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X:\Marketing Team Files\Marketing Materials\AutoCharts&amp;Tables\Backup Files\StrategyShares\GLDB\"/>
    </mc:Choice>
  </mc:AlternateContent>
  <xr:revisionPtr revIDLastSave="0" documentId="13_ncr:1_{76E8C9A1-C24D-4FF6-A327-05EEF1A679C8}" xr6:coauthVersionLast="46" xr6:coauthVersionMax="46" xr10:uidLastSave="{00000000-0000-0000-0000-000000000000}"/>
  <bookViews>
    <workbookView xWindow="-120" yWindow="-120" windowWidth="29040" windowHeight="15840" tabRatio="754" firstSheet="9" activeTab="13" xr2:uid="{8941B642-E12A-4969-B962-27B50232AAF9}"/>
  </bookViews>
  <sheets>
    <sheet name="GLDB - Data" sheetId="6" r:id="rId1"/>
    <sheet name="GLDB - Fact Sheet" sheetId="7" r:id="rId2"/>
    <sheet name="GLDB" sheetId="8" r:id="rId3"/>
    <sheet name="Market Data" sheetId="2" r:id="rId4"/>
    <sheet name="Data" sheetId="3" r:id="rId5"/>
    <sheet name="GLDB PIP" sheetId="5" r:id="rId6"/>
    <sheet name="USD vs Gold" sheetId="1" r:id="rId7"/>
    <sheet name="GLDB_EXPORT_GoldVsUSDollarChart" sheetId="9" r:id="rId8"/>
    <sheet name="GLDB_EXPORT_GoldVsFedReserve" sheetId="10" r:id="rId9"/>
    <sheet name="GLDB_EXPORT_PerformanceTable" sheetId="11" r:id="rId10"/>
    <sheet name="GLDB_EXPORT_BondExposurePie" sheetId="12" r:id="rId11"/>
    <sheet name="GLDB_EXPORT_GoldExposurePie" sheetId="13" r:id="rId12"/>
    <sheet name="GLDB_EXPORT_MonthlyDistribution" sheetId="17" r:id="rId13"/>
    <sheet name="GLDB_EXPORT_SectorAllocationPie" sheetId="18" r:id="rId14"/>
  </sheets>
  <definedNames>
    <definedName name="_xlnm._FilterDatabase" localSheetId="5" hidden="1">'GLDB PIP'!$D$1:$J$3805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8" l="1"/>
  <c r="A4" i="18"/>
  <c r="A5" i="18"/>
  <c r="A6" i="18"/>
  <c r="A7" i="18"/>
  <c r="A8" i="18"/>
  <c r="A9" i="18"/>
  <c r="A2" i="18"/>
  <c r="C2" i="17"/>
  <c r="C3" i="17"/>
  <c r="C4" i="17"/>
  <c r="B3" i="17"/>
  <c r="B4" i="17"/>
  <c r="B2" i="17"/>
  <c r="A3" i="17"/>
  <c r="A4" i="17"/>
  <c r="A2" i="17"/>
  <c r="A3" i="11" l="1"/>
  <c r="B3" i="11"/>
  <c r="C3" i="11"/>
  <c r="D3" i="11"/>
  <c r="E3" i="11"/>
  <c r="F3" i="11"/>
  <c r="A4" i="11"/>
  <c r="B4" i="11"/>
  <c r="C4" i="11"/>
  <c r="D4" i="11"/>
  <c r="E4" i="11"/>
  <c r="F4" i="11"/>
  <c r="A5" i="11"/>
  <c r="B5" i="11"/>
  <c r="C5" i="11"/>
  <c r="D5" i="11"/>
  <c r="E5" i="11"/>
  <c r="F5" i="11"/>
  <c r="B2" i="11"/>
  <c r="C2" i="11"/>
  <c r="D2" i="11"/>
  <c r="E2" i="11"/>
  <c r="F2" i="11"/>
  <c r="A2" i="11"/>
  <c r="D19" i="7"/>
  <c r="E19" i="7"/>
  <c r="F19" i="7"/>
  <c r="D20" i="7"/>
  <c r="E20" i="7"/>
  <c r="F20" i="7"/>
  <c r="D21" i="7"/>
  <c r="E21" i="7"/>
  <c r="F21" i="7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C513" i="10"/>
  <c r="C514" i="10"/>
  <c r="C515" i="10"/>
  <c r="C516" i="10"/>
  <c r="C517" i="10"/>
  <c r="C518" i="10"/>
  <c r="C519" i="10"/>
  <c r="C520" i="10"/>
  <c r="C521" i="10"/>
  <c r="C522" i="10"/>
  <c r="C523" i="10"/>
  <c r="C524" i="10"/>
  <c r="C525" i="10"/>
  <c r="C526" i="10"/>
  <c r="C527" i="10"/>
  <c r="C528" i="10"/>
  <c r="C529" i="10"/>
  <c r="C530" i="10"/>
  <c r="C531" i="10"/>
  <c r="C532" i="10"/>
  <c r="C533" i="10"/>
  <c r="C534" i="10"/>
  <c r="C535" i="10"/>
  <c r="C536" i="10"/>
  <c r="C537" i="10"/>
  <c r="C538" i="10"/>
  <c r="C539" i="10"/>
  <c r="C540" i="10"/>
  <c r="C541" i="10"/>
  <c r="C542" i="10"/>
  <c r="C543" i="10"/>
  <c r="C544" i="10"/>
  <c r="C545" i="10"/>
  <c r="C546" i="10"/>
  <c r="C547" i="10"/>
  <c r="C548" i="10"/>
  <c r="C549" i="10"/>
  <c r="C550" i="10"/>
  <c r="C551" i="10"/>
  <c r="C552" i="10"/>
  <c r="C553" i="10"/>
  <c r="C554" i="10"/>
  <c r="C555" i="10"/>
  <c r="C556" i="10"/>
  <c r="C557" i="10"/>
  <c r="C558" i="10"/>
  <c r="C559" i="10"/>
  <c r="C560" i="10"/>
  <c r="C561" i="10"/>
  <c r="C562" i="10"/>
  <c r="C563" i="10"/>
  <c r="C564" i="10"/>
  <c r="C565" i="10"/>
  <c r="C566" i="10"/>
  <c r="C567" i="10"/>
  <c r="C568" i="10"/>
  <c r="C569" i="10"/>
  <c r="C570" i="10"/>
  <c r="C571" i="10"/>
  <c r="C572" i="10"/>
  <c r="C573" i="10"/>
  <c r="C574" i="10"/>
  <c r="C575" i="10"/>
  <c r="C576" i="10"/>
  <c r="C577" i="10"/>
  <c r="C578" i="10"/>
  <c r="C579" i="10"/>
  <c r="C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30" i="10"/>
  <c r="B31" i="10"/>
  <c r="B32" i="10"/>
  <c r="B33" i="10"/>
  <c r="B34" i="10"/>
  <c r="B35" i="10"/>
  <c r="B36" i="10"/>
  <c r="B37" i="10"/>
  <c r="B38" i="10"/>
  <c r="B39" i="10"/>
  <c r="B40" i="10"/>
  <c r="B41" i="10"/>
  <c r="B42" i="10"/>
  <c r="B43" i="10"/>
  <c r="B44" i="10"/>
  <c r="B45" i="10"/>
  <c r="B46" i="10"/>
  <c r="B47" i="10"/>
  <c r="B48" i="10"/>
  <c r="B49" i="10"/>
  <c r="B50" i="10"/>
  <c r="B51" i="10"/>
  <c r="B52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69" i="10"/>
  <c r="B70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B86" i="10"/>
  <c r="B87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B104" i="10"/>
  <c r="B105" i="10"/>
  <c r="B106" i="10"/>
  <c r="B107" i="10"/>
  <c r="B108" i="10"/>
  <c r="B109" i="10"/>
  <c r="B110" i="10"/>
  <c r="B111" i="10"/>
  <c r="B112" i="10"/>
  <c r="B113" i="10"/>
  <c r="B114" i="10"/>
  <c r="B115" i="10"/>
  <c r="B116" i="10"/>
  <c r="B117" i="10"/>
  <c r="B118" i="10"/>
  <c r="B119" i="10"/>
  <c r="B120" i="10"/>
  <c r="B121" i="10"/>
  <c r="B122" i="10"/>
  <c r="B123" i="10"/>
  <c r="B124" i="10"/>
  <c r="B125" i="10"/>
  <c r="B126" i="10"/>
  <c r="B127" i="10"/>
  <c r="B128" i="10"/>
  <c r="B129" i="10"/>
  <c r="B130" i="10"/>
  <c r="B131" i="10"/>
  <c r="B132" i="10"/>
  <c r="B133" i="10"/>
  <c r="B134" i="10"/>
  <c r="B135" i="10"/>
  <c r="B136" i="10"/>
  <c r="B137" i="10"/>
  <c r="B138" i="10"/>
  <c r="B139" i="10"/>
  <c r="B140" i="10"/>
  <c r="B141" i="10"/>
  <c r="B142" i="10"/>
  <c r="B143" i="10"/>
  <c r="B144" i="10"/>
  <c r="B145" i="10"/>
  <c r="B146" i="10"/>
  <c r="B147" i="10"/>
  <c r="B148" i="10"/>
  <c r="B149" i="10"/>
  <c r="B150" i="10"/>
  <c r="B151" i="10"/>
  <c r="B152" i="10"/>
  <c r="B153" i="10"/>
  <c r="B154" i="10"/>
  <c r="B155" i="10"/>
  <c r="B156" i="10"/>
  <c r="B157" i="10"/>
  <c r="B158" i="10"/>
  <c r="B159" i="10"/>
  <c r="B160" i="10"/>
  <c r="B161" i="10"/>
  <c r="B162" i="10"/>
  <c r="B163" i="10"/>
  <c r="B164" i="10"/>
  <c r="B165" i="10"/>
  <c r="B166" i="10"/>
  <c r="B167" i="10"/>
  <c r="B168" i="10"/>
  <c r="B169" i="10"/>
  <c r="B170" i="10"/>
  <c r="B171" i="10"/>
  <c r="B172" i="10"/>
  <c r="B173" i="10"/>
  <c r="B174" i="10"/>
  <c r="B175" i="10"/>
  <c r="B176" i="10"/>
  <c r="B177" i="10"/>
  <c r="B178" i="10"/>
  <c r="B179" i="10"/>
  <c r="B180" i="10"/>
  <c r="B181" i="10"/>
  <c r="B182" i="10"/>
  <c r="B183" i="10"/>
  <c r="B184" i="10"/>
  <c r="B185" i="10"/>
  <c r="B186" i="10"/>
  <c r="B187" i="10"/>
  <c r="B188" i="10"/>
  <c r="B189" i="10"/>
  <c r="B190" i="10"/>
  <c r="B191" i="10"/>
  <c r="B192" i="10"/>
  <c r="B193" i="10"/>
  <c r="B194" i="10"/>
  <c r="B195" i="10"/>
  <c r="B196" i="10"/>
  <c r="B197" i="10"/>
  <c r="B198" i="10"/>
  <c r="B199" i="10"/>
  <c r="B200" i="10"/>
  <c r="B201" i="10"/>
  <c r="B202" i="10"/>
  <c r="B203" i="10"/>
  <c r="B204" i="10"/>
  <c r="B205" i="10"/>
  <c r="B206" i="10"/>
  <c r="B207" i="10"/>
  <c r="B208" i="10"/>
  <c r="B209" i="10"/>
  <c r="B210" i="10"/>
  <c r="B211" i="10"/>
  <c r="B212" i="10"/>
  <c r="B213" i="10"/>
  <c r="B214" i="10"/>
  <c r="B215" i="10"/>
  <c r="B216" i="10"/>
  <c r="B217" i="10"/>
  <c r="B218" i="10"/>
  <c r="B219" i="10"/>
  <c r="B220" i="10"/>
  <c r="B221" i="10"/>
  <c r="B222" i="10"/>
  <c r="B223" i="10"/>
  <c r="B224" i="10"/>
  <c r="B225" i="10"/>
  <c r="B226" i="10"/>
  <c r="B227" i="10"/>
  <c r="B228" i="10"/>
  <c r="B229" i="10"/>
  <c r="B230" i="10"/>
  <c r="B231" i="10"/>
  <c r="B232" i="10"/>
  <c r="B233" i="10"/>
  <c r="B234" i="10"/>
  <c r="B235" i="10"/>
  <c r="B236" i="10"/>
  <c r="B237" i="10"/>
  <c r="B238" i="10"/>
  <c r="B239" i="10"/>
  <c r="B240" i="10"/>
  <c r="B241" i="10"/>
  <c r="B242" i="10"/>
  <c r="B243" i="10"/>
  <c r="B244" i="10"/>
  <c r="B245" i="10"/>
  <c r="B246" i="10"/>
  <c r="B247" i="10"/>
  <c r="B248" i="10"/>
  <c r="B249" i="10"/>
  <c r="B250" i="10"/>
  <c r="B251" i="10"/>
  <c r="B252" i="10"/>
  <c r="B253" i="10"/>
  <c r="B254" i="10"/>
  <c r="B255" i="10"/>
  <c r="B256" i="10"/>
  <c r="B257" i="10"/>
  <c r="B258" i="10"/>
  <c r="B259" i="10"/>
  <c r="B260" i="10"/>
  <c r="B261" i="10"/>
  <c r="B262" i="10"/>
  <c r="B263" i="10"/>
  <c r="B264" i="10"/>
  <c r="B265" i="10"/>
  <c r="B266" i="10"/>
  <c r="B267" i="10"/>
  <c r="B268" i="10"/>
  <c r="B269" i="10"/>
  <c r="B270" i="10"/>
  <c r="B271" i="10"/>
  <c r="B272" i="10"/>
  <c r="B273" i="10"/>
  <c r="B274" i="10"/>
  <c r="B275" i="10"/>
  <c r="B276" i="10"/>
  <c r="B277" i="10"/>
  <c r="B278" i="10"/>
  <c r="B279" i="10"/>
  <c r="B280" i="10"/>
  <c r="B281" i="10"/>
  <c r="B282" i="10"/>
  <c r="B283" i="10"/>
  <c r="B284" i="10"/>
  <c r="B285" i="10"/>
  <c r="B286" i="10"/>
  <c r="B287" i="10"/>
  <c r="B288" i="10"/>
  <c r="B289" i="10"/>
  <c r="B290" i="10"/>
  <c r="B291" i="10"/>
  <c r="B292" i="10"/>
  <c r="B293" i="10"/>
  <c r="B294" i="10"/>
  <c r="B295" i="10"/>
  <c r="B296" i="10"/>
  <c r="B297" i="10"/>
  <c r="B298" i="10"/>
  <c r="B299" i="10"/>
  <c r="B300" i="10"/>
  <c r="B301" i="10"/>
  <c r="B302" i="10"/>
  <c r="B303" i="10"/>
  <c r="B304" i="10"/>
  <c r="B305" i="10"/>
  <c r="B306" i="10"/>
  <c r="B307" i="10"/>
  <c r="B308" i="10"/>
  <c r="B309" i="10"/>
  <c r="B310" i="10"/>
  <c r="B311" i="10"/>
  <c r="B312" i="10"/>
  <c r="B313" i="10"/>
  <c r="B314" i="10"/>
  <c r="B315" i="10"/>
  <c r="B316" i="10"/>
  <c r="B317" i="10"/>
  <c r="B318" i="10"/>
  <c r="B319" i="10"/>
  <c r="B320" i="10"/>
  <c r="B321" i="10"/>
  <c r="B322" i="10"/>
  <c r="B323" i="10"/>
  <c r="B324" i="10"/>
  <c r="B325" i="10"/>
  <c r="B326" i="10"/>
  <c r="B327" i="10"/>
  <c r="B328" i="10"/>
  <c r="B329" i="10"/>
  <c r="B330" i="10"/>
  <c r="B331" i="10"/>
  <c r="B332" i="10"/>
  <c r="B333" i="10"/>
  <c r="B334" i="10"/>
  <c r="B335" i="10"/>
  <c r="B336" i="10"/>
  <c r="B337" i="10"/>
  <c r="B338" i="10"/>
  <c r="B339" i="10"/>
  <c r="B340" i="10"/>
  <c r="B341" i="10"/>
  <c r="B342" i="10"/>
  <c r="B343" i="10"/>
  <c r="B344" i="10"/>
  <c r="B345" i="10"/>
  <c r="B346" i="10"/>
  <c r="B347" i="10"/>
  <c r="B348" i="10"/>
  <c r="B349" i="10"/>
  <c r="B350" i="10"/>
  <c r="B351" i="10"/>
  <c r="B352" i="10"/>
  <c r="B353" i="10"/>
  <c r="B354" i="10"/>
  <c r="B355" i="10"/>
  <c r="B356" i="10"/>
  <c r="B357" i="10"/>
  <c r="B358" i="10"/>
  <c r="B359" i="10"/>
  <c r="B360" i="10"/>
  <c r="B361" i="10"/>
  <c r="B362" i="10"/>
  <c r="B363" i="10"/>
  <c r="B364" i="10"/>
  <c r="B365" i="10"/>
  <c r="B366" i="10"/>
  <c r="B367" i="10"/>
  <c r="B368" i="10"/>
  <c r="B369" i="10"/>
  <c r="B370" i="10"/>
  <c r="B371" i="10"/>
  <c r="B372" i="10"/>
  <c r="B373" i="10"/>
  <c r="B374" i="10"/>
  <c r="B375" i="10"/>
  <c r="B376" i="10"/>
  <c r="B377" i="10"/>
  <c r="B378" i="10"/>
  <c r="B379" i="10"/>
  <c r="B380" i="10"/>
  <c r="B381" i="10"/>
  <c r="B382" i="10"/>
  <c r="B383" i="10"/>
  <c r="B384" i="10"/>
  <c r="B385" i="10"/>
  <c r="B386" i="10"/>
  <c r="B387" i="10"/>
  <c r="B388" i="10"/>
  <c r="B389" i="10"/>
  <c r="B390" i="10"/>
  <c r="B391" i="10"/>
  <c r="B392" i="10"/>
  <c r="B393" i="10"/>
  <c r="B394" i="10"/>
  <c r="B395" i="10"/>
  <c r="B396" i="10"/>
  <c r="B397" i="10"/>
  <c r="B398" i="10"/>
  <c r="B399" i="10"/>
  <c r="B400" i="10"/>
  <c r="B401" i="10"/>
  <c r="B402" i="10"/>
  <c r="B403" i="10"/>
  <c r="B404" i="10"/>
  <c r="B405" i="10"/>
  <c r="B406" i="10"/>
  <c r="B407" i="10"/>
  <c r="B408" i="10"/>
  <c r="B409" i="10"/>
  <c r="B410" i="10"/>
  <c r="B411" i="10"/>
  <c r="B412" i="10"/>
  <c r="B413" i="10"/>
  <c r="B414" i="10"/>
  <c r="B415" i="10"/>
  <c r="B416" i="10"/>
  <c r="B417" i="10"/>
  <c r="B418" i="10"/>
  <c r="B419" i="10"/>
  <c r="B420" i="10"/>
  <c r="B421" i="10"/>
  <c r="B422" i="10"/>
  <c r="B423" i="10"/>
  <c r="B424" i="10"/>
  <c r="B425" i="10"/>
  <c r="B426" i="10"/>
  <c r="B427" i="10"/>
  <c r="B428" i="10"/>
  <c r="B429" i="10"/>
  <c r="B430" i="10"/>
  <c r="B431" i="10"/>
  <c r="B432" i="10"/>
  <c r="B433" i="10"/>
  <c r="B434" i="10"/>
  <c r="B435" i="10"/>
  <c r="B436" i="10"/>
  <c r="B437" i="10"/>
  <c r="B438" i="10"/>
  <c r="B439" i="10"/>
  <c r="B440" i="10"/>
  <c r="B441" i="10"/>
  <c r="B442" i="10"/>
  <c r="B443" i="10"/>
  <c r="B444" i="10"/>
  <c r="B445" i="10"/>
  <c r="B446" i="10"/>
  <c r="B447" i="10"/>
  <c r="B448" i="10"/>
  <c r="B449" i="10"/>
  <c r="B450" i="10"/>
  <c r="B451" i="10"/>
  <c r="B452" i="10"/>
  <c r="B453" i="10"/>
  <c r="B454" i="10"/>
  <c r="B455" i="10"/>
  <c r="B456" i="10"/>
  <c r="B457" i="10"/>
  <c r="B458" i="10"/>
  <c r="B459" i="10"/>
  <c r="B460" i="10"/>
  <c r="B461" i="10"/>
  <c r="B462" i="10"/>
  <c r="B463" i="10"/>
  <c r="B464" i="10"/>
  <c r="B465" i="10"/>
  <c r="B466" i="10"/>
  <c r="B467" i="10"/>
  <c r="B468" i="10"/>
  <c r="B469" i="10"/>
  <c r="B470" i="10"/>
  <c r="B471" i="10"/>
  <c r="B472" i="10"/>
  <c r="B473" i="10"/>
  <c r="B474" i="10"/>
  <c r="B475" i="10"/>
  <c r="B476" i="10"/>
  <c r="B477" i="10"/>
  <c r="B478" i="10"/>
  <c r="B479" i="10"/>
  <c r="B480" i="10"/>
  <c r="B481" i="10"/>
  <c r="B482" i="10"/>
  <c r="B483" i="10"/>
  <c r="B484" i="10"/>
  <c r="B485" i="10"/>
  <c r="B486" i="10"/>
  <c r="B487" i="10"/>
  <c r="B488" i="10"/>
  <c r="B489" i="10"/>
  <c r="B490" i="10"/>
  <c r="B491" i="10"/>
  <c r="B492" i="10"/>
  <c r="B493" i="10"/>
  <c r="B494" i="10"/>
  <c r="B495" i="10"/>
  <c r="B496" i="10"/>
  <c r="B497" i="10"/>
  <c r="B498" i="10"/>
  <c r="B499" i="10"/>
  <c r="B500" i="10"/>
  <c r="B501" i="10"/>
  <c r="B502" i="10"/>
  <c r="B503" i="10"/>
  <c r="B504" i="10"/>
  <c r="B505" i="10"/>
  <c r="B506" i="10"/>
  <c r="B507" i="10"/>
  <c r="B508" i="10"/>
  <c r="B509" i="10"/>
  <c r="B510" i="10"/>
  <c r="B511" i="10"/>
  <c r="B512" i="10"/>
  <c r="B513" i="10"/>
  <c r="B514" i="10"/>
  <c r="B515" i="10"/>
  <c r="B516" i="10"/>
  <c r="B517" i="10"/>
  <c r="B518" i="10"/>
  <c r="B519" i="10"/>
  <c r="B520" i="10"/>
  <c r="B521" i="10"/>
  <c r="B522" i="10"/>
  <c r="B523" i="10"/>
  <c r="B524" i="10"/>
  <c r="B525" i="10"/>
  <c r="B526" i="10"/>
  <c r="B527" i="10"/>
  <c r="B528" i="10"/>
  <c r="B529" i="10"/>
  <c r="B530" i="10"/>
  <c r="B531" i="10"/>
  <c r="B532" i="10"/>
  <c r="B533" i="10"/>
  <c r="B534" i="10"/>
  <c r="B535" i="10"/>
  <c r="B536" i="10"/>
  <c r="B537" i="10"/>
  <c r="B538" i="10"/>
  <c r="B539" i="10"/>
  <c r="B540" i="10"/>
  <c r="B541" i="10"/>
  <c r="B542" i="10"/>
  <c r="B543" i="10"/>
  <c r="B544" i="10"/>
  <c r="B545" i="10"/>
  <c r="B546" i="10"/>
  <c r="B547" i="10"/>
  <c r="B548" i="10"/>
  <c r="B549" i="10"/>
  <c r="B550" i="10"/>
  <c r="B551" i="10"/>
  <c r="B552" i="10"/>
  <c r="B553" i="10"/>
  <c r="B554" i="10"/>
  <c r="B555" i="10"/>
  <c r="B556" i="10"/>
  <c r="B557" i="10"/>
  <c r="B558" i="10"/>
  <c r="B559" i="10"/>
  <c r="B560" i="10"/>
  <c r="B561" i="10"/>
  <c r="B562" i="10"/>
  <c r="B563" i="10"/>
  <c r="B564" i="10"/>
  <c r="B565" i="10"/>
  <c r="B566" i="10"/>
  <c r="B567" i="10"/>
  <c r="B568" i="10"/>
  <c r="B569" i="10"/>
  <c r="B570" i="10"/>
  <c r="B571" i="10"/>
  <c r="B572" i="10"/>
  <c r="B573" i="10"/>
  <c r="B574" i="10"/>
  <c r="B575" i="10"/>
  <c r="B576" i="10"/>
  <c r="B577" i="10"/>
  <c r="B578" i="10"/>
  <c r="B579" i="10"/>
  <c r="B2" i="10"/>
  <c r="A3" i="10" l="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282" i="10"/>
  <c r="A283" i="10"/>
  <c r="A284" i="10"/>
  <c r="A285" i="10"/>
  <c r="A286" i="10"/>
  <c r="A287" i="10"/>
  <c r="A288" i="10"/>
  <c r="A289" i="10"/>
  <c r="A290" i="10"/>
  <c r="A291" i="10"/>
  <c r="A292" i="10"/>
  <c r="A293" i="10"/>
  <c r="A294" i="10"/>
  <c r="A295" i="10"/>
  <c r="A296" i="10"/>
  <c r="A297" i="10"/>
  <c r="A298" i="10"/>
  <c r="A299" i="10"/>
  <c r="A300" i="10"/>
  <c r="A301" i="10"/>
  <c r="A302" i="10"/>
  <c r="A303" i="10"/>
  <c r="A304" i="10"/>
  <c r="A305" i="10"/>
  <c r="A306" i="10"/>
  <c r="A307" i="10"/>
  <c r="A308" i="10"/>
  <c r="A309" i="10"/>
  <c r="A310" i="10"/>
  <c r="A311" i="10"/>
  <c r="A312" i="10"/>
  <c r="A313" i="10"/>
  <c r="A314" i="10"/>
  <c r="A315" i="10"/>
  <c r="A316" i="10"/>
  <c r="A317" i="10"/>
  <c r="A318" i="10"/>
  <c r="A319" i="10"/>
  <c r="A320" i="10"/>
  <c r="A321" i="10"/>
  <c r="A322" i="10"/>
  <c r="A323" i="10"/>
  <c r="A324" i="10"/>
  <c r="A325" i="10"/>
  <c r="A326" i="10"/>
  <c r="A327" i="10"/>
  <c r="A328" i="10"/>
  <c r="A329" i="10"/>
  <c r="A330" i="10"/>
  <c r="A331" i="10"/>
  <c r="A332" i="10"/>
  <c r="A333" i="10"/>
  <c r="A334" i="10"/>
  <c r="A335" i="10"/>
  <c r="A336" i="10"/>
  <c r="A337" i="10"/>
  <c r="A338" i="10"/>
  <c r="A339" i="10"/>
  <c r="A340" i="10"/>
  <c r="A341" i="10"/>
  <c r="A342" i="10"/>
  <c r="A343" i="10"/>
  <c r="A344" i="10"/>
  <c r="A345" i="10"/>
  <c r="A346" i="10"/>
  <c r="A347" i="10"/>
  <c r="A348" i="10"/>
  <c r="A349" i="10"/>
  <c r="A350" i="10"/>
  <c r="A351" i="10"/>
  <c r="A352" i="10"/>
  <c r="A353" i="10"/>
  <c r="A354" i="10"/>
  <c r="A355" i="10"/>
  <c r="A356" i="10"/>
  <c r="A357" i="10"/>
  <c r="A358" i="10"/>
  <c r="A359" i="10"/>
  <c r="A360" i="10"/>
  <c r="A361" i="10"/>
  <c r="A362" i="10"/>
  <c r="A363" i="10"/>
  <c r="A364" i="10"/>
  <c r="A365" i="10"/>
  <c r="A366" i="10"/>
  <c r="A367" i="10"/>
  <c r="A368" i="10"/>
  <c r="A369" i="10"/>
  <c r="A370" i="10"/>
  <c r="A371" i="10"/>
  <c r="A372" i="10"/>
  <c r="A373" i="10"/>
  <c r="A374" i="10"/>
  <c r="A375" i="10"/>
  <c r="A376" i="10"/>
  <c r="A377" i="10"/>
  <c r="A378" i="10"/>
  <c r="A379" i="10"/>
  <c r="A380" i="10"/>
  <c r="A381" i="10"/>
  <c r="A382" i="10"/>
  <c r="A383" i="10"/>
  <c r="A384" i="10"/>
  <c r="A385" i="10"/>
  <c r="A386" i="10"/>
  <c r="A387" i="10"/>
  <c r="A388" i="10"/>
  <c r="A389" i="10"/>
  <c r="A390" i="10"/>
  <c r="A391" i="10"/>
  <c r="A392" i="10"/>
  <c r="A393" i="10"/>
  <c r="A394" i="10"/>
  <c r="A395" i="10"/>
  <c r="A396" i="10"/>
  <c r="A397" i="10"/>
  <c r="A398" i="10"/>
  <c r="A399" i="10"/>
  <c r="A400" i="10"/>
  <c r="A401" i="10"/>
  <c r="A402" i="10"/>
  <c r="A403" i="10"/>
  <c r="A404" i="10"/>
  <c r="A405" i="10"/>
  <c r="A406" i="10"/>
  <c r="A407" i="10"/>
  <c r="A408" i="10"/>
  <c r="A409" i="10"/>
  <c r="A410" i="10"/>
  <c r="A411" i="10"/>
  <c r="A412" i="10"/>
  <c r="A413" i="10"/>
  <c r="A414" i="10"/>
  <c r="A415" i="10"/>
  <c r="A416" i="10"/>
  <c r="A417" i="10"/>
  <c r="A418" i="10"/>
  <c r="A419" i="10"/>
  <c r="A420" i="10"/>
  <c r="A421" i="10"/>
  <c r="A422" i="10"/>
  <c r="A423" i="10"/>
  <c r="A424" i="10"/>
  <c r="A425" i="10"/>
  <c r="A426" i="10"/>
  <c r="A427" i="10"/>
  <c r="A428" i="10"/>
  <c r="A429" i="10"/>
  <c r="A430" i="10"/>
  <c r="A431" i="10"/>
  <c r="A432" i="10"/>
  <c r="A433" i="10"/>
  <c r="A434" i="10"/>
  <c r="A435" i="10"/>
  <c r="A436" i="10"/>
  <c r="A437" i="10"/>
  <c r="A438" i="10"/>
  <c r="A439" i="10"/>
  <c r="A440" i="10"/>
  <c r="A441" i="10"/>
  <c r="A442" i="10"/>
  <c r="A443" i="10"/>
  <c r="A444" i="10"/>
  <c r="A445" i="10"/>
  <c r="A446" i="10"/>
  <c r="A447" i="10"/>
  <c r="A448" i="10"/>
  <c r="A449" i="10"/>
  <c r="A450" i="10"/>
  <c r="A451" i="10"/>
  <c r="A452" i="10"/>
  <c r="A453" i="10"/>
  <c r="A454" i="10"/>
  <c r="A455" i="10"/>
  <c r="A456" i="10"/>
  <c r="A457" i="10"/>
  <c r="A458" i="10"/>
  <c r="A459" i="10"/>
  <c r="A460" i="10"/>
  <c r="A461" i="10"/>
  <c r="A462" i="10"/>
  <c r="A463" i="10"/>
  <c r="A464" i="10"/>
  <c r="A465" i="10"/>
  <c r="A466" i="10"/>
  <c r="A467" i="10"/>
  <c r="A468" i="10"/>
  <c r="A469" i="10"/>
  <c r="A470" i="10"/>
  <c r="A471" i="10"/>
  <c r="A472" i="10"/>
  <c r="A473" i="10"/>
  <c r="A474" i="10"/>
  <c r="A475" i="10"/>
  <c r="A476" i="10"/>
  <c r="A477" i="10"/>
  <c r="A478" i="10"/>
  <c r="A479" i="10"/>
  <c r="A480" i="10"/>
  <c r="A481" i="10"/>
  <c r="A482" i="10"/>
  <c r="A483" i="10"/>
  <c r="A484" i="10"/>
  <c r="A485" i="10"/>
  <c r="A486" i="10"/>
  <c r="A487" i="10"/>
  <c r="A488" i="10"/>
  <c r="A489" i="10"/>
  <c r="A490" i="10"/>
  <c r="A491" i="10"/>
  <c r="A492" i="10"/>
  <c r="A493" i="10"/>
  <c r="A494" i="10"/>
  <c r="A495" i="10"/>
  <c r="A496" i="10"/>
  <c r="A497" i="10"/>
  <c r="A498" i="10"/>
  <c r="A499" i="10"/>
  <c r="A500" i="10"/>
  <c r="A501" i="10"/>
  <c r="A502" i="10"/>
  <c r="A503" i="10"/>
  <c r="A504" i="10"/>
  <c r="A505" i="10"/>
  <c r="A506" i="10"/>
  <c r="A507" i="10"/>
  <c r="A508" i="10"/>
  <c r="A509" i="10"/>
  <c r="A510" i="10"/>
  <c r="A511" i="10"/>
  <c r="A512" i="10"/>
  <c r="A513" i="10"/>
  <c r="A514" i="10"/>
  <c r="A515" i="10"/>
  <c r="A516" i="10"/>
  <c r="A517" i="10"/>
  <c r="A518" i="10"/>
  <c r="A519" i="10"/>
  <c r="A520" i="10"/>
  <c r="A521" i="10"/>
  <c r="A522" i="10"/>
  <c r="A523" i="10"/>
  <c r="A524" i="10"/>
  <c r="A525" i="10"/>
  <c r="A526" i="10"/>
  <c r="A527" i="10"/>
  <c r="A528" i="10"/>
  <c r="A529" i="10"/>
  <c r="A530" i="10"/>
  <c r="A531" i="10"/>
  <c r="A532" i="10"/>
  <c r="A533" i="10"/>
  <c r="A534" i="10"/>
  <c r="A535" i="10"/>
  <c r="A536" i="10"/>
  <c r="A537" i="10"/>
  <c r="A538" i="10"/>
  <c r="A539" i="10"/>
  <c r="A540" i="10"/>
  <c r="A541" i="10"/>
  <c r="A542" i="10"/>
  <c r="A543" i="10"/>
  <c r="A544" i="10"/>
  <c r="A545" i="10"/>
  <c r="A546" i="10"/>
  <c r="A547" i="10"/>
  <c r="A548" i="10"/>
  <c r="A549" i="10"/>
  <c r="A550" i="10"/>
  <c r="A551" i="10"/>
  <c r="A552" i="10"/>
  <c r="A553" i="10"/>
  <c r="A554" i="10"/>
  <c r="A555" i="10"/>
  <c r="A556" i="10"/>
  <c r="A557" i="10"/>
  <c r="A558" i="10"/>
  <c r="A559" i="10"/>
  <c r="A560" i="10"/>
  <c r="A561" i="10"/>
  <c r="A562" i="10"/>
  <c r="A563" i="10"/>
  <c r="A564" i="10"/>
  <c r="A565" i="10"/>
  <c r="A566" i="10"/>
  <c r="A567" i="10"/>
  <c r="A568" i="10"/>
  <c r="A569" i="10"/>
  <c r="A570" i="10"/>
  <c r="A571" i="10"/>
  <c r="A572" i="10"/>
  <c r="A573" i="10"/>
  <c r="A574" i="10"/>
  <c r="A575" i="10"/>
  <c r="A576" i="10"/>
  <c r="A577" i="10"/>
  <c r="A578" i="10"/>
  <c r="A579" i="10"/>
  <c r="A2" i="10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2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3" i="9"/>
  <c r="B4" i="9"/>
  <c r="B5" i="9"/>
  <c r="B6" i="9"/>
  <c r="B7" i="9"/>
  <c r="B8" i="9"/>
  <c r="B9" i="9"/>
  <c r="B10" i="9"/>
  <c r="B2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35" i="9"/>
  <c r="A36" i="9"/>
  <c r="A37" i="9"/>
  <c r="A38" i="9"/>
  <c r="A39" i="9"/>
  <c r="A40" i="9"/>
  <c r="A41" i="9"/>
  <c r="A42" i="9"/>
  <c r="A43" i="9"/>
  <c r="A44" i="9"/>
  <c r="A45" i="9"/>
  <c r="A46" i="9"/>
  <c r="A47" i="9"/>
  <c r="A48" i="9"/>
  <c r="A49" i="9"/>
  <c r="A50" i="9"/>
  <c r="A51" i="9"/>
  <c r="A52" i="9"/>
  <c r="A53" i="9"/>
  <c r="A54" i="9"/>
  <c r="A55" i="9"/>
  <c r="A56" i="9"/>
  <c r="A57" i="9"/>
  <c r="A58" i="9"/>
  <c r="A59" i="9"/>
  <c r="A60" i="9"/>
  <c r="A61" i="9"/>
  <c r="A62" i="9"/>
  <c r="A63" i="9"/>
  <c r="A64" i="9"/>
  <c r="A65" i="9"/>
  <c r="A66" i="9"/>
  <c r="A67" i="9"/>
  <c r="A68" i="9"/>
  <c r="A69" i="9"/>
  <c r="A70" i="9"/>
  <c r="A71" i="9"/>
  <c r="A72" i="9"/>
  <c r="A73" i="9"/>
  <c r="A74" i="9"/>
  <c r="A75" i="9"/>
  <c r="A76" i="9"/>
  <c r="A77" i="9"/>
  <c r="A78" i="9"/>
  <c r="A79" i="9"/>
  <c r="A80" i="9"/>
  <c r="A81" i="9"/>
  <c r="A82" i="9"/>
  <c r="A83" i="9"/>
  <c r="A84" i="9"/>
  <c r="A85" i="9"/>
  <c r="A86" i="9"/>
  <c r="A87" i="9"/>
  <c r="A88" i="9"/>
  <c r="A89" i="9"/>
  <c r="A90" i="9"/>
  <c r="A91" i="9"/>
  <c r="A92" i="9"/>
  <c r="A93" i="9"/>
  <c r="A94" i="9"/>
  <c r="A95" i="9"/>
  <c r="A96" i="9"/>
  <c r="A97" i="9"/>
  <c r="A98" i="9"/>
  <c r="A99" i="9"/>
  <c r="A100" i="9"/>
  <c r="A101" i="9"/>
  <c r="A102" i="9"/>
  <c r="A103" i="9"/>
  <c r="A104" i="9"/>
  <c r="A105" i="9"/>
  <c r="A106" i="9"/>
  <c r="A107" i="9"/>
  <c r="A108" i="9"/>
  <c r="A109" i="9"/>
  <c r="A110" i="9"/>
  <c r="A111" i="9"/>
  <c r="A112" i="9"/>
  <c r="A113" i="9"/>
  <c r="A114" i="9"/>
  <c r="A115" i="9"/>
  <c r="A116" i="9"/>
  <c r="A117" i="9"/>
  <c r="A118" i="9"/>
  <c r="A119" i="9"/>
  <c r="A120" i="9"/>
  <c r="A121" i="9"/>
  <c r="A122" i="9"/>
  <c r="A123" i="9"/>
  <c r="A124" i="9"/>
  <c r="A125" i="9"/>
  <c r="A126" i="9"/>
  <c r="A127" i="9"/>
  <c r="A128" i="9"/>
  <c r="A129" i="9"/>
  <c r="A130" i="9"/>
  <c r="A131" i="9"/>
  <c r="A132" i="9"/>
  <c r="A133" i="9"/>
  <c r="A134" i="9"/>
  <c r="A135" i="9"/>
  <c r="A136" i="9"/>
  <c r="A137" i="9"/>
  <c r="A138" i="9"/>
  <c r="A139" i="9"/>
  <c r="A140" i="9"/>
  <c r="A141" i="9"/>
  <c r="A142" i="9"/>
  <c r="A143" i="9"/>
  <c r="A144" i="9"/>
  <c r="A145" i="9"/>
  <c r="A146" i="9"/>
  <c r="A147" i="9"/>
  <c r="A148" i="9"/>
  <c r="A149" i="9"/>
  <c r="A150" i="9"/>
  <c r="A151" i="9"/>
  <c r="A152" i="9"/>
  <c r="A153" i="9"/>
  <c r="A154" i="9"/>
  <c r="A155" i="9"/>
  <c r="A156" i="9"/>
  <c r="A157" i="9"/>
  <c r="A158" i="9"/>
  <c r="A159" i="9"/>
  <c r="A160" i="9"/>
  <c r="A161" i="9"/>
  <c r="A162" i="9"/>
  <c r="A163" i="9"/>
  <c r="A164" i="9"/>
  <c r="A165" i="9"/>
  <c r="A166" i="9"/>
  <c r="A167" i="9"/>
  <c r="A168" i="9"/>
  <c r="A169" i="9"/>
  <c r="A170" i="9"/>
  <c r="A171" i="9"/>
  <c r="A172" i="9"/>
  <c r="A173" i="9"/>
  <c r="A174" i="9"/>
  <c r="A175" i="9"/>
  <c r="A176" i="9"/>
  <c r="A177" i="9"/>
  <c r="A178" i="9"/>
  <c r="A179" i="9"/>
  <c r="A180" i="9"/>
  <c r="A181" i="9"/>
  <c r="A182" i="9"/>
  <c r="A183" i="9"/>
  <c r="A184" i="9"/>
  <c r="A185" i="9"/>
  <c r="A186" i="9"/>
  <c r="A187" i="9"/>
  <c r="A188" i="9"/>
  <c r="A189" i="9"/>
  <c r="A190" i="9"/>
  <c r="A191" i="9"/>
  <c r="A192" i="9"/>
  <c r="A193" i="9"/>
  <c r="A194" i="9"/>
  <c r="A195" i="9"/>
  <c r="A196" i="9"/>
  <c r="A197" i="9"/>
  <c r="A198" i="9"/>
  <c r="A199" i="9"/>
  <c r="A200" i="9"/>
  <c r="A201" i="9"/>
  <c r="A202" i="9"/>
  <c r="A203" i="9"/>
  <c r="A204" i="9"/>
  <c r="A205" i="9"/>
  <c r="A206" i="9"/>
  <c r="A207" i="9"/>
  <c r="A208" i="9"/>
  <c r="A209" i="9"/>
  <c r="A210" i="9"/>
  <c r="A211" i="9"/>
  <c r="A212" i="9"/>
  <c r="A213" i="9"/>
  <c r="A214" i="9"/>
  <c r="A215" i="9"/>
  <c r="A216" i="9"/>
  <c r="A217" i="9"/>
  <c r="A218" i="9"/>
  <c r="A219" i="9"/>
  <c r="A220" i="9"/>
  <c r="A221" i="9"/>
  <c r="A222" i="9"/>
  <c r="A223" i="9"/>
  <c r="A224" i="9"/>
  <c r="A225" i="9"/>
  <c r="A226" i="9"/>
  <c r="A227" i="9"/>
  <c r="A228" i="9"/>
  <c r="A229" i="9"/>
  <c r="A230" i="9"/>
  <c r="A231" i="9"/>
  <c r="A232" i="9"/>
  <c r="A233" i="9"/>
  <c r="A234" i="9"/>
  <c r="A235" i="9"/>
  <c r="A236" i="9"/>
  <c r="A237" i="9"/>
  <c r="A238" i="9"/>
  <c r="A239" i="9"/>
  <c r="A240" i="9"/>
  <c r="A241" i="9"/>
  <c r="A242" i="9"/>
  <c r="A243" i="9"/>
  <c r="A244" i="9"/>
  <c r="A245" i="9"/>
  <c r="A246" i="9"/>
  <c r="A247" i="9"/>
  <c r="A248" i="9"/>
  <c r="A249" i="9"/>
  <c r="A250" i="9"/>
  <c r="A251" i="9"/>
  <c r="A252" i="9"/>
  <c r="A253" i="9"/>
  <c r="A254" i="9"/>
  <c r="A255" i="9"/>
  <c r="A256" i="9"/>
  <c r="A257" i="9"/>
  <c r="A258" i="9"/>
  <c r="A259" i="9"/>
  <c r="A260" i="9"/>
  <c r="A261" i="9"/>
  <c r="A262" i="9"/>
  <c r="A263" i="9"/>
  <c r="A264" i="9"/>
  <c r="A265" i="9"/>
  <c r="A266" i="9"/>
  <c r="A267" i="9"/>
  <c r="A268" i="9"/>
  <c r="A269" i="9"/>
  <c r="A270" i="9"/>
  <c r="A271" i="9"/>
  <c r="A272" i="9"/>
  <c r="A273" i="9"/>
  <c r="A274" i="9"/>
  <c r="A275" i="9"/>
  <c r="A276" i="9"/>
  <c r="A277" i="9"/>
  <c r="A278" i="9"/>
  <c r="A279" i="9"/>
  <c r="A280" i="9"/>
  <c r="A281" i="9"/>
  <c r="A282" i="9"/>
  <c r="A283" i="9"/>
  <c r="A284" i="9"/>
  <c r="A285" i="9"/>
  <c r="A286" i="9"/>
  <c r="A287" i="9"/>
  <c r="A288" i="9"/>
  <c r="A289" i="9"/>
  <c r="A290" i="9"/>
  <c r="A291" i="9"/>
  <c r="A292" i="9"/>
  <c r="A293" i="9"/>
  <c r="A294" i="9"/>
  <c r="A295" i="9"/>
  <c r="A296" i="9"/>
  <c r="A297" i="9"/>
  <c r="A298" i="9"/>
  <c r="A299" i="9"/>
  <c r="A300" i="9"/>
  <c r="A301" i="9"/>
  <c r="A302" i="9"/>
  <c r="A303" i="9"/>
  <c r="A304" i="9"/>
  <c r="A305" i="9"/>
  <c r="A306" i="9"/>
  <c r="A307" i="9"/>
  <c r="A308" i="9"/>
  <c r="A309" i="9"/>
  <c r="A310" i="9"/>
  <c r="A311" i="9"/>
  <c r="A312" i="9"/>
  <c r="A313" i="9"/>
  <c r="A314" i="9"/>
  <c r="A315" i="9"/>
  <c r="A316" i="9"/>
  <c r="A317" i="9"/>
  <c r="A318" i="9"/>
  <c r="A319" i="9"/>
  <c r="A320" i="9"/>
  <c r="A321" i="9"/>
  <c r="A322" i="9"/>
  <c r="A323" i="9"/>
  <c r="A324" i="9"/>
  <c r="A325" i="9"/>
  <c r="A326" i="9"/>
  <c r="A327" i="9"/>
  <c r="A328" i="9"/>
  <c r="A329" i="9"/>
  <c r="A330" i="9"/>
  <c r="A331" i="9"/>
  <c r="A332" i="9"/>
  <c r="A333" i="9"/>
  <c r="A334" i="9"/>
  <c r="A335" i="9"/>
  <c r="A336" i="9"/>
  <c r="A337" i="9"/>
  <c r="A338" i="9"/>
  <c r="A339" i="9"/>
  <c r="A340" i="9"/>
  <c r="A341" i="9"/>
  <c r="A342" i="9"/>
  <c r="A343" i="9"/>
  <c r="A344" i="9"/>
  <c r="A345" i="9"/>
  <c r="A346" i="9"/>
  <c r="A347" i="9"/>
  <c r="A348" i="9"/>
  <c r="A349" i="9"/>
  <c r="A350" i="9"/>
  <c r="A351" i="9"/>
  <c r="A352" i="9"/>
  <c r="A353" i="9"/>
  <c r="A354" i="9"/>
  <c r="A355" i="9"/>
  <c r="A356" i="9"/>
  <c r="A357" i="9"/>
  <c r="A358" i="9"/>
  <c r="A359" i="9"/>
  <c r="A360" i="9"/>
  <c r="A361" i="9"/>
  <c r="A362" i="9"/>
  <c r="A363" i="9"/>
  <c r="A364" i="9"/>
  <c r="A365" i="9"/>
  <c r="A366" i="9"/>
  <c r="A367" i="9"/>
  <c r="A368" i="9"/>
  <c r="A369" i="9"/>
  <c r="A370" i="9"/>
  <c r="A371" i="9"/>
  <c r="A372" i="9"/>
  <c r="A373" i="9"/>
  <c r="A374" i="9"/>
  <c r="A375" i="9"/>
  <c r="A376" i="9"/>
  <c r="A377" i="9"/>
  <c r="A378" i="9"/>
  <c r="A379" i="9"/>
  <c r="A380" i="9"/>
  <c r="A381" i="9"/>
  <c r="A382" i="9"/>
  <c r="A383" i="9"/>
  <c r="A384" i="9"/>
  <c r="A385" i="9"/>
  <c r="A386" i="9"/>
  <c r="A387" i="9"/>
  <c r="A388" i="9"/>
  <c r="A389" i="9"/>
  <c r="A390" i="9"/>
  <c r="A391" i="9"/>
  <c r="A392" i="9"/>
  <c r="A393" i="9"/>
  <c r="A394" i="9"/>
  <c r="A395" i="9"/>
  <c r="A396" i="9"/>
  <c r="A397" i="9"/>
  <c r="A398" i="9"/>
  <c r="A399" i="9"/>
  <c r="A400" i="9"/>
  <c r="A401" i="9"/>
  <c r="A402" i="9"/>
  <c r="A403" i="9"/>
  <c r="A404" i="9"/>
  <c r="A405" i="9"/>
  <c r="A406" i="9"/>
  <c r="A407" i="9"/>
  <c r="A408" i="9"/>
  <c r="A409" i="9"/>
  <c r="A410" i="9"/>
  <c r="A411" i="9"/>
  <c r="A412" i="9"/>
  <c r="A413" i="9"/>
  <c r="A414" i="9"/>
  <c r="A415" i="9"/>
  <c r="A416" i="9"/>
  <c r="A417" i="9"/>
  <c r="A418" i="9"/>
  <c r="A419" i="9"/>
  <c r="A420" i="9"/>
  <c r="A421" i="9"/>
  <c r="A422" i="9"/>
  <c r="A423" i="9"/>
  <c r="A424" i="9"/>
  <c r="A425" i="9"/>
  <c r="A426" i="9"/>
  <c r="A427" i="9"/>
  <c r="A428" i="9"/>
  <c r="A429" i="9"/>
  <c r="A430" i="9"/>
  <c r="A431" i="9"/>
  <c r="A432" i="9"/>
  <c r="A433" i="9"/>
  <c r="A434" i="9"/>
  <c r="A435" i="9"/>
  <c r="A436" i="9"/>
  <c r="A437" i="9"/>
  <c r="A438" i="9"/>
  <c r="A439" i="9"/>
  <c r="A440" i="9"/>
  <c r="A441" i="9"/>
  <c r="A442" i="9"/>
  <c r="A443" i="9"/>
  <c r="A444" i="9"/>
  <c r="A445" i="9"/>
  <c r="A446" i="9"/>
  <c r="A447" i="9"/>
  <c r="A448" i="9"/>
  <c r="A449" i="9"/>
  <c r="A450" i="9"/>
  <c r="A451" i="9"/>
  <c r="A452" i="9"/>
  <c r="A453" i="9"/>
  <c r="A454" i="9"/>
  <c r="A455" i="9"/>
  <c r="A456" i="9"/>
  <c r="A457" i="9"/>
  <c r="A458" i="9"/>
  <c r="A459" i="9"/>
  <c r="A460" i="9"/>
  <c r="A461" i="9"/>
  <c r="A462" i="9"/>
  <c r="A463" i="9"/>
  <c r="A464" i="9"/>
  <c r="A465" i="9"/>
  <c r="A466" i="9"/>
  <c r="A467" i="9"/>
  <c r="A468" i="9"/>
  <c r="A469" i="9"/>
  <c r="A470" i="9"/>
  <c r="A471" i="9"/>
  <c r="A472" i="9"/>
  <c r="A473" i="9"/>
  <c r="A474" i="9"/>
  <c r="A475" i="9"/>
  <c r="A476" i="9"/>
  <c r="A477" i="9"/>
  <c r="A478" i="9"/>
  <c r="A479" i="9"/>
  <c r="A480" i="9"/>
  <c r="A481" i="9"/>
  <c r="A482" i="9"/>
  <c r="A483" i="9"/>
  <c r="A484" i="9"/>
  <c r="A485" i="9"/>
  <c r="A486" i="9"/>
  <c r="A487" i="9"/>
  <c r="A488" i="9"/>
  <c r="A489" i="9"/>
  <c r="A490" i="9"/>
  <c r="A491" i="9"/>
  <c r="A492" i="9"/>
  <c r="A493" i="9"/>
  <c r="A494" i="9"/>
  <c r="A495" i="9"/>
  <c r="A496" i="9"/>
  <c r="A497" i="9"/>
  <c r="A498" i="9"/>
  <c r="A499" i="9"/>
  <c r="A500" i="9"/>
  <c r="A501" i="9"/>
  <c r="A502" i="9"/>
  <c r="A503" i="9"/>
  <c r="A504" i="9"/>
  <c r="A505" i="9"/>
  <c r="A506" i="9"/>
  <c r="A507" i="9"/>
  <c r="A508" i="9"/>
  <c r="A509" i="9"/>
  <c r="A510" i="9"/>
  <c r="A511" i="9"/>
  <c r="A512" i="9"/>
  <c r="A513" i="9"/>
  <c r="A514" i="9"/>
  <c r="A515" i="9"/>
  <c r="A516" i="9"/>
  <c r="A517" i="9"/>
  <c r="A518" i="9"/>
  <c r="A519" i="9"/>
  <c r="A520" i="9"/>
  <c r="A521" i="9"/>
  <c r="A522" i="9"/>
  <c r="A523" i="9"/>
  <c r="A524" i="9"/>
  <c r="A525" i="9"/>
  <c r="A526" i="9"/>
  <c r="A527" i="9"/>
  <c r="A528" i="9"/>
  <c r="A529" i="9"/>
  <c r="A530" i="9"/>
  <c r="A531" i="9"/>
  <c r="A532" i="9"/>
  <c r="A533" i="9"/>
  <c r="A534" i="9"/>
  <c r="A535" i="9"/>
  <c r="A536" i="9"/>
  <c r="A537" i="9"/>
  <c r="A538" i="9"/>
  <c r="A539" i="9"/>
  <c r="A540" i="9"/>
  <c r="A541" i="9"/>
  <c r="A542" i="9"/>
  <c r="A543" i="9"/>
  <c r="A544" i="9"/>
  <c r="A545" i="9"/>
  <c r="A546" i="9"/>
  <c r="A547" i="9"/>
  <c r="A548" i="9"/>
  <c r="A549" i="9"/>
  <c r="A550" i="9"/>
  <c r="A551" i="9"/>
  <c r="A552" i="9"/>
  <c r="A553" i="9"/>
  <c r="A554" i="9"/>
  <c r="A555" i="9"/>
  <c r="A556" i="9"/>
  <c r="A557" i="9"/>
  <c r="A558" i="9"/>
  <c r="A559" i="9"/>
  <c r="A560" i="9"/>
  <c r="A561" i="9"/>
  <c r="A562" i="9"/>
  <c r="A563" i="9"/>
  <c r="A564" i="9"/>
  <c r="A565" i="9"/>
  <c r="A566" i="9"/>
  <c r="A567" i="9"/>
  <c r="A568" i="9"/>
  <c r="A569" i="9"/>
  <c r="A570" i="9"/>
  <c r="A571" i="9"/>
  <c r="A572" i="9"/>
  <c r="A573" i="9"/>
  <c r="A574" i="9"/>
  <c r="A575" i="9"/>
  <c r="A576" i="9"/>
  <c r="A577" i="9"/>
  <c r="A578" i="9"/>
  <c r="A579" i="9"/>
  <c r="A3" i="9"/>
  <c r="A4" i="9"/>
  <c r="A5" i="9"/>
  <c r="A6" i="9"/>
  <c r="A2" i="9"/>
  <c r="G5" i="7" l="1"/>
  <c r="E5" i="7"/>
  <c r="F5" i="7"/>
  <c r="G4" i="7"/>
  <c r="F4" i="7"/>
  <c r="E4" i="7"/>
  <c r="D4" i="7"/>
  <c r="F6" i="8" l="1"/>
  <c r="H4" i="8" s="1"/>
  <c r="H5" i="8"/>
  <c r="H2" i="8"/>
  <c r="F28" i="7"/>
  <c r="E28" i="7"/>
  <c r="D28" i="7"/>
  <c r="F27" i="7"/>
  <c r="E27" i="7"/>
  <c r="D27" i="7"/>
  <c r="F26" i="7"/>
  <c r="E26" i="7"/>
  <c r="D26" i="7"/>
  <c r="F25" i="7"/>
  <c r="F24" i="7"/>
  <c r="F22" i="7"/>
  <c r="E25" i="7"/>
  <c r="E23" i="7"/>
  <c r="E22" i="7"/>
  <c r="D25" i="7"/>
  <c r="D23" i="7"/>
  <c r="D22" i="7"/>
  <c r="E13" i="7"/>
  <c r="F13" i="7"/>
  <c r="G13" i="7"/>
  <c r="H13" i="7"/>
  <c r="D13" i="7"/>
  <c r="D14" i="7"/>
  <c r="H14" i="7"/>
  <c r="G14" i="7"/>
  <c r="E14" i="7"/>
  <c r="F14" i="7"/>
  <c r="E10" i="7"/>
  <c r="D10" i="7"/>
  <c r="D9" i="7"/>
  <c r="D8" i="7"/>
  <c r="D7" i="7"/>
  <c r="D6" i="7"/>
  <c r="BJ72" i="6"/>
  <c r="BI72" i="6"/>
  <c r="BH72" i="6"/>
  <c r="BB72" i="6"/>
  <c r="BA72" i="6"/>
  <c r="AZ72" i="6"/>
  <c r="AS72" i="6"/>
  <c r="AR72" i="6"/>
  <c r="AL72" i="6"/>
  <c r="AK72" i="6"/>
  <c r="AJ72" i="6"/>
  <c r="AH72" i="6"/>
  <c r="AG72" i="6"/>
  <c r="AF72" i="6"/>
  <c r="AS71" i="6"/>
  <c r="AR71" i="6"/>
  <c r="AL71" i="6"/>
  <c r="AK71" i="6"/>
  <c r="AJ71" i="6"/>
  <c r="AH71" i="6"/>
  <c r="AG71" i="6"/>
  <c r="AF71" i="6"/>
  <c r="BJ70" i="6"/>
  <c r="BI70" i="6"/>
  <c r="BH70" i="6"/>
  <c r="BB70" i="6"/>
  <c r="BA70" i="6"/>
  <c r="AZ70" i="6"/>
  <c r="AS70" i="6"/>
  <c r="AR70" i="6"/>
  <c r="AL70" i="6"/>
  <c r="AK70" i="6"/>
  <c r="AJ70" i="6"/>
  <c r="AH70" i="6"/>
  <c r="AG70" i="6"/>
  <c r="AF70" i="6"/>
  <c r="BJ69" i="6"/>
  <c r="BI69" i="6"/>
  <c r="BH69" i="6"/>
  <c r="BB69" i="6"/>
  <c r="AS69" i="6"/>
  <c r="AR69" i="6"/>
  <c r="AL69" i="6"/>
  <c r="AK69" i="6"/>
  <c r="AJ69" i="6"/>
  <c r="AH69" i="6"/>
  <c r="AG69" i="6"/>
  <c r="AF69" i="6"/>
  <c r="AS68" i="6"/>
  <c r="AR68" i="6"/>
  <c r="AL68" i="6"/>
  <c r="AK68" i="6"/>
  <c r="AJ68" i="6"/>
  <c r="AH68" i="6"/>
  <c r="AG68" i="6"/>
  <c r="AF68" i="6"/>
  <c r="BJ67" i="6"/>
  <c r="BI67" i="6"/>
  <c r="BH67" i="6"/>
  <c r="BB67" i="6"/>
  <c r="BA67" i="6"/>
  <c r="AZ67" i="6"/>
  <c r="AS67" i="6"/>
  <c r="AR67" i="6"/>
  <c r="AL67" i="6"/>
  <c r="AK67" i="6"/>
  <c r="AJ67" i="6"/>
  <c r="AH67" i="6"/>
  <c r="AG67" i="6"/>
  <c r="AF67" i="6"/>
  <c r="BJ66" i="6"/>
  <c r="BB66" i="6"/>
  <c r="BA66" i="6"/>
  <c r="AZ66" i="6"/>
  <c r="AS66" i="6"/>
  <c r="AR66" i="6"/>
  <c r="AL66" i="6"/>
  <c r="AK66" i="6"/>
  <c r="AJ66" i="6"/>
  <c r="AH66" i="6"/>
  <c r="AG66" i="6"/>
  <c r="AF66" i="6"/>
  <c r="AS65" i="6"/>
  <c r="AR65" i="6"/>
  <c r="AL65" i="6"/>
  <c r="AK65" i="6"/>
  <c r="AJ65" i="6"/>
  <c r="AH65" i="6"/>
  <c r="AG65" i="6"/>
  <c r="AF65" i="6"/>
  <c r="BJ64" i="6"/>
  <c r="BI64" i="6"/>
  <c r="BH64" i="6"/>
  <c r="BB64" i="6"/>
  <c r="BA64" i="6"/>
  <c r="AZ64" i="6"/>
  <c r="AS64" i="6"/>
  <c r="AR64" i="6"/>
  <c r="AL64" i="6"/>
  <c r="AK64" i="6"/>
  <c r="AJ64" i="6"/>
  <c r="AH64" i="6"/>
  <c r="AG64" i="6"/>
  <c r="AF64" i="6"/>
  <c r="BJ63" i="6"/>
  <c r="BI63" i="6"/>
  <c r="BH63" i="6"/>
  <c r="BB63" i="6"/>
  <c r="BA63" i="6"/>
  <c r="AZ63" i="6"/>
  <c r="AS63" i="6"/>
  <c r="AR63" i="6"/>
  <c r="AL63" i="6"/>
  <c r="AK63" i="6"/>
  <c r="AJ63" i="6"/>
  <c r="AH63" i="6"/>
  <c r="AG63" i="6"/>
  <c r="AF63" i="6"/>
  <c r="AS62" i="6"/>
  <c r="AR62" i="6"/>
  <c r="AL62" i="6"/>
  <c r="AK62" i="6"/>
  <c r="AJ62" i="6"/>
  <c r="AH62" i="6"/>
  <c r="AG62" i="6"/>
  <c r="AF62" i="6"/>
  <c r="BJ61" i="6"/>
  <c r="BI61" i="6"/>
  <c r="BH61" i="6"/>
  <c r="BB61" i="6"/>
  <c r="BA61" i="6"/>
  <c r="AZ61" i="6"/>
  <c r="AS61" i="6"/>
  <c r="AR61" i="6"/>
  <c r="AJ61" i="6"/>
  <c r="AH61" i="6"/>
  <c r="AL61" i="6" s="1"/>
  <c r="AG61" i="6"/>
  <c r="AK61" i="6" s="1"/>
  <c r="AF61" i="6"/>
  <c r="BJ60" i="6"/>
  <c r="BI60" i="6"/>
  <c r="BH60" i="6"/>
  <c r="BB60" i="6"/>
  <c r="BA60" i="6"/>
  <c r="AZ60" i="6"/>
  <c r="AS60" i="6"/>
  <c r="AR60" i="6"/>
  <c r="AL60" i="6"/>
  <c r="AK60" i="6"/>
  <c r="AJ60" i="6"/>
  <c r="AH60" i="6"/>
  <c r="AG60" i="6"/>
  <c r="AF60" i="6"/>
  <c r="AS59" i="6"/>
  <c r="AR59" i="6"/>
  <c r="AL59" i="6"/>
  <c r="AK59" i="6"/>
  <c r="AJ59" i="6"/>
  <c r="AH59" i="6"/>
  <c r="AG59" i="6"/>
  <c r="AF59" i="6"/>
  <c r="BJ58" i="6"/>
  <c r="BI58" i="6"/>
  <c r="BH58" i="6"/>
  <c r="BB58" i="6"/>
  <c r="AZ58" i="6" s="1"/>
  <c r="AS58" i="6"/>
  <c r="AR58" i="6"/>
  <c r="AL58" i="6"/>
  <c r="AK58" i="6"/>
  <c r="AJ58" i="6"/>
  <c r="AH58" i="6"/>
  <c r="AG58" i="6"/>
  <c r="AF58" i="6"/>
  <c r="BJ57" i="6"/>
  <c r="BI57" i="6"/>
  <c r="BH57" i="6"/>
  <c r="BB57" i="6"/>
  <c r="AS57" i="6"/>
  <c r="AR57" i="6"/>
  <c r="AL57" i="6"/>
  <c r="AJ57" i="6"/>
  <c r="AH57" i="6"/>
  <c r="AG57" i="6"/>
  <c r="AK57" i="6" s="1"/>
  <c r="AF57" i="6"/>
  <c r="AS56" i="6"/>
  <c r="AR56" i="6"/>
  <c r="AL56" i="6"/>
  <c r="AJ56" i="6"/>
  <c r="AH56" i="6"/>
  <c r="AG56" i="6"/>
  <c r="AK56" i="6" s="1"/>
  <c r="AF56" i="6"/>
  <c r="BJ55" i="6"/>
  <c r="BH55" i="6" s="1"/>
  <c r="BB55" i="6"/>
  <c r="BA55" i="6"/>
  <c r="AZ55" i="6"/>
  <c r="AS55" i="6"/>
  <c r="AR55" i="6"/>
  <c r="AL55" i="6"/>
  <c r="AK55" i="6"/>
  <c r="AJ55" i="6"/>
  <c r="AH55" i="6"/>
  <c r="AG55" i="6"/>
  <c r="AF55" i="6"/>
  <c r="BJ54" i="6"/>
  <c r="BB54" i="6"/>
  <c r="BA54" i="6"/>
  <c r="AZ54" i="6"/>
  <c r="AS54" i="6"/>
  <c r="AR54" i="6"/>
  <c r="AL54" i="6"/>
  <c r="AK54" i="6"/>
  <c r="AJ54" i="6"/>
  <c r="AH54" i="6"/>
  <c r="AG54" i="6"/>
  <c r="AF54" i="6"/>
  <c r="AS53" i="6"/>
  <c r="AR53" i="6"/>
  <c r="AL53" i="6"/>
  <c r="AK53" i="6"/>
  <c r="AJ53" i="6"/>
  <c r="AH53" i="6"/>
  <c r="AG53" i="6"/>
  <c r="AF53" i="6"/>
  <c r="BJ52" i="6"/>
  <c r="BI52" i="6"/>
  <c r="BH52" i="6"/>
  <c r="BB52" i="6"/>
  <c r="BA52" i="6"/>
  <c r="AZ52" i="6"/>
  <c r="AS52" i="6"/>
  <c r="AR52" i="6"/>
  <c r="AL52" i="6"/>
  <c r="AK52" i="6"/>
  <c r="AJ52" i="6"/>
  <c r="AH52" i="6"/>
  <c r="AG52" i="6"/>
  <c r="AF52" i="6"/>
  <c r="BJ51" i="6"/>
  <c r="BI51" i="6"/>
  <c r="BH51" i="6"/>
  <c r="BB51" i="6"/>
  <c r="BA51" i="6"/>
  <c r="AZ51" i="6"/>
  <c r="AS51" i="6"/>
  <c r="AR51" i="6"/>
  <c r="AL51" i="6"/>
  <c r="AK51" i="6"/>
  <c r="AJ51" i="6"/>
  <c r="AH51" i="6"/>
  <c r="AG51" i="6"/>
  <c r="AF51" i="6"/>
  <c r="AS50" i="6"/>
  <c r="AR50" i="6"/>
  <c r="AL50" i="6"/>
  <c r="AK50" i="6"/>
  <c r="AJ50" i="6"/>
  <c r="AH50" i="6"/>
  <c r="AG50" i="6"/>
  <c r="AF50" i="6"/>
  <c r="B50" i="6"/>
  <c r="BJ49" i="6"/>
  <c r="BB49" i="6"/>
  <c r="BA49" i="6"/>
  <c r="AZ49" i="6"/>
  <c r="AS49" i="6"/>
  <c r="AR49" i="6"/>
  <c r="AL49" i="6"/>
  <c r="AK49" i="6"/>
  <c r="AJ49" i="6"/>
  <c r="AH49" i="6"/>
  <c r="AG49" i="6"/>
  <c r="AF49" i="6"/>
  <c r="BJ48" i="6"/>
  <c r="BI48" i="6"/>
  <c r="BH48" i="6"/>
  <c r="BB48" i="6"/>
  <c r="BA48" i="6"/>
  <c r="AZ48" i="6"/>
  <c r="AS48" i="6"/>
  <c r="AR48" i="6"/>
  <c r="AK48" i="6"/>
  <c r="AJ48" i="6"/>
  <c r="AH48" i="6"/>
  <c r="AL48" i="6" s="1"/>
  <c r="AG48" i="6"/>
  <c r="AF48" i="6"/>
  <c r="B48" i="6"/>
  <c r="AS47" i="6"/>
  <c r="AR47" i="6"/>
  <c r="AK47" i="6"/>
  <c r="AH47" i="6"/>
  <c r="AL47" i="6" s="1"/>
  <c r="AG47" i="6"/>
  <c r="AF47" i="6"/>
  <c r="AJ47" i="6" s="1"/>
  <c r="B47" i="6"/>
  <c r="BJ46" i="6"/>
  <c r="BH46" i="6" s="1"/>
  <c r="BI46" i="6"/>
  <c r="BB46" i="6"/>
  <c r="BA46" i="6"/>
  <c r="AZ46" i="6"/>
  <c r="AS46" i="6"/>
  <c r="AR46" i="6"/>
  <c r="AL46" i="6"/>
  <c r="AJ46" i="6"/>
  <c r="AH46" i="6"/>
  <c r="AG46" i="6"/>
  <c r="AK46" i="6" s="1"/>
  <c r="AF46" i="6"/>
  <c r="B46" i="6"/>
  <c r="BJ45" i="6"/>
  <c r="BI45" i="6"/>
  <c r="BH45" i="6"/>
  <c r="BB45" i="6"/>
  <c r="AZ45" i="6" s="1"/>
  <c r="AS45" i="6"/>
  <c r="AR45" i="6"/>
  <c r="AH45" i="6"/>
  <c r="AL45" i="6" s="1"/>
  <c r="AG45" i="6"/>
  <c r="AK45" i="6" s="1"/>
  <c r="AF45" i="6"/>
  <c r="AJ45" i="6" s="1"/>
  <c r="B45" i="6"/>
  <c r="AS44" i="6"/>
  <c r="AR44" i="6"/>
  <c r="AL44" i="6"/>
  <c r="AK44" i="6"/>
  <c r="AH44" i="6"/>
  <c r="AG44" i="6"/>
  <c r="AF44" i="6"/>
  <c r="AJ44" i="6" s="1"/>
  <c r="B44" i="6"/>
  <c r="BJ43" i="6"/>
  <c r="BB43" i="6"/>
  <c r="BA43" i="6"/>
  <c r="AZ43" i="6"/>
  <c r="AS43" i="6"/>
  <c r="AR43" i="6"/>
  <c r="AH43" i="6"/>
  <c r="AL43" i="6" s="1"/>
  <c r="AG43" i="6"/>
  <c r="AK43" i="6" s="1"/>
  <c r="AF43" i="6"/>
  <c r="AJ43" i="6" s="1"/>
  <c r="B43" i="6"/>
  <c r="BJ42" i="6"/>
  <c r="BI42" i="6"/>
  <c r="BH42" i="6"/>
  <c r="BB42" i="6"/>
  <c r="BA42" i="6"/>
  <c r="AZ42" i="6"/>
  <c r="AS42" i="6"/>
  <c r="AR42" i="6"/>
  <c r="AN42" i="6"/>
  <c r="AL42" i="6"/>
  <c r="AK42" i="6"/>
  <c r="AH42" i="6"/>
  <c r="AG42" i="6"/>
  <c r="AF42" i="6"/>
  <c r="AJ42" i="6" s="1"/>
  <c r="B42" i="6"/>
  <c r="AS41" i="6"/>
  <c r="AR41" i="6"/>
  <c r="AL41" i="6"/>
  <c r="AK41" i="6"/>
  <c r="AH41" i="6"/>
  <c r="AG41" i="6"/>
  <c r="AF41" i="6"/>
  <c r="AJ41" i="6" s="1"/>
  <c r="BJ40" i="6"/>
  <c r="BH40" i="6" s="1"/>
  <c r="BB40" i="6"/>
  <c r="BA40" i="6" s="1"/>
  <c r="AZ40" i="6"/>
  <c r="AS40" i="6"/>
  <c r="AR40" i="6"/>
  <c r="AL40" i="6"/>
  <c r="AK40" i="6"/>
  <c r="AJ40" i="6"/>
  <c r="AH40" i="6"/>
  <c r="AG40" i="6"/>
  <c r="AF40" i="6"/>
  <c r="BJ39" i="6"/>
  <c r="BI39" i="6" s="1"/>
  <c r="BH39" i="6"/>
  <c r="BB39" i="6"/>
  <c r="BA39" i="6"/>
  <c r="AZ39" i="6"/>
  <c r="AS39" i="6"/>
  <c r="AR39" i="6"/>
  <c r="AN39" i="6"/>
  <c r="AL39" i="6"/>
  <c r="AK39" i="6"/>
  <c r="AH39" i="6"/>
  <c r="AG39" i="6"/>
  <c r="AF39" i="6"/>
  <c r="AJ39" i="6" s="1"/>
  <c r="AS38" i="6"/>
  <c r="AR38" i="6"/>
  <c r="AL38" i="6"/>
  <c r="AK38" i="6"/>
  <c r="AH38" i="6"/>
  <c r="AG38" i="6"/>
  <c r="AF38" i="6"/>
  <c r="AJ38" i="6" s="1"/>
  <c r="BJ37" i="6"/>
  <c r="BB37" i="6"/>
  <c r="BA37" i="6" s="1"/>
  <c r="AZ37" i="6"/>
  <c r="AS37" i="6"/>
  <c r="AR37" i="6"/>
  <c r="AH37" i="6"/>
  <c r="AL37" i="6" s="1"/>
  <c r="AG37" i="6"/>
  <c r="AK37" i="6" s="1"/>
  <c r="AF37" i="6"/>
  <c r="AJ37" i="6" s="1"/>
  <c r="BJ36" i="6"/>
  <c r="BI36" i="6" s="1"/>
  <c r="BH36" i="6"/>
  <c r="BB36" i="6"/>
  <c r="BA36" i="6" s="1"/>
  <c r="AZ36" i="6"/>
  <c r="AS36" i="6"/>
  <c r="AR36" i="6"/>
  <c r="AL36" i="6"/>
  <c r="AH36" i="6"/>
  <c r="AG36" i="6"/>
  <c r="AK36" i="6" s="1"/>
  <c r="AF36" i="6"/>
  <c r="AJ36" i="6" s="1"/>
  <c r="AS35" i="6"/>
  <c r="AR35" i="6"/>
  <c r="AH35" i="6"/>
  <c r="AL35" i="6" s="1"/>
  <c r="AG35" i="6"/>
  <c r="AK35" i="6" s="1"/>
  <c r="AF35" i="6"/>
  <c r="AJ35" i="6" s="1"/>
  <c r="BJ34" i="6"/>
  <c r="BH34" i="6" s="1"/>
  <c r="BI34" i="6"/>
  <c r="BB34" i="6"/>
  <c r="AZ34" i="6" s="1"/>
  <c r="BA34" i="6"/>
  <c r="AS34" i="6"/>
  <c r="AR34" i="6"/>
  <c r="AL34" i="6"/>
  <c r="AH34" i="6"/>
  <c r="AG34" i="6"/>
  <c r="AK34" i="6" s="1"/>
  <c r="AF34" i="6"/>
  <c r="AJ34" i="6" s="1"/>
  <c r="BJ33" i="6"/>
  <c r="BI33" i="6"/>
  <c r="BH33" i="6"/>
  <c r="BB33" i="6"/>
  <c r="AZ33" i="6" s="1"/>
  <c r="BA33" i="6"/>
  <c r="AS33" i="6"/>
  <c r="AR33" i="6"/>
  <c r="AK33" i="6"/>
  <c r="AJ33" i="6"/>
  <c r="AH33" i="6"/>
  <c r="AL33" i="6" s="1"/>
  <c r="AG33" i="6"/>
  <c r="AF33" i="6"/>
  <c r="AS32" i="6"/>
  <c r="AR32" i="6"/>
  <c r="AK32" i="6"/>
  <c r="AJ32" i="6"/>
  <c r="AH32" i="6"/>
  <c r="AL32" i="6" s="1"/>
  <c r="AG32" i="6"/>
  <c r="AF32" i="6"/>
  <c r="BJ31" i="6"/>
  <c r="BH31" i="6" s="1"/>
  <c r="BB31" i="6"/>
  <c r="BA31" i="6"/>
  <c r="AZ31" i="6"/>
  <c r="AS31" i="6"/>
  <c r="AR31" i="6"/>
  <c r="AL31" i="6"/>
  <c r="AJ31" i="6"/>
  <c r="AH31" i="6"/>
  <c r="AG31" i="6"/>
  <c r="AK31" i="6" s="1"/>
  <c r="AF31" i="6"/>
  <c r="BJ30" i="6"/>
  <c r="BH30" i="6" s="1"/>
  <c r="BI30" i="6"/>
  <c r="BB30" i="6"/>
  <c r="AS30" i="6"/>
  <c r="D30" i="6" s="1"/>
  <c r="AR30" i="6"/>
  <c r="C30" i="6" s="1"/>
  <c r="AL30" i="6"/>
  <c r="AH30" i="6"/>
  <c r="AG30" i="6"/>
  <c r="AK30" i="6" s="1"/>
  <c r="AF30" i="6"/>
  <c r="AJ30" i="6" s="1"/>
  <c r="AS29" i="6"/>
  <c r="AR29" i="6"/>
  <c r="AL29" i="6"/>
  <c r="AK29" i="6"/>
  <c r="AH29" i="6"/>
  <c r="AG29" i="6"/>
  <c r="AF29" i="6"/>
  <c r="AJ29" i="6" s="1"/>
  <c r="BJ28" i="6"/>
  <c r="BI28" i="6"/>
  <c r="BH28" i="6"/>
  <c r="BB28" i="6"/>
  <c r="BA28" i="6"/>
  <c r="AZ28" i="6"/>
  <c r="AS28" i="6"/>
  <c r="AR28" i="6"/>
  <c r="AN28" i="6"/>
  <c r="AL28" i="6"/>
  <c r="AK28" i="6"/>
  <c r="AJ28" i="6"/>
  <c r="AH28" i="6"/>
  <c r="AG28" i="6"/>
  <c r="AF28" i="6"/>
  <c r="BJ27" i="6"/>
  <c r="BH27" i="6" s="1"/>
  <c r="BI27" i="6"/>
  <c r="BB27" i="6"/>
  <c r="AS27" i="6"/>
  <c r="AR27" i="6"/>
  <c r="AL27" i="6"/>
  <c r="AH27" i="6"/>
  <c r="AG27" i="6"/>
  <c r="AK27" i="6" s="1"/>
  <c r="AF27" i="6"/>
  <c r="AJ27" i="6" s="1"/>
  <c r="AS26" i="6"/>
  <c r="AR26" i="6"/>
  <c r="AL26" i="6"/>
  <c r="AK26" i="6"/>
  <c r="AH26" i="6"/>
  <c r="AG26" i="6"/>
  <c r="AF26" i="6"/>
  <c r="AJ26" i="6" s="1"/>
  <c r="BJ25" i="6"/>
  <c r="BI25" i="6"/>
  <c r="BH25" i="6"/>
  <c r="BB25" i="6"/>
  <c r="AZ25" i="6" s="1"/>
  <c r="BA25" i="6"/>
  <c r="AS25" i="6"/>
  <c r="AR25" i="6"/>
  <c r="AK25" i="6"/>
  <c r="AJ25" i="6"/>
  <c r="AH25" i="6"/>
  <c r="AL25" i="6" s="1"/>
  <c r="AG25" i="6"/>
  <c r="AF25" i="6"/>
  <c r="BJ24" i="6"/>
  <c r="BI24" i="6" s="1"/>
  <c r="BH24" i="6"/>
  <c r="BB24" i="6"/>
  <c r="AZ24" i="6" s="1"/>
  <c r="AS24" i="6"/>
  <c r="AR24" i="6"/>
  <c r="AL24" i="6"/>
  <c r="AH24" i="6"/>
  <c r="AG24" i="6"/>
  <c r="AK24" i="6" s="1"/>
  <c r="AF24" i="6"/>
  <c r="AJ24" i="6" s="1"/>
  <c r="D24" i="6"/>
  <c r="AO7" i="6" s="1"/>
  <c r="C24" i="6"/>
  <c r="AN33" i="6" s="1"/>
  <c r="AS23" i="6"/>
  <c r="AR23" i="6"/>
  <c r="AN23" i="6"/>
  <c r="AL23" i="6"/>
  <c r="AK23" i="6"/>
  <c r="AJ23" i="6"/>
  <c r="AH23" i="6"/>
  <c r="AG23" i="6"/>
  <c r="AF23" i="6"/>
  <c r="BJ22" i="6"/>
  <c r="BI22" i="6" s="1"/>
  <c r="BH22" i="6"/>
  <c r="BB22" i="6"/>
  <c r="BA22" i="6"/>
  <c r="AZ22" i="6"/>
  <c r="AS22" i="6"/>
  <c r="AR22" i="6"/>
  <c r="AL22" i="6"/>
  <c r="AK22" i="6"/>
  <c r="AJ22" i="6"/>
  <c r="AH22" i="6"/>
  <c r="AG22" i="6"/>
  <c r="AF22" i="6"/>
  <c r="BJ21" i="6"/>
  <c r="BB21" i="6"/>
  <c r="BA21" i="6" s="1"/>
  <c r="AZ21" i="6"/>
  <c r="AS21" i="6"/>
  <c r="AR21" i="6"/>
  <c r="AH21" i="6"/>
  <c r="AL21" i="6" s="1"/>
  <c r="AG21" i="6"/>
  <c r="AK21" i="6" s="1"/>
  <c r="AF21" i="6"/>
  <c r="AJ21" i="6" s="1"/>
  <c r="AS20" i="6"/>
  <c r="AR20" i="6"/>
  <c r="AN20" i="6"/>
  <c r="AL20" i="6"/>
  <c r="AK20" i="6"/>
  <c r="AH20" i="6"/>
  <c r="AG20" i="6"/>
  <c r="AF20" i="6"/>
  <c r="AJ20" i="6" s="1"/>
  <c r="BJ19" i="6"/>
  <c r="BH19" i="6" s="1"/>
  <c r="BI19" i="6"/>
  <c r="BB19" i="6"/>
  <c r="AS19" i="6"/>
  <c r="AR19" i="6"/>
  <c r="AL19" i="6"/>
  <c r="AH19" i="6"/>
  <c r="AG19" i="6"/>
  <c r="AK19" i="6" s="1"/>
  <c r="AF19" i="6"/>
  <c r="AJ19" i="6" s="1"/>
  <c r="BJ18" i="6"/>
  <c r="BB18" i="6"/>
  <c r="BA18" i="6"/>
  <c r="AZ18" i="6"/>
  <c r="AS18" i="6"/>
  <c r="AR18" i="6"/>
  <c r="AL18" i="6"/>
  <c r="AJ18" i="6"/>
  <c r="AH18" i="6"/>
  <c r="AG18" i="6"/>
  <c r="AK18" i="6" s="1"/>
  <c r="AF18" i="6"/>
  <c r="AS17" i="6"/>
  <c r="AR17" i="6"/>
  <c r="AL17" i="6"/>
  <c r="AK17" i="6"/>
  <c r="AH17" i="6"/>
  <c r="AG17" i="6"/>
  <c r="AF17" i="6"/>
  <c r="AJ17" i="6" s="1"/>
  <c r="BJ16" i="6"/>
  <c r="BH16" i="6" s="1"/>
  <c r="BI16" i="6"/>
  <c r="BB16" i="6"/>
  <c r="AS16" i="6"/>
  <c r="AR16" i="6"/>
  <c r="AH16" i="6"/>
  <c r="AL16" i="6" s="1"/>
  <c r="AG16" i="6"/>
  <c r="AK16" i="6" s="1"/>
  <c r="AF16" i="6"/>
  <c r="AJ16" i="6" s="1"/>
  <c r="BJ15" i="6"/>
  <c r="BB15" i="6"/>
  <c r="BA15" i="6"/>
  <c r="AZ15" i="6"/>
  <c r="AS15" i="6"/>
  <c r="AR15" i="6"/>
  <c r="AL15" i="6"/>
  <c r="AJ15" i="6"/>
  <c r="AH15" i="6"/>
  <c r="AG15" i="6"/>
  <c r="AK15" i="6" s="1"/>
  <c r="AF15" i="6"/>
  <c r="AS14" i="6"/>
  <c r="AR14" i="6"/>
  <c r="AL14" i="6"/>
  <c r="AK14" i="6"/>
  <c r="AH14" i="6"/>
  <c r="AG14" i="6"/>
  <c r="AF14" i="6"/>
  <c r="AJ14" i="6" s="1"/>
  <c r="BJ13" i="6"/>
  <c r="BH13" i="6" s="1"/>
  <c r="BB13" i="6"/>
  <c r="BA13" i="6"/>
  <c r="AZ13" i="6"/>
  <c r="AS13" i="6"/>
  <c r="AR13" i="6"/>
  <c r="AN13" i="6"/>
  <c r="AL13" i="6"/>
  <c r="AH13" i="6"/>
  <c r="AG13" i="6"/>
  <c r="AK13" i="6" s="1"/>
  <c r="AF13" i="6"/>
  <c r="AJ13" i="6" s="1"/>
  <c r="BJ12" i="6"/>
  <c r="BI12" i="6"/>
  <c r="BH12" i="6"/>
  <c r="BB12" i="6"/>
  <c r="BA12" i="6" s="1"/>
  <c r="AS12" i="6"/>
  <c r="AR12" i="6"/>
  <c r="AN12" i="6"/>
  <c r="AK12" i="6"/>
  <c r="AH12" i="6"/>
  <c r="AL12" i="6" s="1"/>
  <c r="AG12" i="6"/>
  <c r="AF12" i="6"/>
  <c r="AJ12" i="6" s="1"/>
  <c r="E12" i="6"/>
  <c r="D12" i="6"/>
  <c r="C12" i="6"/>
  <c r="AS11" i="6"/>
  <c r="AR11" i="6"/>
  <c r="AJ11" i="6"/>
  <c r="AH11" i="6"/>
  <c r="AL11" i="6" s="1"/>
  <c r="AG11" i="6"/>
  <c r="AK11" i="6" s="1"/>
  <c r="AF11" i="6"/>
  <c r="BJ10" i="6"/>
  <c r="BI10" i="6"/>
  <c r="BH10" i="6"/>
  <c r="BB10" i="6"/>
  <c r="AZ10" i="6" s="1"/>
  <c r="BA10" i="6"/>
  <c r="AS10" i="6"/>
  <c r="AR10" i="6"/>
  <c r="AN10" i="6"/>
  <c r="AK10" i="6"/>
  <c r="AH10" i="6"/>
  <c r="AL10" i="6" s="1"/>
  <c r="AG10" i="6"/>
  <c r="AF10" i="6"/>
  <c r="AJ10" i="6" s="1"/>
  <c r="BJ9" i="6"/>
  <c r="BH9" i="6" s="1"/>
  <c r="BI9" i="6"/>
  <c r="BB9" i="6"/>
  <c r="AZ9" i="6" s="1"/>
  <c r="BA9" i="6"/>
  <c r="AS9" i="6"/>
  <c r="AR9" i="6"/>
  <c r="AO9" i="6"/>
  <c r="AN9" i="6"/>
  <c r="AH9" i="6"/>
  <c r="AL9" i="6" s="1"/>
  <c r="AG9" i="6"/>
  <c r="AK9" i="6" s="1"/>
  <c r="AF9" i="6"/>
  <c r="AJ9" i="6" s="1"/>
  <c r="AS8" i="6"/>
  <c r="AR8" i="6"/>
  <c r="AO8" i="6"/>
  <c r="AN8" i="6"/>
  <c r="AL8" i="6"/>
  <c r="AH8" i="6"/>
  <c r="AG8" i="6"/>
  <c r="AK8" i="6" s="1"/>
  <c r="AF8" i="6"/>
  <c r="AJ8" i="6" s="1"/>
  <c r="E8" i="6"/>
  <c r="D8" i="6"/>
  <c r="D39" i="6" s="1"/>
  <c r="C8" i="6"/>
  <c r="BJ7" i="6"/>
  <c r="BI7" i="6"/>
  <c r="BH7" i="6"/>
  <c r="BB7" i="6"/>
  <c r="BA7" i="6" s="1"/>
  <c r="AS7" i="6"/>
  <c r="AR7" i="6"/>
  <c r="AN7" i="6"/>
  <c r="AL7" i="6"/>
  <c r="AH7" i="6"/>
  <c r="AG7" i="6"/>
  <c r="AK7" i="6" s="1"/>
  <c r="AF7" i="6"/>
  <c r="AJ7" i="6" s="1"/>
  <c r="BJ6" i="6"/>
  <c r="BH6" i="6" s="1"/>
  <c r="BI6" i="6"/>
  <c r="BB6" i="6"/>
  <c r="BA6" i="6"/>
  <c r="AZ6" i="6"/>
  <c r="AS6" i="6"/>
  <c r="AR6" i="6"/>
  <c r="AO6" i="6"/>
  <c r="AN6" i="6"/>
  <c r="AJ6" i="6"/>
  <c r="AH6" i="6"/>
  <c r="AL6" i="6" s="1"/>
  <c r="AG6" i="6"/>
  <c r="AK6" i="6" s="1"/>
  <c r="AF6" i="6"/>
  <c r="BN5" i="6"/>
  <c r="BN6" i="6" s="1"/>
  <c r="BN7" i="6" s="1"/>
  <c r="BJ5" i="6"/>
  <c r="BI5" i="6"/>
  <c r="BH5" i="6"/>
  <c r="BB5" i="6"/>
  <c r="BA5" i="6" s="1"/>
  <c r="AR5" i="6"/>
  <c r="AO5" i="6"/>
  <c r="AG5" i="6"/>
  <c r="AK5" i="6" s="1"/>
  <c r="AF5" i="6"/>
  <c r="AJ5" i="6" s="1"/>
  <c r="AS5" i="6"/>
  <c r="BN4" i="6"/>
  <c r="BL4" i="6"/>
  <c r="BL5" i="6" s="1"/>
  <c r="BL6" i="6" s="1"/>
  <c r="BL7" i="6" s="1"/>
  <c r="BJ4" i="6"/>
  <c r="BI4" i="6" s="1"/>
  <c r="BM4" i="6" s="1"/>
  <c r="BM5" i="6" s="1"/>
  <c r="BM6" i="6" s="1"/>
  <c r="BM7" i="6" s="1"/>
  <c r="BH4" i="6"/>
  <c r="BB4" i="6"/>
  <c r="BA4" i="6" s="1"/>
  <c r="AN4" i="6"/>
  <c r="AK4" i="6"/>
  <c r="AG4" i="6"/>
  <c r="AF4" i="6"/>
  <c r="O4" i="6"/>
  <c r="T4" i="6" s="1"/>
  <c r="H4" i="6"/>
  <c r="BN3" i="6"/>
  <c r="BM3" i="6"/>
  <c r="BL3" i="6"/>
  <c r="BF3" i="6"/>
  <c r="BF4" i="6" s="1"/>
  <c r="BF5" i="6" s="1"/>
  <c r="BF6" i="6" s="1"/>
  <c r="BF7" i="6" s="1"/>
  <c r="BE3" i="6"/>
  <c r="BE4" i="6" s="1"/>
  <c r="BE5" i="6" s="1"/>
  <c r="BE6" i="6" s="1"/>
  <c r="BE7" i="6" s="1"/>
  <c r="P3" i="6"/>
  <c r="Q3" i="6" s="1"/>
  <c r="E7" i="7" l="1"/>
  <c r="F7" i="7"/>
  <c r="F9" i="7"/>
  <c r="F10" i="7"/>
  <c r="F6" i="7"/>
  <c r="E6" i="7"/>
  <c r="E9" i="7"/>
  <c r="F8" i="7"/>
  <c r="E8" i="7"/>
  <c r="H3" i="8"/>
  <c r="H6" i="8" s="1"/>
  <c r="C23" i="6"/>
  <c r="AO10" i="6"/>
  <c r="AN14" i="6"/>
  <c r="AN15" i="6"/>
  <c r="AN17" i="6"/>
  <c r="AN18" i="6"/>
  <c r="AN44" i="6"/>
  <c r="AN5" i="6"/>
  <c r="AO15" i="6"/>
  <c r="AO18" i="6"/>
  <c r="AN22" i="6"/>
  <c r="AN32" i="6"/>
  <c r="AN50" i="6"/>
  <c r="AN11" i="6"/>
  <c r="AN16" i="6"/>
  <c r="AN19" i="6"/>
  <c r="AO4" i="6"/>
  <c r="O5" i="6"/>
  <c r="AV4" i="6"/>
  <c r="AN21" i="6"/>
  <c r="AN31" i="6"/>
  <c r="AN35" i="6"/>
  <c r="AN37" i="6"/>
  <c r="AN59" i="6"/>
  <c r="Q4" i="6"/>
  <c r="Q5" i="6" s="1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Q72" i="6" s="1"/>
  <c r="C36" i="6"/>
  <c r="D38" i="6"/>
  <c r="C38" i="6"/>
  <c r="D36" i="6"/>
  <c r="D34" i="6"/>
  <c r="C34" i="6"/>
  <c r="F12" i="6"/>
  <c r="F24" i="6"/>
  <c r="AP4" i="6" s="1"/>
  <c r="R3" i="6"/>
  <c r="D23" i="6"/>
  <c r="AR4" i="6"/>
  <c r="AZ5" i="6"/>
  <c r="C39" i="6"/>
  <c r="BA19" i="6"/>
  <c r="AZ19" i="6"/>
  <c r="AO69" i="6"/>
  <c r="AO57" i="6"/>
  <c r="AO68" i="6"/>
  <c r="AO61" i="6"/>
  <c r="AO56" i="6"/>
  <c r="AO47" i="6"/>
  <c r="AO72" i="6"/>
  <c r="AO67" i="6"/>
  <c r="AO62" i="6"/>
  <c r="AO55" i="6"/>
  <c r="AO50" i="6"/>
  <c r="AO51" i="6"/>
  <c r="AO48" i="6"/>
  <c r="AO37" i="6"/>
  <c r="AO71" i="6"/>
  <c r="AO66" i="6"/>
  <c r="AO63" i="6"/>
  <c r="AO54" i="6"/>
  <c r="AO58" i="6"/>
  <c r="AO53" i="6"/>
  <c r="AO41" i="6"/>
  <c r="AO38" i="6"/>
  <c r="AO60" i="6"/>
  <c r="AO49" i="6"/>
  <c r="AO36" i="6"/>
  <c r="AO65" i="6"/>
  <c r="AO64" i="6"/>
  <c r="AO46" i="6"/>
  <c r="AO45" i="6"/>
  <c r="AO30" i="6"/>
  <c r="AO27" i="6"/>
  <c r="AO52" i="6"/>
  <c r="AO40" i="6"/>
  <c r="AO29" i="6"/>
  <c r="AO26" i="6"/>
  <c r="AO59" i="6"/>
  <c r="AO39" i="6"/>
  <c r="AO28" i="6"/>
  <c r="AO23" i="6"/>
  <c r="AO22" i="6"/>
  <c r="AO34" i="6"/>
  <c r="AO20" i="6"/>
  <c r="AO19" i="6"/>
  <c r="AO16" i="6"/>
  <c r="AO70" i="6"/>
  <c r="AO11" i="6"/>
  <c r="AO35" i="6"/>
  <c r="AO24" i="6"/>
  <c r="AO44" i="6"/>
  <c r="AO25" i="6"/>
  <c r="AO21" i="6"/>
  <c r="AO12" i="6"/>
  <c r="AO17" i="6"/>
  <c r="AO14" i="6"/>
  <c r="AO32" i="6"/>
  <c r="AO31" i="6"/>
  <c r="AO13" i="6"/>
  <c r="AO43" i="6"/>
  <c r="AO42" i="6"/>
  <c r="AO33" i="6"/>
  <c r="P4" i="6"/>
  <c r="AH4" i="6"/>
  <c r="AS4" i="6"/>
  <c r="H5" i="6"/>
  <c r="H6" i="6" s="1"/>
  <c r="H7" i="6" s="1"/>
  <c r="H8" i="6" s="1"/>
  <c r="H9" i="6" s="1"/>
  <c r="H10" i="6" s="1"/>
  <c r="H11" i="6" s="1"/>
  <c r="H12" i="6" s="1"/>
  <c r="H13" i="6" s="1"/>
  <c r="H14" i="6" s="1"/>
  <c r="H15" i="6" s="1"/>
  <c r="H16" i="6" s="1"/>
  <c r="H17" i="6" s="1"/>
  <c r="H18" i="6" s="1"/>
  <c r="H19" i="6" s="1"/>
  <c r="H20" i="6" s="1"/>
  <c r="H21" i="6" s="1"/>
  <c r="H22" i="6" s="1"/>
  <c r="H23" i="6" s="1"/>
  <c r="H24" i="6" s="1"/>
  <c r="H25" i="6" s="1"/>
  <c r="H26" i="6" s="1"/>
  <c r="F44" i="6" s="1"/>
  <c r="BI15" i="6"/>
  <c r="BH15" i="6"/>
  <c r="AJ4" i="6"/>
  <c r="C21" i="6" s="1"/>
  <c r="C32" i="6" s="1"/>
  <c r="F8" i="6"/>
  <c r="AH5" i="6"/>
  <c r="AL5" i="6" s="1"/>
  <c r="AZ7" i="6"/>
  <c r="BI18" i="6"/>
  <c r="BH18" i="6"/>
  <c r="AZ4" i="6"/>
  <c r="BD4" i="6" s="1"/>
  <c r="BD5" i="6" s="1"/>
  <c r="BD6" i="6" s="1"/>
  <c r="BD7" i="6" s="1"/>
  <c r="AV5" i="6"/>
  <c r="BA16" i="6"/>
  <c r="AZ16" i="6"/>
  <c r="BI13" i="6"/>
  <c r="BA30" i="6"/>
  <c r="AZ30" i="6"/>
  <c r="BA24" i="6"/>
  <c r="BI31" i="6"/>
  <c r="AZ12" i="6"/>
  <c r="BA27" i="6"/>
  <c r="AZ27" i="6"/>
  <c r="D21" i="6"/>
  <c r="BI21" i="6"/>
  <c r="BH21" i="6"/>
  <c r="BI37" i="6"/>
  <c r="BH37" i="6"/>
  <c r="BI43" i="6"/>
  <c r="BH43" i="6"/>
  <c r="AN26" i="6"/>
  <c r="AN29" i="6"/>
  <c r="AN40" i="6"/>
  <c r="BA45" i="6"/>
  <c r="AN52" i="6"/>
  <c r="AN25" i="6"/>
  <c r="BA69" i="6"/>
  <c r="AZ69" i="6"/>
  <c r="AN70" i="6"/>
  <c r="AN65" i="6"/>
  <c r="AN58" i="6"/>
  <c r="AN53" i="6"/>
  <c r="AN69" i="6"/>
  <c r="AN57" i="6"/>
  <c r="AN68" i="6"/>
  <c r="AN63" i="6"/>
  <c r="AN51" i="6"/>
  <c r="AN64" i="6"/>
  <c r="AN62" i="6"/>
  <c r="AN56" i="6"/>
  <c r="AN45" i="6"/>
  <c r="AN48" i="6"/>
  <c r="AN71" i="6"/>
  <c r="AN66" i="6"/>
  <c r="AN61" i="6"/>
  <c r="AN55" i="6"/>
  <c r="AN54" i="6"/>
  <c r="AN47" i="6"/>
  <c r="AN41" i="6"/>
  <c r="AN38" i="6"/>
  <c r="AN72" i="6"/>
  <c r="AN60" i="6"/>
  <c r="AN27" i="6"/>
  <c r="AN30" i="6"/>
  <c r="BI40" i="6"/>
  <c r="AN46" i="6"/>
  <c r="AN24" i="6"/>
  <c r="AN34" i="6"/>
  <c r="AN36" i="6"/>
  <c r="AN43" i="6"/>
  <c r="AN49" i="6"/>
  <c r="AN67" i="6"/>
  <c r="BI54" i="6"/>
  <c r="BH54" i="6"/>
  <c r="BA57" i="6"/>
  <c r="AZ57" i="6"/>
  <c r="BA58" i="6"/>
  <c r="BI49" i="6"/>
  <c r="BH49" i="6"/>
  <c r="BI66" i="6"/>
  <c r="BH66" i="6"/>
  <c r="BI55" i="6"/>
  <c r="C42" i="6" l="1"/>
  <c r="C41" i="6"/>
  <c r="D42" i="6"/>
  <c r="E42" i="6"/>
  <c r="E44" i="6"/>
  <c r="D35" i="6"/>
  <c r="C35" i="6"/>
  <c r="AP5" i="6"/>
  <c r="O6" i="6"/>
  <c r="T5" i="6"/>
  <c r="E47" i="6"/>
  <c r="E46" i="6"/>
  <c r="E50" i="6"/>
  <c r="C44" i="6"/>
  <c r="F42" i="6"/>
  <c r="E48" i="6"/>
  <c r="F43" i="6"/>
  <c r="D43" i="6"/>
  <c r="D44" i="6"/>
  <c r="D41" i="6"/>
  <c r="D32" i="6"/>
  <c r="C49" i="6"/>
  <c r="E43" i="6"/>
  <c r="C45" i="6"/>
  <c r="F41" i="6"/>
  <c r="R4" i="6"/>
  <c r="AP68" i="6"/>
  <c r="AP61" i="6"/>
  <c r="AP56" i="6"/>
  <c r="AP47" i="6"/>
  <c r="AP72" i="6"/>
  <c r="AP60" i="6"/>
  <c r="AP46" i="6"/>
  <c r="AP71" i="6"/>
  <c r="AP64" i="6"/>
  <c r="AP66" i="6"/>
  <c r="AP54" i="6"/>
  <c r="AP49" i="6"/>
  <c r="AP63" i="6"/>
  <c r="AP58" i="6"/>
  <c r="AP55" i="6"/>
  <c r="AP53" i="6"/>
  <c r="AP41" i="6"/>
  <c r="AP57" i="6"/>
  <c r="AP69" i="6"/>
  <c r="AP42" i="6"/>
  <c r="AP70" i="6"/>
  <c r="AP67" i="6"/>
  <c r="AP59" i="6"/>
  <c r="AP52" i="6"/>
  <c r="AP62" i="6"/>
  <c r="AP65" i="6"/>
  <c r="AP33" i="6"/>
  <c r="AP25" i="6"/>
  <c r="AP40" i="6"/>
  <c r="AP39" i="6"/>
  <c r="AP28" i="6"/>
  <c r="AP23" i="6"/>
  <c r="AP22" i="6"/>
  <c r="AP50" i="6"/>
  <c r="AP44" i="6"/>
  <c r="AP35" i="6"/>
  <c r="AP31" i="6"/>
  <c r="AP48" i="6"/>
  <c r="AP36" i="6"/>
  <c r="AP26" i="6"/>
  <c r="AP24" i="6"/>
  <c r="AP10" i="6"/>
  <c r="AP21" i="6"/>
  <c r="AP12" i="6"/>
  <c r="AP30" i="6"/>
  <c r="AP17" i="6"/>
  <c r="AP14" i="6"/>
  <c r="AP32" i="6"/>
  <c r="AP13" i="6"/>
  <c r="AP51" i="6"/>
  <c r="AP18" i="6"/>
  <c r="AP15" i="6"/>
  <c r="AP38" i="6"/>
  <c r="AP37" i="6"/>
  <c r="AP34" i="6"/>
  <c r="AP27" i="6"/>
  <c r="AP20" i="6"/>
  <c r="AP8" i="6"/>
  <c r="AP7" i="6"/>
  <c r="AP19" i="6"/>
  <c r="AP9" i="6"/>
  <c r="AP6" i="6"/>
  <c r="AP16" i="6"/>
  <c r="AP43" i="6"/>
  <c r="AP29" i="6"/>
  <c r="AP11" i="6"/>
  <c r="AP45" i="6"/>
  <c r="C43" i="6"/>
  <c r="E45" i="6"/>
  <c r="F39" i="6"/>
  <c r="D45" i="6"/>
  <c r="E49" i="6"/>
  <c r="E41" i="6"/>
  <c r="F23" i="6"/>
  <c r="AL4" i="6"/>
  <c r="F21" i="6" s="1"/>
  <c r="U4" i="6"/>
  <c r="P5" i="6"/>
  <c r="AW4" i="6"/>
  <c r="O7" i="6" l="1"/>
  <c r="T6" i="6"/>
  <c r="AV6" i="6"/>
  <c r="P6" i="6"/>
  <c r="AW5" i="6"/>
  <c r="U5" i="6"/>
  <c r="D49" i="6"/>
  <c r="R5" i="6"/>
  <c r="V4" i="6"/>
  <c r="AX4" i="6"/>
  <c r="E14" i="6"/>
  <c r="E19" i="6"/>
  <c r="E16" i="6"/>
  <c r="E20" i="6"/>
  <c r="E17" i="6"/>
  <c r="E11" i="6"/>
  <c r="E10" i="6" s="1"/>
  <c r="E9" i="6" s="1"/>
  <c r="E18" i="6"/>
  <c r="E13" i="6"/>
  <c r="E15" i="6"/>
  <c r="F32" i="6"/>
  <c r="T7" i="6" l="1"/>
  <c r="O8" i="6"/>
  <c r="AV7" i="6"/>
  <c r="U6" i="6"/>
  <c r="P7" i="6"/>
  <c r="AW6" i="6"/>
  <c r="AX5" i="6"/>
  <c r="V5" i="6"/>
  <c r="R6" i="6"/>
  <c r="F49" i="6"/>
  <c r="F45" i="6"/>
  <c r="T8" i="6" l="1"/>
  <c r="AV8" i="6"/>
  <c r="X8" i="6"/>
  <c r="O9" i="6"/>
  <c r="V6" i="6"/>
  <c r="R7" i="6"/>
  <c r="AX6" i="6"/>
  <c r="P8" i="6"/>
  <c r="U7" i="6"/>
  <c r="AW7" i="6"/>
  <c r="O10" i="6" l="1"/>
  <c r="T9" i="6"/>
  <c r="AV9" i="6"/>
  <c r="AW8" i="6"/>
  <c r="Y8" i="6"/>
  <c r="P9" i="6"/>
  <c r="U8" i="6"/>
  <c r="V7" i="6"/>
  <c r="AX7" i="6"/>
  <c r="R8" i="6"/>
  <c r="AV10" i="6" l="1"/>
  <c r="T10" i="6"/>
  <c r="O11" i="6"/>
  <c r="R9" i="6"/>
  <c r="Z8" i="6"/>
  <c r="AX8" i="6"/>
  <c r="V8" i="6"/>
  <c r="U9" i="6"/>
  <c r="AW9" i="6"/>
  <c r="P10" i="6"/>
  <c r="X11" i="6" l="1"/>
  <c r="AV11" i="6"/>
  <c r="T11" i="6"/>
  <c r="C46" i="6"/>
  <c r="O12" i="6"/>
  <c r="P11" i="6"/>
  <c r="U10" i="6"/>
  <c r="AW10" i="6"/>
  <c r="BB8" i="6"/>
  <c r="BJ8" i="6"/>
  <c r="V9" i="6"/>
  <c r="R10" i="6"/>
  <c r="AX9" i="6"/>
  <c r="AV12" i="6" l="1"/>
  <c r="O13" i="6"/>
  <c r="T12" i="6"/>
  <c r="BA8" i="6"/>
  <c r="BE8" i="6" s="1"/>
  <c r="BE9" i="6" s="1"/>
  <c r="BE10" i="6" s="1"/>
  <c r="AZ8" i="6"/>
  <c r="BD8" i="6" s="1"/>
  <c r="BD9" i="6" s="1"/>
  <c r="BD10" i="6" s="1"/>
  <c r="BF8" i="6"/>
  <c r="BF9" i="6" s="1"/>
  <c r="BF10" i="6" s="1"/>
  <c r="P12" i="6"/>
  <c r="AW11" i="6"/>
  <c r="Y11" i="6"/>
  <c r="U11" i="6"/>
  <c r="D46" i="6"/>
  <c r="BH8" i="6"/>
  <c r="BL8" i="6" s="1"/>
  <c r="BL9" i="6" s="1"/>
  <c r="BL10" i="6" s="1"/>
  <c r="BI8" i="6"/>
  <c r="BM8" i="6" s="1"/>
  <c r="BM9" i="6" s="1"/>
  <c r="BM10" i="6" s="1"/>
  <c r="BN8" i="6"/>
  <c r="BN9" i="6" s="1"/>
  <c r="BN10" i="6" s="1"/>
  <c r="V10" i="6"/>
  <c r="R11" i="6"/>
  <c r="AX10" i="6"/>
  <c r="AV13" i="6" l="1"/>
  <c r="O14" i="6"/>
  <c r="T13" i="6"/>
  <c r="Z11" i="6"/>
  <c r="AX11" i="6"/>
  <c r="V11" i="6"/>
  <c r="R12" i="6"/>
  <c r="F46" i="6"/>
  <c r="P13" i="6"/>
  <c r="U12" i="6"/>
  <c r="AW12" i="6"/>
  <c r="AV14" i="6" l="1"/>
  <c r="T14" i="6"/>
  <c r="O15" i="6"/>
  <c r="X14" i="6"/>
  <c r="C47" i="6"/>
  <c r="AW13" i="6"/>
  <c r="P14" i="6"/>
  <c r="U13" i="6"/>
  <c r="R13" i="6"/>
  <c r="V12" i="6"/>
  <c r="AX12" i="6"/>
  <c r="BJ11" i="6"/>
  <c r="BB11" i="6"/>
  <c r="T15" i="6" l="1"/>
  <c r="AV15" i="6"/>
  <c r="O16" i="6"/>
  <c r="BA11" i="6"/>
  <c r="BE11" i="6" s="1"/>
  <c r="BE12" i="6" s="1"/>
  <c r="BE13" i="6" s="1"/>
  <c r="AZ11" i="6"/>
  <c r="BD11" i="6" s="1"/>
  <c r="BD12" i="6" s="1"/>
  <c r="BD13" i="6" s="1"/>
  <c r="BF11" i="6"/>
  <c r="BF12" i="6" s="1"/>
  <c r="BF13" i="6" s="1"/>
  <c r="R14" i="6"/>
  <c r="V13" i="6"/>
  <c r="AX13" i="6"/>
  <c r="BI11" i="6"/>
  <c r="BM11" i="6" s="1"/>
  <c r="BM12" i="6" s="1"/>
  <c r="BM13" i="6" s="1"/>
  <c r="BH11" i="6"/>
  <c r="BL11" i="6" s="1"/>
  <c r="BL12" i="6" s="1"/>
  <c r="BL13" i="6" s="1"/>
  <c r="BN11" i="6"/>
  <c r="BN12" i="6" s="1"/>
  <c r="BN13" i="6" s="1"/>
  <c r="U14" i="6"/>
  <c r="P15" i="6"/>
  <c r="Y14" i="6"/>
  <c r="AW14" i="6"/>
  <c r="D47" i="6"/>
  <c r="T16" i="6" l="1"/>
  <c r="AV16" i="6"/>
  <c r="O17" i="6"/>
  <c r="C48" i="6"/>
  <c r="R15" i="6"/>
  <c r="Z14" i="6"/>
  <c r="AX14" i="6"/>
  <c r="V14" i="6"/>
  <c r="F47" i="6"/>
  <c r="AW15" i="6"/>
  <c r="P16" i="6"/>
  <c r="U15" i="6"/>
  <c r="AV17" i="6" l="1"/>
  <c r="X17" i="6"/>
  <c r="T17" i="6"/>
  <c r="AB17" i="6"/>
  <c r="O18" i="6"/>
  <c r="C50" i="6"/>
  <c r="AX15" i="6"/>
  <c r="R16" i="6"/>
  <c r="V15" i="6"/>
  <c r="U16" i="6"/>
  <c r="AW16" i="6"/>
  <c r="P17" i="6"/>
  <c r="D48" i="6"/>
  <c r="BB14" i="6"/>
  <c r="BJ14" i="6"/>
  <c r="C16" i="6" l="1"/>
  <c r="C17" i="6"/>
  <c r="C18" i="6"/>
  <c r="C14" i="6"/>
  <c r="C20" i="6"/>
  <c r="C13" i="6"/>
  <c r="C11" i="6"/>
  <c r="C15" i="6"/>
  <c r="C19" i="6"/>
  <c r="T18" i="6"/>
  <c r="AV18" i="6"/>
  <c r="O19" i="6"/>
  <c r="BA14" i="6"/>
  <c r="BE14" i="6" s="1"/>
  <c r="BE15" i="6" s="1"/>
  <c r="BE16" i="6" s="1"/>
  <c r="AZ14" i="6"/>
  <c r="BD14" i="6" s="1"/>
  <c r="BD15" i="6" s="1"/>
  <c r="BD16" i="6" s="1"/>
  <c r="BF14" i="6"/>
  <c r="BF15" i="6" s="1"/>
  <c r="BF16" i="6" s="1"/>
  <c r="BH14" i="6"/>
  <c r="BL14" i="6" s="1"/>
  <c r="BL15" i="6" s="1"/>
  <c r="BL16" i="6" s="1"/>
  <c r="BI14" i="6"/>
  <c r="BM14" i="6" s="1"/>
  <c r="BM15" i="6" s="1"/>
  <c r="BM16" i="6" s="1"/>
  <c r="BN14" i="6"/>
  <c r="BN15" i="6" s="1"/>
  <c r="BN16" i="6" s="1"/>
  <c r="Y17" i="6"/>
  <c r="P18" i="6"/>
  <c r="U17" i="6"/>
  <c r="AC17" i="6"/>
  <c r="AW17" i="6"/>
  <c r="D50" i="6"/>
  <c r="V16" i="6"/>
  <c r="AX16" i="6"/>
  <c r="R17" i="6"/>
  <c r="F48" i="6"/>
  <c r="C10" i="6" l="1"/>
  <c r="C25" i="6"/>
  <c r="O20" i="6"/>
  <c r="T19" i="6"/>
  <c r="AV19" i="6"/>
  <c r="AW18" i="6"/>
  <c r="P19" i="6"/>
  <c r="U18" i="6"/>
  <c r="R18" i="6"/>
  <c r="V17" i="6"/>
  <c r="AD17" i="6"/>
  <c r="Z17" i="6"/>
  <c r="AX17" i="6"/>
  <c r="F50" i="6"/>
  <c r="D18" i="6"/>
  <c r="D15" i="6"/>
  <c r="D14" i="6"/>
  <c r="D19" i="6"/>
  <c r="D16" i="6"/>
  <c r="D20" i="6"/>
  <c r="D17" i="6"/>
  <c r="D13" i="6"/>
  <c r="D11" i="6"/>
  <c r="X20" i="6" l="1"/>
  <c r="AV20" i="6"/>
  <c r="O21" i="6"/>
  <c r="T20" i="6"/>
  <c r="C9" i="6"/>
  <c r="C22" i="6"/>
  <c r="C33" i="6" s="1"/>
  <c r="AX18" i="6"/>
  <c r="R19" i="6"/>
  <c r="V18" i="6"/>
  <c r="U19" i="6"/>
  <c r="AW19" i="6"/>
  <c r="P20" i="6"/>
  <c r="BB17" i="6"/>
  <c r="BJ17" i="6"/>
  <c r="D25" i="6"/>
  <c r="D10" i="6"/>
  <c r="F19" i="6"/>
  <c r="D15" i="7" s="1"/>
  <c r="F16" i="6"/>
  <c r="G15" i="7" s="1"/>
  <c r="F20" i="6"/>
  <c r="F17" i="6"/>
  <c r="F15" i="7" s="1"/>
  <c r="F11" i="6"/>
  <c r="F13" i="6"/>
  <c r="F18" i="6"/>
  <c r="E15" i="7" s="1"/>
  <c r="F15" i="6"/>
  <c r="F14" i="6"/>
  <c r="G7" i="7" l="1"/>
  <c r="G8" i="7"/>
  <c r="G9" i="7"/>
  <c r="G6" i="7"/>
  <c r="AV21" i="6"/>
  <c r="T21" i="6"/>
  <c r="O22" i="6"/>
  <c r="D22" i="6"/>
  <c r="D9" i="6"/>
  <c r="R20" i="6"/>
  <c r="V19" i="6"/>
  <c r="AX19" i="6"/>
  <c r="Y20" i="6"/>
  <c r="AW20" i="6"/>
  <c r="P21" i="6"/>
  <c r="U20" i="6"/>
  <c r="BI17" i="6"/>
  <c r="BM17" i="6" s="1"/>
  <c r="BM18" i="6" s="1"/>
  <c r="BM19" i="6" s="1"/>
  <c r="BH17" i="6"/>
  <c r="BL17" i="6" s="1"/>
  <c r="BL18" i="6" s="1"/>
  <c r="BL19" i="6" s="1"/>
  <c r="BN17" i="6"/>
  <c r="BN18" i="6" s="1"/>
  <c r="BN19" i="6" s="1"/>
  <c r="F25" i="6"/>
  <c r="F10" i="6"/>
  <c r="D29" i="6" s="1"/>
  <c r="D31" i="6" s="1"/>
  <c r="BA17" i="6"/>
  <c r="BE17" i="6" s="1"/>
  <c r="BE18" i="6" s="1"/>
  <c r="BE19" i="6" s="1"/>
  <c r="AZ17" i="6"/>
  <c r="BD17" i="6" s="1"/>
  <c r="BD18" i="6" s="1"/>
  <c r="BD19" i="6" s="1"/>
  <c r="BF17" i="6"/>
  <c r="BF18" i="6" s="1"/>
  <c r="BF19" i="6" s="1"/>
  <c r="T22" i="6" l="1"/>
  <c r="O23" i="6"/>
  <c r="AV22" i="6"/>
  <c r="R21" i="6"/>
  <c r="Z20" i="6"/>
  <c r="AX20" i="6"/>
  <c r="V20" i="6"/>
  <c r="AW21" i="6"/>
  <c r="P22" i="6"/>
  <c r="U21" i="6"/>
  <c r="F22" i="6"/>
  <c r="D37" i="6" s="1"/>
  <c r="E24" i="7" s="1"/>
  <c r="F9" i="6"/>
  <c r="H15" i="7" s="1"/>
  <c r="C29" i="6"/>
  <c r="C31" i="6" s="1"/>
  <c r="D33" i="6"/>
  <c r="G10" i="7" l="1"/>
  <c r="T23" i="6"/>
  <c r="AV23" i="6"/>
  <c r="O24" i="6"/>
  <c r="X23" i="6"/>
  <c r="BJ20" i="6"/>
  <c r="BB20" i="6"/>
  <c r="F33" i="6"/>
  <c r="F23" i="7" s="1"/>
  <c r="C37" i="6"/>
  <c r="D24" i="7" s="1"/>
  <c r="AX21" i="6"/>
  <c r="V21" i="6"/>
  <c r="R22" i="6"/>
  <c r="P23" i="6"/>
  <c r="AW22" i="6"/>
  <c r="U22" i="6"/>
  <c r="O25" i="6" l="1"/>
  <c r="T24" i="6"/>
  <c r="AV24" i="6"/>
  <c r="P24" i="6"/>
  <c r="AW23" i="6"/>
  <c r="Y23" i="6"/>
  <c r="U23" i="6"/>
  <c r="V22" i="6"/>
  <c r="R23" i="6"/>
  <c r="AX22" i="6"/>
  <c r="BA20" i="6"/>
  <c r="BE20" i="6" s="1"/>
  <c r="BE21" i="6" s="1"/>
  <c r="BE22" i="6" s="1"/>
  <c r="AZ20" i="6"/>
  <c r="BD20" i="6" s="1"/>
  <c r="BD21" i="6" s="1"/>
  <c r="BD22" i="6" s="1"/>
  <c r="BF20" i="6"/>
  <c r="BF21" i="6" s="1"/>
  <c r="BF22" i="6" s="1"/>
  <c r="BI20" i="6"/>
  <c r="BM20" i="6" s="1"/>
  <c r="BM21" i="6" s="1"/>
  <c r="BM22" i="6" s="1"/>
  <c r="BH20" i="6"/>
  <c r="BL20" i="6" s="1"/>
  <c r="BL21" i="6" s="1"/>
  <c r="BL22" i="6" s="1"/>
  <c r="BN20" i="6"/>
  <c r="BN21" i="6" s="1"/>
  <c r="BN22" i="6" s="1"/>
  <c r="O26" i="6" l="1"/>
  <c r="AV25" i="6"/>
  <c r="T25" i="6"/>
  <c r="U24" i="6"/>
  <c r="P25" i="6"/>
  <c r="AW24" i="6"/>
  <c r="Z23" i="6"/>
  <c r="AX23" i="6"/>
  <c r="R24" i="6"/>
  <c r="V23" i="6"/>
  <c r="AV26" i="6" l="1"/>
  <c r="T26" i="6"/>
  <c r="X26" i="6"/>
  <c r="O27" i="6"/>
  <c r="P26" i="6"/>
  <c r="U25" i="6"/>
  <c r="AW25" i="6"/>
  <c r="AX24" i="6"/>
  <c r="V24" i="6"/>
  <c r="R25" i="6"/>
  <c r="BB23" i="6"/>
  <c r="BJ23" i="6"/>
  <c r="O28" i="6" l="1"/>
  <c r="T27" i="6"/>
  <c r="AV27" i="6"/>
  <c r="BI23" i="6"/>
  <c r="BM23" i="6" s="1"/>
  <c r="BM24" i="6" s="1"/>
  <c r="BM25" i="6" s="1"/>
  <c r="BH23" i="6"/>
  <c r="BL23" i="6" s="1"/>
  <c r="BL24" i="6" s="1"/>
  <c r="BL25" i="6" s="1"/>
  <c r="BN23" i="6"/>
  <c r="BN24" i="6" s="1"/>
  <c r="BN25" i="6" s="1"/>
  <c r="BA23" i="6"/>
  <c r="BE23" i="6" s="1"/>
  <c r="BE24" i="6" s="1"/>
  <c r="BE25" i="6" s="1"/>
  <c r="AZ23" i="6"/>
  <c r="BD23" i="6" s="1"/>
  <c r="BD24" i="6" s="1"/>
  <c r="BD25" i="6" s="1"/>
  <c r="BF23" i="6"/>
  <c r="BF24" i="6" s="1"/>
  <c r="BF25" i="6" s="1"/>
  <c r="Y26" i="6"/>
  <c r="U26" i="6"/>
  <c r="P27" i="6"/>
  <c r="AW26" i="6"/>
  <c r="R26" i="6"/>
  <c r="AX25" i="6"/>
  <c r="V25" i="6"/>
  <c r="AV28" i="6" l="1"/>
  <c r="T28" i="6"/>
  <c r="O29" i="6"/>
  <c r="P28" i="6"/>
  <c r="U27" i="6"/>
  <c r="AW27" i="6"/>
  <c r="R27" i="6"/>
  <c r="Z26" i="6"/>
  <c r="V26" i="6"/>
  <c r="AX26" i="6"/>
  <c r="X29" i="6" l="1"/>
  <c r="T29" i="6"/>
  <c r="AB29" i="6"/>
  <c r="O30" i="6"/>
  <c r="AV29" i="6"/>
  <c r="BJ26" i="6"/>
  <c r="BB26" i="6"/>
  <c r="V27" i="6"/>
  <c r="R28" i="6"/>
  <c r="AX27" i="6"/>
  <c r="P29" i="6"/>
  <c r="AW28" i="6"/>
  <c r="U28" i="6"/>
  <c r="AV30" i="6" l="1"/>
  <c r="T30" i="6"/>
  <c r="O31" i="6"/>
  <c r="BA26" i="6"/>
  <c r="BE26" i="6" s="1"/>
  <c r="BE27" i="6" s="1"/>
  <c r="BE28" i="6" s="1"/>
  <c r="AZ26" i="6"/>
  <c r="BD26" i="6" s="1"/>
  <c r="BD27" i="6" s="1"/>
  <c r="BD28" i="6" s="1"/>
  <c r="BF26" i="6"/>
  <c r="BF27" i="6" s="1"/>
  <c r="BF28" i="6" s="1"/>
  <c r="AC29" i="6"/>
  <c r="U29" i="6"/>
  <c r="P30" i="6"/>
  <c r="AW29" i="6"/>
  <c r="Y29" i="6"/>
  <c r="R29" i="6"/>
  <c r="V28" i="6"/>
  <c r="AX28" i="6"/>
  <c r="BI26" i="6"/>
  <c r="BM26" i="6" s="1"/>
  <c r="BM27" i="6" s="1"/>
  <c r="BM28" i="6" s="1"/>
  <c r="BH26" i="6"/>
  <c r="BL26" i="6" s="1"/>
  <c r="BL27" i="6" s="1"/>
  <c r="BL28" i="6" s="1"/>
  <c r="BN26" i="6"/>
  <c r="BN27" i="6" s="1"/>
  <c r="BN28" i="6" s="1"/>
  <c r="T31" i="6" l="1"/>
  <c r="O32" i="6"/>
  <c r="AV31" i="6"/>
  <c r="U30" i="6"/>
  <c r="AW30" i="6"/>
  <c r="P31" i="6"/>
  <c r="V29" i="6"/>
  <c r="R30" i="6"/>
  <c r="AD29" i="6"/>
  <c r="AX29" i="6"/>
  <c r="Z29" i="6"/>
  <c r="AV32" i="6" l="1"/>
  <c r="O33" i="6"/>
  <c r="X32" i="6"/>
  <c r="T32" i="6"/>
  <c r="BJ29" i="6"/>
  <c r="BB29" i="6"/>
  <c r="AW31" i="6"/>
  <c r="P32" i="6"/>
  <c r="U31" i="6"/>
  <c r="R31" i="6"/>
  <c r="V30" i="6"/>
  <c r="AX30" i="6"/>
  <c r="AV33" i="6" l="1"/>
  <c r="T33" i="6"/>
  <c r="O34" i="6"/>
  <c r="AW32" i="6"/>
  <c r="P33" i="6"/>
  <c r="Y32" i="6"/>
  <c r="U32" i="6"/>
  <c r="BA29" i="6"/>
  <c r="BE29" i="6" s="1"/>
  <c r="BE30" i="6" s="1"/>
  <c r="BE31" i="6" s="1"/>
  <c r="AZ29" i="6"/>
  <c r="BD29" i="6" s="1"/>
  <c r="BD30" i="6" s="1"/>
  <c r="BD31" i="6" s="1"/>
  <c r="BF29" i="6"/>
  <c r="BF30" i="6" s="1"/>
  <c r="BF31" i="6" s="1"/>
  <c r="R32" i="6"/>
  <c r="AX31" i="6"/>
  <c r="V31" i="6"/>
  <c r="BI29" i="6"/>
  <c r="BM29" i="6" s="1"/>
  <c r="BM30" i="6" s="1"/>
  <c r="BM31" i="6" s="1"/>
  <c r="BH29" i="6"/>
  <c r="BL29" i="6" s="1"/>
  <c r="BL30" i="6" s="1"/>
  <c r="BL31" i="6" s="1"/>
  <c r="BN29" i="6"/>
  <c r="BN30" i="6" s="1"/>
  <c r="BN31" i="6" s="1"/>
  <c r="O35" i="6" l="1"/>
  <c r="T34" i="6"/>
  <c r="AV34" i="6"/>
  <c r="AX32" i="6"/>
  <c r="V32" i="6"/>
  <c r="Z32" i="6"/>
  <c r="R33" i="6"/>
  <c r="U33" i="6"/>
  <c r="P34" i="6"/>
  <c r="AW33" i="6"/>
  <c r="T35" i="6" l="1"/>
  <c r="AV35" i="6"/>
  <c r="X35" i="6"/>
  <c r="O36" i="6"/>
  <c r="U34" i="6"/>
  <c r="P35" i="6"/>
  <c r="AW34" i="6"/>
  <c r="BJ32" i="6"/>
  <c r="BB32" i="6"/>
  <c r="AX33" i="6"/>
  <c r="V33" i="6"/>
  <c r="R34" i="6"/>
  <c r="AV36" i="6" l="1"/>
  <c r="O37" i="6"/>
  <c r="T36" i="6"/>
  <c r="BI32" i="6"/>
  <c r="BM32" i="6" s="1"/>
  <c r="BM33" i="6" s="1"/>
  <c r="BM34" i="6" s="1"/>
  <c r="BH32" i="6"/>
  <c r="BL32" i="6" s="1"/>
  <c r="BL33" i="6" s="1"/>
  <c r="BL34" i="6" s="1"/>
  <c r="BN32" i="6"/>
  <c r="BN33" i="6" s="1"/>
  <c r="BN34" i="6" s="1"/>
  <c r="AZ32" i="6"/>
  <c r="BD32" i="6" s="1"/>
  <c r="BD33" i="6" s="1"/>
  <c r="BD34" i="6" s="1"/>
  <c r="BA32" i="6"/>
  <c r="BE32" i="6" s="1"/>
  <c r="BE33" i="6" s="1"/>
  <c r="BE34" i="6" s="1"/>
  <c r="BF32" i="6"/>
  <c r="BF33" i="6" s="1"/>
  <c r="BF34" i="6" s="1"/>
  <c r="P36" i="6"/>
  <c r="AW35" i="6"/>
  <c r="Y35" i="6"/>
  <c r="U35" i="6"/>
  <c r="R35" i="6"/>
  <c r="AX34" i="6"/>
  <c r="V34" i="6"/>
  <c r="T37" i="6" l="1"/>
  <c r="O38" i="6"/>
  <c r="AV37" i="6"/>
  <c r="AX35" i="6"/>
  <c r="R36" i="6"/>
  <c r="Z35" i="6"/>
  <c r="V35" i="6"/>
  <c r="AW36" i="6"/>
  <c r="P37" i="6"/>
  <c r="U36" i="6"/>
  <c r="O39" i="6" l="1"/>
  <c r="AV38" i="6"/>
  <c r="X38" i="6"/>
  <c r="T38" i="6"/>
  <c r="P38" i="6"/>
  <c r="AW37" i="6"/>
  <c r="U37" i="6"/>
  <c r="BJ35" i="6"/>
  <c r="BB35" i="6"/>
  <c r="R37" i="6"/>
  <c r="V36" i="6"/>
  <c r="AX36" i="6"/>
  <c r="AV39" i="6" l="1"/>
  <c r="O40" i="6"/>
  <c r="T39" i="6"/>
  <c r="BI35" i="6"/>
  <c r="BM35" i="6" s="1"/>
  <c r="BM36" i="6" s="1"/>
  <c r="BM37" i="6" s="1"/>
  <c r="BH35" i="6"/>
  <c r="BL35" i="6" s="1"/>
  <c r="BL36" i="6" s="1"/>
  <c r="BL37" i="6" s="1"/>
  <c r="BN35" i="6"/>
  <c r="BN36" i="6" s="1"/>
  <c r="BN37" i="6" s="1"/>
  <c r="P39" i="6"/>
  <c r="Y38" i="6"/>
  <c r="AW38" i="6"/>
  <c r="U38" i="6"/>
  <c r="AZ35" i="6"/>
  <c r="BD35" i="6" s="1"/>
  <c r="BD36" i="6" s="1"/>
  <c r="BD37" i="6" s="1"/>
  <c r="BA35" i="6"/>
  <c r="BE35" i="6" s="1"/>
  <c r="BE36" i="6" s="1"/>
  <c r="BE37" i="6" s="1"/>
  <c r="BF35" i="6"/>
  <c r="BF36" i="6" s="1"/>
  <c r="BF37" i="6" s="1"/>
  <c r="R38" i="6"/>
  <c r="V37" i="6"/>
  <c r="AX37" i="6"/>
  <c r="O41" i="6" l="1"/>
  <c r="T40" i="6"/>
  <c r="AV40" i="6"/>
  <c r="Z38" i="6"/>
  <c r="AX38" i="6"/>
  <c r="V38" i="6"/>
  <c r="R39" i="6"/>
  <c r="P40" i="6"/>
  <c r="AW39" i="6"/>
  <c r="U39" i="6"/>
  <c r="O42" i="6" l="1"/>
  <c r="T41" i="6"/>
  <c r="AB41" i="6"/>
  <c r="X41" i="6"/>
  <c r="AV41" i="6"/>
  <c r="AW40" i="6"/>
  <c r="P41" i="6"/>
  <c r="U40" i="6"/>
  <c r="R40" i="6"/>
  <c r="AX39" i="6"/>
  <c r="V39" i="6"/>
  <c r="BJ38" i="6"/>
  <c r="BB38" i="6"/>
  <c r="AV42" i="6" l="1"/>
  <c r="T42" i="6"/>
  <c r="O43" i="6"/>
  <c r="R41" i="6"/>
  <c r="V40" i="6"/>
  <c r="AX40" i="6"/>
  <c r="BA38" i="6"/>
  <c r="BE38" i="6" s="1"/>
  <c r="BE39" i="6" s="1"/>
  <c r="BE40" i="6" s="1"/>
  <c r="AZ38" i="6"/>
  <c r="BD38" i="6" s="1"/>
  <c r="BD39" i="6" s="1"/>
  <c r="BD40" i="6" s="1"/>
  <c r="BF38" i="6"/>
  <c r="BF39" i="6" s="1"/>
  <c r="BF40" i="6" s="1"/>
  <c r="P42" i="6"/>
  <c r="AC41" i="6"/>
  <c r="U41" i="6"/>
  <c r="AW41" i="6"/>
  <c r="Y41" i="6"/>
  <c r="BI38" i="6"/>
  <c r="BM38" i="6" s="1"/>
  <c r="BM39" i="6" s="1"/>
  <c r="BM40" i="6" s="1"/>
  <c r="BH38" i="6"/>
  <c r="BL38" i="6" s="1"/>
  <c r="BL39" i="6" s="1"/>
  <c r="BL40" i="6" s="1"/>
  <c r="BN38" i="6"/>
  <c r="BN39" i="6" s="1"/>
  <c r="BN40" i="6" s="1"/>
  <c r="T43" i="6" l="1"/>
  <c r="AV43" i="6"/>
  <c r="O44" i="6"/>
  <c r="V41" i="6"/>
  <c r="AD41" i="6"/>
  <c r="R42" i="6"/>
  <c r="AX41" i="6"/>
  <c r="Z41" i="6"/>
  <c r="P43" i="6"/>
  <c r="AW42" i="6"/>
  <c r="U42" i="6"/>
  <c r="O45" i="6" l="1"/>
  <c r="X44" i="6"/>
  <c r="AV44" i="6"/>
  <c r="T44" i="6"/>
  <c r="AW43" i="6"/>
  <c r="P44" i="6"/>
  <c r="U43" i="6"/>
  <c r="R43" i="6"/>
  <c r="AX42" i="6"/>
  <c r="V42" i="6"/>
  <c r="BB41" i="6"/>
  <c r="BJ41" i="6"/>
  <c r="O46" i="6" l="1"/>
  <c r="T45" i="6"/>
  <c r="AV45" i="6"/>
  <c r="AX43" i="6"/>
  <c r="R44" i="6"/>
  <c r="V43" i="6"/>
  <c r="AW44" i="6"/>
  <c r="U44" i="6"/>
  <c r="P45" i="6"/>
  <c r="Y44" i="6"/>
  <c r="BI41" i="6"/>
  <c r="BM41" i="6" s="1"/>
  <c r="BM42" i="6" s="1"/>
  <c r="BM43" i="6" s="1"/>
  <c r="BH41" i="6"/>
  <c r="BL41" i="6" s="1"/>
  <c r="BL42" i="6" s="1"/>
  <c r="BL43" i="6" s="1"/>
  <c r="BN41" i="6"/>
  <c r="BN42" i="6" s="1"/>
  <c r="BN43" i="6" s="1"/>
  <c r="BA41" i="6"/>
  <c r="BE41" i="6" s="1"/>
  <c r="BE42" i="6" s="1"/>
  <c r="BE43" i="6" s="1"/>
  <c r="AZ41" i="6"/>
  <c r="BD41" i="6" s="1"/>
  <c r="BD42" i="6" s="1"/>
  <c r="BD43" i="6" s="1"/>
  <c r="BF41" i="6"/>
  <c r="BF42" i="6" s="1"/>
  <c r="BF43" i="6" s="1"/>
  <c r="T46" i="6" l="1"/>
  <c r="AV46" i="6"/>
  <c r="O47" i="6"/>
  <c r="U45" i="6"/>
  <c r="P46" i="6"/>
  <c r="AW45" i="6"/>
  <c r="V44" i="6"/>
  <c r="R45" i="6"/>
  <c r="AX44" i="6"/>
  <c r="Z44" i="6"/>
  <c r="T47" i="6" l="1"/>
  <c r="X47" i="6"/>
  <c r="AV47" i="6"/>
  <c r="O48" i="6"/>
  <c r="BJ44" i="6"/>
  <c r="BB44" i="6"/>
  <c r="R46" i="6"/>
  <c r="AX45" i="6"/>
  <c r="V45" i="6"/>
  <c r="P47" i="6"/>
  <c r="AW46" i="6"/>
  <c r="U46" i="6"/>
  <c r="O49" i="6" l="1"/>
  <c r="AV48" i="6"/>
  <c r="T48" i="6"/>
  <c r="P48" i="6"/>
  <c r="U47" i="6"/>
  <c r="Y47" i="6"/>
  <c r="AW47" i="6"/>
  <c r="BH44" i="6"/>
  <c r="BL44" i="6" s="1"/>
  <c r="BL45" i="6" s="1"/>
  <c r="BL46" i="6" s="1"/>
  <c r="BI44" i="6"/>
  <c r="BM44" i="6" s="1"/>
  <c r="BM45" i="6" s="1"/>
  <c r="BM46" i="6" s="1"/>
  <c r="BN44" i="6"/>
  <c r="BN45" i="6" s="1"/>
  <c r="BN46" i="6" s="1"/>
  <c r="AX46" i="6"/>
  <c r="R47" i="6"/>
  <c r="V46" i="6"/>
  <c r="AZ44" i="6"/>
  <c r="BD44" i="6" s="1"/>
  <c r="BD45" i="6" s="1"/>
  <c r="BD46" i="6" s="1"/>
  <c r="BA44" i="6"/>
  <c r="BE44" i="6" s="1"/>
  <c r="BE45" i="6" s="1"/>
  <c r="BE46" i="6" s="1"/>
  <c r="BF44" i="6"/>
  <c r="BF45" i="6" s="1"/>
  <c r="BF46" i="6" s="1"/>
  <c r="O50" i="6" l="1"/>
  <c r="T49" i="6"/>
  <c r="AV49" i="6"/>
  <c r="Z47" i="6"/>
  <c r="R48" i="6"/>
  <c r="V47" i="6"/>
  <c r="AX47" i="6"/>
  <c r="U48" i="6"/>
  <c r="AW48" i="6"/>
  <c r="P49" i="6"/>
  <c r="X50" i="6" l="1"/>
  <c r="AV50" i="6"/>
  <c r="T50" i="6"/>
  <c r="O51" i="6"/>
  <c r="R49" i="6"/>
  <c r="AX48" i="6"/>
  <c r="V48" i="6"/>
  <c r="BB47" i="6"/>
  <c r="BJ47" i="6"/>
  <c r="AW49" i="6"/>
  <c r="P50" i="6"/>
  <c r="U49" i="6"/>
  <c r="AV51" i="6" l="1"/>
  <c r="O52" i="6"/>
  <c r="T51" i="6"/>
  <c r="AX49" i="6"/>
  <c r="R50" i="6"/>
  <c r="V49" i="6"/>
  <c r="BA47" i="6"/>
  <c r="BE47" i="6" s="1"/>
  <c r="BE48" i="6" s="1"/>
  <c r="BE49" i="6" s="1"/>
  <c r="AZ47" i="6"/>
  <c r="BD47" i="6" s="1"/>
  <c r="BD48" i="6" s="1"/>
  <c r="BD49" i="6" s="1"/>
  <c r="BF47" i="6"/>
  <c r="BF48" i="6" s="1"/>
  <c r="BF49" i="6" s="1"/>
  <c r="AW50" i="6"/>
  <c r="P51" i="6"/>
  <c r="U50" i="6"/>
  <c r="Y50" i="6"/>
  <c r="BI47" i="6"/>
  <c r="BM47" i="6" s="1"/>
  <c r="BM48" i="6" s="1"/>
  <c r="BM49" i="6" s="1"/>
  <c r="BH47" i="6"/>
  <c r="BL47" i="6" s="1"/>
  <c r="BL48" i="6" s="1"/>
  <c r="BL49" i="6" s="1"/>
  <c r="BN47" i="6"/>
  <c r="BN48" i="6" s="1"/>
  <c r="BN49" i="6" s="1"/>
  <c r="AV52" i="6" l="1"/>
  <c r="O53" i="6"/>
  <c r="T52" i="6"/>
  <c r="P52" i="6"/>
  <c r="U51" i="6"/>
  <c r="AW51" i="6"/>
  <c r="V50" i="6"/>
  <c r="Z50" i="6"/>
  <c r="R51" i="6"/>
  <c r="AX50" i="6"/>
  <c r="X53" i="6" l="1"/>
  <c r="AV53" i="6"/>
  <c r="T53" i="6"/>
  <c r="O54" i="6"/>
  <c r="AX51" i="6"/>
  <c r="R52" i="6"/>
  <c r="V51" i="6"/>
  <c r="BB50" i="6"/>
  <c r="BJ50" i="6"/>
  <c r="AW52" i="6"/>
  <c r="P53" i="6"/>
  <c r="U52" i="6"/>
  <c r="T54" i="6" l="1"/>
  <c r="AV54" i="6"/>
  <c r="O55" i="6"/>
  <c r="BH50" i="6"/>
  <c r="BL50" i="6" s="1"/>
  <c r="BL51" i="6" s="1"/>
  <c r="BL52" i="6" s="1"/>
  <c r="BI50" i="6"/>
  <c r="BM50" i="6" s="1"/>
  <c r="BM51" i="6" s="1"/>
  <c r="BM52" i="6" s="1"/>
  <c r="BN50" i="6"/>
  <c r="BN51" i="6" s="1"/>
  <c r="BN52" i="6" s="1"/>
  <c r="BA50" i="6"/>
  <c r="BE50" i="6" s="1"/>
  <c r="BE51" i="6" s="1"/>
  <c r="BE52" i="6" s="1"/>
  <c r="AZ50" i="6"/>
  <c r="BD50" i="6" s="1"/>
  <c r="BD51" i="6" s="1"/>
  <c r="BD52" i="6" s="1"/>
  <c r="BF50" i="6"/>
  <c r="BF51" i="6" s="1"/>
  <c r="BF52" i="6" s="1"/>
  <c r="Y53" i="6"/>
  <c r="U53" i="6"/>
  <c r="P54" i="6"/>
  <c r="AW53" i="6"/>
  <c r="R53" i="6"/>
  <c r="AX52" i="6"/>
  <c r="V52" i="6"/>
  <c r="T55" i="6" l="1"/>
  <c r="O56" i="6"/>
  <c r="AV55" i="6"/>
  <c r="R54" i="6"/>
  <c r="AX53" i="6"/>
  <c r="Z53" i="6"/>
  <c r="V53" i="6"/>
  <c r="AW54" i="6"/>
  <c r="U54" i="6"/>
  <c r="P55" i="6"/>
  <c r="T56" i="6" l="1"/>
  <c r="O57" i="6"/>
  <c r="X56" i="6"/>
  <c r="AV56" i="6"/>
  <c r="AW55" i="6"/>
  <c r="P56" i="6"/>
  <c r="U55" i="6"/>
  <c r="R55" i="6"/>
  <c r="AX54" i="6"/>
  <c r="V54" i="6"/>
  <c r="BJ53" i="6"/>
  <c r="BB53" i="6"/>
  <c r="T57" i="6" l="1"/>
  <c r="AV57" i="6"/>
  <c r="O58" i="6"/>
  <c r="V55" i="6"/>
  <c r="R56" i="6"/>
  <c r="AX55" i="6"/>
  <c r="AZ53" i="6"/>
  <c r="BD53" i="6" s="1"/>
  <c r="BD54" i="6" s="1"/>
  <c r="BD55" i="6" s="1"/>
  <c r="BA53" i="6"/>
  <c r="BE53" i="6" s="1"/>
  <c r="BE54" i="6" s="1"/>
  <c r="BE55" i="6" s="1"/>
  <c r="BF53" i="6"/>
  <c r="BF54" i="6" s="1"/>
  <c r="BF55" i="6" s="1"/>
  <c r="BI53" i="6"/>
  <c r="BM53" i="6" s="1"/>
  <c r="BM54" i="6" s="1"/>
  <c r="BM55" i="6" s="1"/>
  <c r="BH53" i="6"/>
  <c r="BL53" i="6" s="1"/>
  <c r="BL54" i="6" s="1"/>
  <c r="BL55" i="6" s="1"/>
  <c r="BN53" i="6"/>
  <c r="BN54" i="6" s="1"/>
  <c r="BN55" i="6" s="1"/>
  <c r="P57" i="6"/>
  <c r="U56" i="6"/>
  <c r="Y56" i="6"/>
  <c r="AW56" i="6"/>
  <c r="T58" i="6" l="1"/>
  <c r="O59" i="6"/>
  <c r="AV58" i="6"/>
  <c r="U57" i="6"/>
  <c r="P58" i="6"/>
  <c r="AW57" i="6"/>
  <c r="Z56" i="6"/>
  <c r="V56" i="6"/>
  <c r="R57" i="6"/>
  <c r="AX56" i="6"/>
  <c r="O60" i="6" l="1"/>
  <c r="T59" i="6"/>
  <c r="X59" i="6"/>
  <c r="AV59" i="6"/>
  <c r="U58" i="6"/>
  <c r="P59" i="6"/>
  <c r="AW58" i="6"/>
  <c r="BB56" i="6"/>
  <c r="BJ56" i="6"/>
  <c r="V57" i="6"/>
  <c r="R58" i="6"/>
  <c r="AX57" i="6"/>
  <c r="AV60" i="6" l="1"/>
  <c r="O61" i="6"/>
  <c r="T60" i="6"/>
  <c r="BA56" i="6"/>
  <c r="BE56" i="6" s="1"/>
  <c r="BE57" i="6" s="1"/>
  <c r="BE58" i="6" s="1"/>
  <c r="AZ56" i="6"/>
  <c r="BD56" i="6" s="1"/>
  <c r="BD57" i="6" s="1"/>
  <c r="BD58" i="6" s="1"/>
  <c r="BF56" i="6"/>
  <c r="BF57" i="6" s="1"/>
  <c r="BF58" i="6" s="1"/>
  <c r="BH56" i="6"/>
  <c r="BL56" i="6" s="1"/>
  <c r="BL57" i="6" s="1"/>
  <c r="BL58" i="6" s="1"/>
  <c r="BI56" i="6"/>
  <c r="BM56" i="6" s="1"/>
  <c r="BM57" i="6" s="1"/>
  <c r="BM58" i="6" s="1"/>
  <c r="BN56" i="6"/>
  <c r="BN57" i="6" s="1"/>
  <c r="BN58" i="6" s="1"/>
  <c r="AW59" i="6"/>
  <c r="U59" i="6"/>
  <c r="P60" i="6"/>
  <c r="Y59" i="6"/>
  <c r="R59" i="6"/>
  <c r="AX58" i="6"/>
  <c r="V58" i="6"/>
  <c r="AV61" i="6" l="1"/>
  <c r="T61" i="6"/>
  <c r="O62" i="6"/>
  <c r="R60" i="6"/>
  <c r="AX59" i="6"/>
  <c r="V59" i="6"/>
  <c r="Z59" i="6"/>
  <c r="AW60" i="6"/>
  <c r="P61" i="6"/>
  <c r="U60" i="6"/>
  <c r="AV62" i="6" l="1"/>
  <c r="X62" i="6"/>
  <c r="T62" i="6"/>
  <c r="O63" i="6"/>
  <c r="P62" i="6"/>
  <c r="U61" i="6"/>
  <c r="AW61" i="6"/>
  <c r="BJ59" i="6"/>
  <c r="BB59" i="6"/>
  <c r="R61" i="6"/>
  <c r="V60" i="6"/>
  <c r="AX60" i="6"/>
  <c r="T63" i="6" l="1"/>
  <c r="AV63" i="6"/>
  <c r="O64" i="6"/>
  <c r="BI59" i="6"/>
  <c r="BM59" i="6" s="1"/>
  <c r="BM60" i="6" s="1"/>
  <c r="BM61" i="6" s="1"/>
  <c r="BH59" i="6"/>
  <c r="BL59" i="6" s="1"/>
  <c r="BL60" i="6" s="1"/>
  <c r="BL61" i="6" s="1"/>
  <c r="BN59" i="6"/>
  <c r="BN60" i="6" s="1"/>
  <c r="BN61" i="6" s="1"/>
  <c r="AZ59" i="6"/>
  <c r="BD59" i="6" s="1"/>
  <c r="BD60" i="6" s="1"/>
  <c r="BD61" i="6" s="1"/>
  <c r="BA59" i="6"/>
  <c r="BE59" i="6" s="1"/>
  <c r="BE60" i="6" s="1"/>
  <c r="BE61" i="6" s="1"/>
  <c r="BF59" i="6"/>
  <c r="BF60" i="6" s="1"/>
  <c r="BF61" i="6" s="1"/>
  <c r="V61" i="6"/>
  <c r="R62" i="6"/>
  <c r="AX61" i="6"/>
  <c r="AW62" i="6"/>
  <c r="P63" i="6"/>
  <c r="U62" i="6"/>
  <c r="Y62" i="6"/>
  <c r="O65" i="6" l="1"/>
  <c r="T64" i="6"/>
  <c r="AV64" i="6"/>
  <c r="V62" i="6"/>
  <c r="Z62" i="6"/>
  <c r="R63" i="6"/>
  <c r="AX62" i="6"/>
  <c r="P64" i="6"/>
  <c r="U63" i="6"/>
  <c r="AW63" i="6"/>
  <c r="X65" i="6" l="1"/>
  <c r="T65" i="6"/>
  <c r="AV65" i="6"/>
  <c r="O66" i="6"/>
  <c r="V63" i="6"/>
  <c r="R64" i="6"/>
  <c r="AX63" i="6"/>
  <c r="BB62" i="6"/>
  <c r="BJ62" i="6"/>
  <c r="U64" i="6"/>
  <c r="P65" i="6"/>
  <c r="AW64" i="6"/>
  <c r="T66" i="6" l="1"/>
  <c r="AV66" i="6"/>
  <c r="O67" i="6"/>
  <c r="BH62" i="6"/>
  <c r="BL62" i="6" s="1"/>
  <c r="BL63" i="6" s="1"/>
  <c r="BL64" i="6" s="1"/>
  <c r="BI62" i="6"/>
  <c r="BM62" i="6" s="1"/>
  <c r="BM63" i="6" s="1"/>
  <c r="BM64" i="6" s="1"/>
  <c r="BN62" i="6"/>
  <c r="BN63" i="6" s="1"/>
  <c r="BN64" i="6" s="1"/>
  <c r="Y65" i="6"/>
  <c r="AW65" i="6"/>
  <c r="P66" i="6"/>
  <c r="U65" i="6"/>
  <c r="BA62" i="6"/>
  <c r="BE62" i="6" s="1"/>
  <c r="BE63" i="6" s="1"/>
  <c r="BE64" i="6" s="1"/>
  <c r="AZ62" i="6"/>
  <c r="BD62" i="6" s="1"/>
  <c r="BD63" i="6" s="1"/>
  <c r="BD64" i="6" s="1"/>
  <c r="BF62" i="6"/>
  <c r="BF63" i="6" s="1"/>
  <c r="BF64" i="6" s="1"/>
  <c r="R65" i="6"/>
  <c r="AX64" i="6"/>
  <c r="V64" i="6"/>
  <c r="O68" i="6" l="1"/>
  <c r="T67" i="6"/>
  <c r="AV67" i="6"/>
  <c r="R66" i="6"/>
  <c r="AX65" i="6"/>
  <c r="V65" i="6"/>
  <c r="Z65" i="6"/>
  <c r="AW66" i="6"/>
  <c r="P67" i="6"/>
  <c r="U66" i="6"/>
  <c r="O69" i="6" l="1"/>
  <c r="T68" i="6"/>
  <c r="AV68" i="6"/>
  <c r="X68" i="6"/>
  <c r="AW67" i="6"/>
  <c r="P68" i="6"/>
  <c r="U67" i="6"/>
  <c r="BJ65" i="6"/>
  <c r="BB65" i="6"/>
  <c r="R67" i="6"/>
  <c r="AX66" i="6"/>
  <c r="V66" i="6"/>
  <c r="T69" i="6" l="1"/>
  <c r="O70" i="6"/>
  <c r="AV69" i="6"/>
  <c r="V67" i="6"/>
  <c r="AX67" i="6"/>
  <c r="R68" i="6"/>
  <c r="AZ65" i="6"/>
  <c r="BD65" i="6" s="1"/>
  <c r="BD66" i="6" s="1"/>
  <c r="BD67" i="6" s="1"/>
  <c r="BA65" i="6"/>
  <c r="BE65" i="6" s="1"/>
  <c r="BE66" i="6" s="1"/>
  <c r="BE67" i="6" s="1"/>
  <c r="BF65" i="6"/>
  <c r="BF66" i="6" s="1"/>
  <c r="BF67" i="6" s="1"/>
  <c r="BI65" i="6"/>
  <c r="BM65" i="6" s="1"/>
  <c r="BM66" i="6" s="1"/>
  <c r="BM67" i="6" s="1"/>
  <c r="BH65" i="6"/>
  <c r="BL65" i="6" s="1"/>
  <c r="BL66" i="6" s="1"/>
  <c r="BL67" i="6" s="1"/>
  <c r="BN65" i="6"/>
  <c r="BN66" i="6" s="1"/>
  <c r="BN67" i="6" s="1"/>
  <c r="Y68" i="6"/>
  <c r="P69" i="6"/>
  <c r="U68" i="6"/>
  <c r="AW68" i="6"/>
  <c r="AV70" i="6" l="1"/>
  <c r="O71" i="6"/>
  <c r="T70" i="6"/>
  <c r="U69" i="6"/>
  <c r="AW69" i="6"/>
  <c r="P70" i="6"/>
  <c r="Z68" i="6"/>
  <c r="R69" i="6"/>
  <c r="AX68" i="6"/>
  <c r="V68" i="6"/>
  <c r="X71" i="6" l="1"/>
  <c r="AV71" i="6"/>
  <c r="O72" i="6"/>
  <c r="T71" i="6"/>
  <c r="BB68" i="6"/>
  <c r="BJ68" i="6"/>
  <c r="U70" i="6"/>
  <c r="AW70" i="6"/>
  <c r="P71" i="6"/>
  <c r="V69" i="6"/>
  <c r="R70" i="6"/>
  <c r="AX69" i="6"/>
  <c r="AV72" i="6" l="1"/>
  <c r="C28" i="6" s="1"/>
  <c r="T72" i="6"/>
  <c r="Y71" i="6"/>
  <c r="U71" i="6"/>
  <c r="AW71" i="6"/>
  <c r="P72" i="6"/>
  <c r="R71" i="6"/>
  <c r="AX70" i="6"/>
  <c r="V70" i="6"/>
  <c r="BH68" i="6"/>
  <c r="BL68" i="6" s="1"/>
  <c r="BL69" i="6" s="1"/>
  <c r="BL70" i="6" s="1"/>
  <c r="BI68" i="6"/>
  <c r="BM68" i="6" s="1"/>
  <c r="BM69" i="6" s="1"/>
  <c r="BM70" i="6" s="1"/>
  <c r="BN68" i="6"/>
  <c r="BN69" i="6" s="1"/>
  <c r="BN70" i="6" s="1"/>
  <c r="BA68" i="6"/>
  <c r="BE68" i="6" s="1"/>
  <c r="BE69" i="6" s="1"/>
  <c r="BE70" i="6" s="1"/>
  <c r="AZ68" i="6"/>
  <c r="BD68" i="6" s="1"/>
  <c r="BD69" i="6" s="1"/>
  <c r="BD70" i="6" s="1"/>
  <c r="BF68" i="6"/>
  <c r="BF69" i="6" s="1"/>
  <c r="BF70" i="6" s="1"/>
  <c r="R72" i="6" l="1"/>
  <c r="AX71" i="6"/>
  <c r="Z71" i="6"/>
  <c r="V71" i="6"/>
  <c r="AW72" i="6"/>
  <c r="D28" i="6" s="1"/>
  <c r="U72" i="6"/>
  <c r="BB71" i="6" l="1"/>
  <c r="BJ71" i="6"/>
  <c r="V72" i="6"/>
  <c r="AX72" i="6"/>
  <c r="F28" i="6" s="1"/>
  <c r="BI71" i="6" l="1"/>
  <c r="BM71" i="6" s="1"/>
  <c r="BM72" i="6" s="1"/>
  <c r="D27" i="6" s="1"/>
  <c r="BH71" i="6"/>
  <c r="BL71" i="6" s="1"/>
  <c r="BL72" i="6" s="1"/>
  <c r="BN71" i="6"/>
  <c r="BN72" i="6" s="1"/>
  <c r="BA71" i="6"/>
  <c r="BE71" i="6" s="1"/>
  <c r="BE72" i="6" s="1"/>
  <c r="AZ71" i="6"/>
  <c r="BD71" i="6" s="1"/>
  <c r="BD72" i="6" s="1"/>
  <c r="C26" i="6" s="1"/>
  <c r="BF71" i="6"/>
  <c r="BF72" i="6" s="1"/>
  <c r="D26" i="6" l="1"/>
  <c r="C27" i="6"/>
  <c r="K6" i="2" l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K531" i="2" s="1"/>
  <c r="K532" i="2" s="1"/>
  <c r="K533" i="2" s="1"/>
  <c r="K534" i="2" s="1"/>
  <c r="K535" i="2" s="1"/>
  <c r="K536" i="2" s="1"/>
  <c r="K537" i="2" s="1"/>
  <c r="K538" i="2" s="1"/>
  <c r="K539" i="2" s="1"/>
  <c r="K540" i="2" s="1"/>
  <c r="K541" i="2" s="1"/>
  <c r="K542" i="2" s="1"/>
  <c r="K543" i="2" s="1"/>
  <c r="K544" i="2" s="1"/>
  <c r="K545" i="2" s="1"/>
  <c r="K546" i="2" s="1"/>
  <c r="K547" i="2" s="1"/>
  <c r="K548" i="2" s="1"/>
  <c r="K549" i="2" s="1"/>
  <c r="K550" i="2" s="1"/>
  <c r="K551" i="2" s="1"/>
  <c r="K552" i="2" s="1"/>
  <c r="K553" i="2" s="1"/>
  <c r="K554" i="2" s="1"/>
  <c r="K555" i="2" s="1"/>
  <c r="K556" i="2" s="1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K567" i="2" s="1"/>
  <c r="K568" i="2" s="1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K579" i="2" s="1"/>
  <c r="K580" i="2" s="1"/>
  <c r="K581" i="2" s="1"/>
  <c r="K5" i="2"/>
  <c r="M3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4" i="5"/>
  <c r="N58" i="5"/>
  <c r="N59" i="5"/>
  <c r="N60" i="5"/>
  <c r="E5" i="5"/>
  <c r="F5" i="5"/>
  <c r="H5" i="5" s="1"/>
  <c r="J5" i="5" s="1"/>
  <c r="J6" i="5" s="1"/>
  <c r="J7" i="5" s="1"/>
  <c r="J8" i="5" s="1"/>
  <c r="E6" i="5"/>
  <c r="G6" i="5" s="1"/>
  <c r="F6" i="5"/>
  <c r="H6" i="5"/>
  <c r="E7" i="5"/>
  <c r="G7" i="5" s="1"/>
  <c r="F7" i="5"/>
  <c r="H7" i="5"/>
  <c r="E8" i="5"/>
  <c r="G8" i="5" s="1"/>
  <c r="F8" i="5"/>
  <c r="H8" i="5"/>
  <c r="E9" i="5"/>
  <c r="G9" i="5" s="1"/>
  <c r="F9" i="5"/>
  <c r="H9" i="5" s="1"/>
  <c r="E10" i="5"/>
  <c r="F10" i="5"/>
  <c r="H10" i="5" s="1"/>
  <c r="E11" i="5"/>
  <c r="F11" i="5"/>
  <c r="H11" i="5"/>
  <c r="E12" i="5"/>
  <c r="F12" i="5"/>
  <c r="H12" i="5"/>
  <c r="E13" i="5"/>
  <c r="G13" i="5" s="1"/>
  <c r="F13" i="5"/>
  <c r="H13" i="5" s="1"/>
  <c r="E14" i="5"/>
  <c r="F14" i="5"/>
  <c r="H14" i="5" s="1"/>
  <c r="E15" i="5"/>
  <c r="F15" i="5"/>
  <c r="H15" i="5" s="1"/>
  <c r="E16" i="5"/>
  <c r="F16" i="5"/>
  <c r="H16" i="5"/>
  <c r="E17" i="5"/>
  <c r="F17" i="5"/>
  <c r="H17" i="5" s="1"/>
  <c r="E18" i="5"/>
  <c r="F18" i="5"/>
  <c r="H18" i="5" s="1"/>
  <c r="E19" i="5"/>
  <c r="F19" i="5"/>
  <c r="H19" i="5"/>
  <c r="E20" i="5"/>
  <c r="G20" i="5" s="1"/>
  <c r="F20" i="5"/>
  <c r="H20" i="5"/>
  <c r="E21" i="5"/>
  <c r="F21" i="5"/>
  <c r="H21" i="5" s="1"/>
  <c r="E22" i="5"/>
  <c r="F22" i="5"/>
  <c r="H22" i="5" s="1"/>
  <c r="E23" i="5"/>
  <c r="F23" i="5"/>
  <c r="H23" i="5"/>
  <c r="E24" i="5"/>
  <c r="F24" i="5"/>
  <c r="H24" i="5"/>
  <c r="E25" i="5"/>
  <c r="G25" i="5" s="1"/>
  <c r="F25" i="5"/>
  <c r="H25" i="5" s="1"/>
  <c r="E26" i="5"/>
  <c r="F26" i="5"/>
  <c r="H26" i="5" s="1"/>
  <c r="E27" i="5"/>
  <c r="F27" i="5"/>
  <c r="G27" i="5"/>
  <c r="H27" i="5"/>
  <c r="E28" i="5"/>
  <c r="G28" i="5" s="1"/>
  <c r="F28" i="5"/>
  <c r="H28" i="5"/>
  <c r="E29" i="5"/>
  <c r="F29" i="5"/>
  <c r="H29" i="5" s="1"/>
  <c r="E30" i="5"/>
  <c r="G30" i="5" s="1"/>
  <c r="F30" i="5"/>
  <c r="H30" i="5" s="1"/>
  <c r="E31" i="5"/>
  <c r="G32" i="5" s="1"/>
  <c r="F31" i="5"/>
  <c r="H31" i="5"/>
  <c r="E32" i="5"/>
  <c r="F32" i="5"/>
  <c r="H32" i="5"/>
  <c r="E33" i="5"/>
  <c r="G33" i="5" s="1"/>
  <c r="F33" i="5"/>
  <c r="H33" i="5" s="1"/>
  <c r="E34" i="5"/>
  <c r="F34" i="5"/>
  <c r="H34" i="5" s="1"/>
  <c r="E35" i="5"/>
  <c r="G35" i="5" s="1"/>
  <c r="F35" i="5"/>
  <c r="H35" i="5"/>
  <c r="E36" i="5"/>
  <c r="G36" i="5" s="1"/>
  <c r="F36" i="5"/>
  <c r="H36" i="5"/>
  <c r="E37" i="5"/>
  <c r="G37" i="5" s="1"/>
  <c r="F37" i="5"/>
  <c r="H37" i="5" s="1"/>
  <c r="E38" i="5"/>
  <c r="F38" i="5"/>
  <c r="H38" i="5" s="1"/>
  <c r="E39" i="5"/>
  <c r="G39" i="5" s="1"/>
  <c r="F39" i="5"/>
  <c r="H39" i="5"/>
  <c r="E40" i="5"/>
  <c r="G40" i="5" s="1"/>
  <c r="F40" i="5"/>
  <c r="H40" i="5"/>
  <c r="E41" i="5"/>
  <c r="F41" i="5"/>
  <c r="H41" i="5" s="1"/>
  <c r="E42" i="5"/>
  <c r="G42" i="5" s="1"/>
  <c r="F42" i="5"/>
  <c r="H42" i="5" s="1"/>
  <c r="E43" i="5"/>
  <c r="F43" i="5"/>
  <c r="H43" i="5"/>
  <c r="E44" i="5"/>
  <c r="G44" i="5" s="1"/>
  <c r="F44" i="5"/>
  <c r="H44" i="5"/>
  <c r="E45" i="5"/>
  <c r="F45" i="5"/>
  <c r="H45" i="5" s="1"/>
  <c r="E46" i="5"/>
  <c r="G46" i="5" s="1"/>
  <c r="F46" i="5"/>
  <c r="H46" i="5" s="1"/>
  <c r="E47" i="5"/>
  <c r="G47" i="5" s="1"/>
  <c r="F47" i="5"/>
  <c r="H47" i="5"/>
  <c r="E48" i="5"/>
  <c r="F48" i="5"/>
  <c r="H48" i="5"/>
  <c r="E49" i="5"/>
  <c r="G49" i="5" s="1"/>
  <c r="F49" i="5"/>
  <c r="H49" i="5" s="1"/>
  <c r="E50" i="5"/>
  <c r="F50" i="5"/>
  <c r="H50" i="5" s="1"/>
  <c r="E51" i="5"/>
  <c r="F51" i="5"/>
  <c r="H51" i="5"/>
  <c r="E52" i="5"/>
  <c r="F52" i="5"/>
  <c r="H52" i="5"/>
  <c r="E53" i="5"/>
  <c r="F53" i="5"/>
  <c r="H53" i="5" s="1"/>
  <c r="E54" i="5"/>
  <c r="G54" i="5" s="1"/>
  <c r="F54" i="5"/>
  <c r="H54" i="5" s="1"/>
  <c r="E55" i="5"/>
  <c r="F55" i="5"/>
  <c r="H55" i="5"/>
  <c r="E56" i="5"/>
  <c r="G56" i="5" s="1"/>
  <c r="F56" i="5"/>
  <c r="H56" i="5"/>
  <c r="E57" i="5"/>
  <c r="F57" i="5"/>
  <c r="H57" i="5" s="1"/>
  <c r="E58" i="5"/>
  <c r="F58" i="5"/>
  <c r="H58" i="5" s="1"/>
  <c r="E59" i="5"/>
  <c r="G60" i="5" s="1"/>
  <c r="F59" i="5"/>
  <c r="H59" i="5"/>
  <c r="E60" i="5"/>
  <c r="F60" i="5"/>
  <c r="H60" i="5"/>
  <c r="E61" i="5"/>
  <c r="G61" i="5" s="1"/>
  <c r="F61" i="5"/>
  <c r="H61" i="5" s="1"/>
  <c r="E62" i="5"/>
  <c r="F62" i="5"/>
  <c r="H62" i="5" s="1"/>
  <c r="E63" i="5"/>
  <c r="G64" i="5" s="1"/>
  <c r="F63" i="5"/>
  <c r="H63" i="5"/>
  <c r="E64" i="5"/>
  <c r="F64" i="5"/>
  <c r="H64" i="5"/>
  <c r="E65" i="5"/>
  <c r="G65" i="5" s="1"/>
  <c r="F65" i="5"/>
  <c r="H65" i="5" s="1"/>
  <c r="E66" i="5"/>
  <c r="F66" i="5"/>
  <c r="H66" i="5" s="1"/>
  <c r="E67" i="5"/>
  <c r="G67" i="5" s="1"/>
  <c r="F67" i="5"/>
  <c r="H67" i="5"/>
  <c r="E68" i="5"/>
  <c r="F68" i="5"/>
  <c r="H68" i="5"/>
  <c r="E69" i="5"/>
  <c r="F69" i="5"/>
  <c r="H69" i="5" s="1"/>
  <c r="E70" i="5"/>
  <c r="F70" i="5"/>
  <c r="H70" i="5" s="1"/>
  <c r="E71" i="5"/>
  <c r="F71" i="5"/>
  <c r="H71" i="5"/>
  <c r="E72" i="5"/>
  <c r="G72" i="5" s="1"/>
  <c r="F72" i="5"/>
  <c r="H72" i="5"/>
  <c r="E73" i="5"/>
  <c r="F73" i="5"/>
  <c r="H73" i="5" s="1"/>
  <c r="E74" i="5"/>
  <c r="F74" i="5"/>
  <c r="H74" i="5" s="1"/>
  <c r="E75" i="5"/>
  <c r="F75" i="5"/>
  <c r="H75" i="5"/>
  <c r="E76" i="5"/>
  <c r="F76" i="5"/>
  <c r="H76" i="5"/>
  <c r="E77" i="5"/>
  <c r="F77" i="5"/>
  <c r="H77" i="5" s="1"/>
  <c r="E78" i="5"/>
  <c r="G79" i="5" s="1"/>
  <c r="F78" i="5"/>
  <c r="H78" i="5" s="1"/>
  <c r="E79" i="5"/>
  <c r="F79" i="5"/>
  <c r="H79" i="5"/>
  <c r="E80" i="5"/>
  <c r="F80" i="5"/>
  <c r="H80" i="5"/>
  <c r="E81" i="5"/>
  <c r="F81" i="5"/>
  <c r="H81" i="5" s="1"/>
  <c r="E82" i="5"/>
  <c r="G82" i="5" s="1"/>
  <c r="F82" i="5"/>
  <c r="H82" i="5" s="1"/>
  <c r="E83" i="5"/>
  <c r="F83" i="5"/>
  <c r="H83" i="5"/>
  <c r="E84" i="5"/>
  <c r="G84" i="5" s="1"/>
  <c r="F84" i="5"/>
  <c r="H84" i="5"/>
  <c r="E85" i="5"/>
  <c r="F85" i="5"/>
  <c r="H85" i="5" s="1"/>
  <c r="E86" i="5"/>
  <c r="F86" i="5"/>
  <c r="H86" i="5"/>
  <c r="E87" i="5"/>
  <c r="F87" i="5"/>
  <c r="H87" i="5"/>
  <c r="E88" i="5"/>
  <c r="G88" i="5" s="1"/>
  <c r="F88" i="5"/>
  <c r="H88" i="5"/>
  <c r="E89" i="5"/>
  <c r="F89" i="5"/>
  <c r="H89" i="5" s="1"/>
  <c r="E90" i="5"/>
  <c r="F90" i="5"/>
  <c r="H90" i="5" s="1"/>
  <c r="E91" i="5"/>
  <c r="F91" i="5"/>
  <c r="H91" i="5"/>
  <c r="E92" i="5"/>
  <c r="G92" i="5" s="1"/>
  <c r="F92" i="5"/>
  <c r="H92" i="5"/>
  <c r="E93" i="5"/>
  <c r="F93" i="5"/>
  <c r="H93" i="5" s="1"/>
  <c r="E94" i="5"/>
  <c r="G94" i="5" s="1"/>
  <c r="F94" i="5"/>
  <c r="H94" i="5"/>
  <c r="E95" i="5"/>
  <c r="G95" i="5" s="1"/>
  <c r="F95" i="5"/>
  <c r="H95" i="5" s="1"/>
  <c r="E96" i="5"/>
  <c r="F96" i="5"/>
  <c r="H96" i="5"/>
  <c r="E97" i="5"/>
  <c r="F97" i="5"/>
  <c r="H97" i="5" s="1"/>
  <c r="E98" i="5"/>
  <c r="F98" i="5"/>
  <c r="H98" i="5"/>
  <c r="E99" i="5"/>
  <c r="F99" i="5"/>
  <c r="H99" i="5" s="1"/>
  <c r="G99" i="5"/>
  <c r="E100" i="5"/>
  <c r="F100" i="5"/>
  <c r="H100" i="5"/>
  <c r="E101" i="5"/>
  <c r="G101" i="5" s="1"/>
  <c r="F101" i="5"/>
  <c r="H101" i="5" s="1"/>
  <c r="E102" i="5"/>
  <c r="F102" i="5"/>
  <c r="H102" i="5"/>
  <c r="E103" i="5"/>
  <c r="F103" i="5"/>
  <c r="H103" i="5" s="1"/>
  <c r="E104" i="5"/>
  <c r="F104" i="5"/>
  <c r="H104" i="5"/>
  <c r="E105" i="5"/>
  <c r="G105" i="5" s="1"/>
  <c r="F105" i="5"/>
  <c r="H105" i="5" s="1"/>
  <c r="E106" i="5"/>
  <c r="F106" i="5"/>
  <c r="H106" i="5"/>
  <c r="E107" i="5"/>
  <c r="F107" i="5"/>
  <c r="H107" i="5" s="1"/>
  <c r="E108" i="5"/>
  <c r="F108" i="5"/>
  <c r="H108" i="5"/>
  <c r="E109" i="5"/>
  <c r="F109" i="5"/>
  <c r="H109" i="5" s="1"/>
  <c r="E110" i="5"/>
  <c r="F110" i="5"/>
  <c r="H110" i="5"/>
  <c r="E111" i="5"/>
  <c r="F111" i="5"/>
  <c r="H111" i="5" s="1"/>
  <c r="E112" i="5"/>
  <c r="F112" i="5"/>
  <c r="H112" i="5"/>
  <c r="E113" i="5"/>
  <c r="F113" i="5"/>
  <c r="H113" i="5" s="1"/>
  <c r="E114" i="5"/>
  <c r="G114" i="5" s="1"/>
  <c r="F114" i="5"/>
  <c r="H114" i="5"/>
  <c r="E115" i="5"/>
  <c r="F115" i="5"/>
  <c r="H115" i="5" s="1"/>
  <c r="E116" i="5"/>
  <c r="F116" i="5"/>
  <c r="H116" i="5"/>
  <c r="E117" i="5"/>
  <c r="F117" i="5"/>
  <c r="H117" i="5" s="1"/>
  <c r="E118" i="5"/>
  <c r="F118" i="5"/>
  <c r="H118" i="5"/>
  <c r="E119" i="5"/>
  <c r="F119" i="5"/>
  <c r="H119" i="5" s="1"/>
  <c r="E120" i="5"/>
  <c r="G120" i="5" s="1"/>
  <c r="F120" i="5"/>
  <c r="H120" i="5"/>
  <c r="E121" i="5"/>
  <c r="F121" i="5"/>
  <c r="H121" i="5" s="1"/>
  <c r="E122" i="5"/>
  <c r="F122" i="5"/>
  <c r="H122" i="5"/>
  <c r="E123" i="5"/>
  <c r="G123" i="5" s="1"/>
  <c r="F123" i="5"/>
  <c r="H123" i="5" s="1"/>
  <c r="E124" i="5"/>
  <c r="F124" i="5"/>
  <c r="H124" i="5"/>
  <c r="E125" i="5"/>
  <c r="F125" i="5"/>
  <c r="H125" i="5" s="1"/>
  <c r="E126" i="5"/>
  <c r="G127" i="5" s="1"/>
  <c r="F126" i="5"/>
  <c r="H126" i="5"/>
  <c r="E127" i="5"/>
  <c r="F127" i="5"/>
  <c r="H127" i="5" s="1"/>
  <c r="E128" i="5"/>
  <c r="F128" i="5"/>
  <c r="H128" i="5"/>
  <c r="E129" i="5"/>
  <c r="G129" i="5" s="1"/>
  <c r="F129" i="5"/>
  <c r="H129" i="5" s="1"/>
  <c r="E130" i="5"/>
  <c r="G131" i="5" s="1"/>
  <c r="F130" i="5"/>
  <c r="H130" i="5"/>
  <c r="E131" i="5"/>
  <c r="F131" i="5"/>
  <c r="H131" i="5" s="1"/>
  <c r="E132" i="5"/>
  <c r="F132" i="5"/>
  <c r="H132" i="5"/>
  <c r="E133" i="5"/>
  <c r="F133" i="5"/>
  <c r="H133" i="5" s="1"/>
  <c r="E134" i="5"/>
  <c r="G134" i="5" s="1"/>
  <c r="F134" i="5"/>
  <c r="H134" i="5"/>
  <c r="E135" i="5"/>
  <c r="F135" i="5"/>
  <c r="H135" i="5" s="1"/>
  <c r="E136" i="5"/>
  <c r="F136" i="5"/>
  <c r="H136" i="5"/>
  <c r="E137" i="5"/>
  <c r="G137" i="5" s="1"/>
  <c r="F137" i="5"/>
  <c r="H137" i="5" s="1"/>
  <c r="E138" i="5"/>
  <c r="F138" i="5"/>
  <c r="H138" i="5"/>
  <c r="E139" i="5"/>
  <c r="F139" i="5"/>
  <c r="H139" i="5" s="1"/>
  <c r="E140" i="5"/>
  <c r="F140" i="5"/>
  <c r="H140" i="5"/>
  <c r="E141" i="5"/>
  <c r="F141" i="5"/>
  <c r="H141" i="5" s="1"/>
  <c r="E142" i="5"/>
  <c r="F142" i="5"/>
  <c r="H142" i="5"/>
  <c r="E143" i="5"/>
  <c r="F143" i="5"/>
  <c r="H143" i="5" s="1"/>
  <c r="E144" i="5"/>
  <c r="F144" i="5"/>
  <c r="H144" i="5"/>
  <c r="E145" i="5"/>
  <c r="F145" i="5"/>
  <c r="H145" i="5" s="1"/>
  <c r="E146" i="5"/>
  <c r="G147" i="5" s="1"/>
  <c r="F146" i="5"/>
  <c r="H146" i="5"/>
  <c r="E147" i="5"/>
  <c r="F147" i="5"/>
  <c r="H147" i="5" s="1"/>
  <c r="E148" i="5"/>
  <c r="F148" i="5"/>
  <c r="H148" i="5"/>
  <c r="E149" i="5"/>
  <c r="F149" i="5"/>
  <c r="H149" i="5" s="1"/>
  <c r="E150" i="5"/>
  <c r="F150" i="5"/>
  <c r="H150" i="5"/>
  <c r="E151" i="5"/>
  <c r="F151" i="5"/>
  <c r="H151" i="5" s="1"/>
  <c r="E152" i="5"/>
  <c r="F152" i="5"/>
  <c r="E153" i="5"/>
  <c r="G153" i="5" s="1"/>
  <c r="F153" i="5"/>
  <c r="H153" i="5" s="1"/>
  <c r="E154" i="5"/>
  <c r="G154" i="5" s="1"/>
  <c r="F154" i="5"/>
  <c r="H154" i="5"/>
  <c r="E155" i="5"/>
  <c r="F155" i="5"/>
  <c r="H155" i="5" s="1"/>
  <c r="E156" i="5"/>
  <c r="F156" i="5"/>
  <c r="E157" i="5"/>
  <c r="G157" i="5" s="1"/>
  <c r="F157" i="5"/>
  <c r="H157" i="5" s="1"/>
  <c r="E158" i="5"/>
  <c r="G158" i="5" s="1"/>
  <c r="F158" i="5"/>
  <c r="E159" i="5"/>
  <c r="F159" i="5"/>
  <c r="H159" i="5" s="1"/>
  <c r="E160" i="5"/>
  <c r="F160" i="5"/>
  <c r="H160" i="5"/>
  <c r="E161" i="5"/>
  <c r="G161" i="5" s="1"/>
  <c r="F161" i="5"/>
  <c r="H161" i="5" s="1"/>
  <c r="E162" i="5"/>
  <c r="G162" i="5" s="1"/>
  <c r="F162" i="5"/>
  <c r="E163" i="5"/>
  <c r="G163" i="5" s="1"/>
  <c r="F163" i="5"/>
  <c r="H163" i="5" s="1"/>
  <c r="E164" i="5"/>
  <c r="F164" i="5"/>
  <c r="E165" i="5"/>
  <c r="G165" i="5" s="1"/>
  <c r="F165" i="5"/>
  <c r="H165" i="5" s="1"/>
  <c r="E166" i="5"/>
  <c r="F166" i="5"/>
  <c r="H166" i="5"/>
  <c r="E167" i="5"/>
  <c r="F167" i="5"/>
  <c r="H167" i="5"/>
  <c r="E168" i="5"/>
  <c r="G168" i="5" s="1"/>
  <c r="F168" i="5"/>
  <c r="H168" i="5"/>
  <c r="E169" i="5"/>
  <c r="F169" i="5"/>
  <c r="H169" i="5" s="1"/>
  <c r="E170" i="5"/>
  <c r="G170" i="5" s="1"/>
  <c r="F170" i="5"/>
  <c r="H170" i="5"/>
  <c r="E171" i="5"/>
  <c r="G171" i="5" s="1"/>
  <c r="F171" i="5"/>
  <c r="H171" i="5" s="1"/>
  <c r="E172" i="5"/>
  <c r="G172" i="5" s="1"/>
  <c r="F172" i="5"/>
  <c r="H172" i="5"/>
  <c r="E173" i="5"/>
  <c r="G173" i="5" s="1"/>
  <c r="F173" i="5"/>
  <c r="H173" i="5" s="1"/>
  <c r="E174" i="5"/>
  <c r="F174" i="5"/>
  <c r="E175" i="5"/>
  <c r="F175" i="5"/>
  <c r="H175" i="5" s="1"/>
  <c r="E176" i="5"/>
  <c r="F176" i="5"/>
  <c r="H176" i="5"/>
  <c r="E177" i="5"/>
  <c r="F177" i="5"/>
  <c r="H177" i="5"/>
  <c r="E178" i="5"/>
  <c r="G178" i="5" s="1"/>
  <c r="F178" i="5"/>
  <c r="H178" i="5"/>
  <c r="E179" i="5"/>
  <c r="G179" i="5" s="1"/>
  <c r="F179" i="5"/>
  <c r="H179" i="5" s="1"/>
  <c r="E180" i="5"/>
  <c r="F180" i="5"/>
  <c r="H180" i="5"/>
  <c r="E181" i="5"/>
  <c r="F181" i="5"/>
  <c r="H181" i="5"/>
  <c r="E182" i="5"/>
  <c r="G182" i="5" s="1"/>
  <c r="F182" i="5"/>
  <c r="H182" i="5"/>
  <c r="E183" i="5"/>
  <c r="F183" i="5"/>
  <c r="H183" i="5" s="1"/>
  <c r="E184" i="5"/>
  <c r="G184" i="5" s="1"/>
  <c r="F184" i="5"/>
  <c r="H184" i="5"/>
  <c r="E185" i="5"/>
  <c r="G185" i="5" s="1"/>
  <c r="F185" i="5"/>
  <c r="H185" i="5"/>
  <c r="E186" i="5"/>
  <c r="F186" i="5"/>
  <c r="H186" i="5"/>
  <c r="E187" i="5"/>
  <c r="G187" i="5" s="1"/>
  <c r="F187" i="5"/>
  <c r="H187" i="5" s="1"/>
  <c r="E188" i="5"/>
  <c r="F188" i="5"/>
  <c r="H188" i="5"/>
  <c r="E189" i="5"/>
  <c r="G189" i="5" s="1"/>
  <c r="F189" i="5"/>
  <c r="H189" i="5"/>
  <c r="E190" i="5"/>
  <c r="F190" i="5"/>
  <c r="H190" i="5"/>
  <c r="E191" i="5"/>
  <c r="G191" i="5" s="1"/>
  <c r="F191" i="5"/>
  <c r="H191" i="5" s="1"/>
  <c r="E192" i="5"/>
  <c r="F192" i="5"/>
  <c r="H192" i="5"/>
  <c r="E193" i="5"/>
  <c r="G193" i="5" s="1"/>
  <c r="F193" i="5"/>
  <c r="H193" i="5"/>
  <c r="E194" i="5"/>
  <c r="F194" i="5"/>
  <c r="H194" i="5"/>
  <c r="E195" i="5"/>
  <c r="F195" i="5"/>
  <c r="H195" i="5" s="1"/>
  <c r="G195" i="5"/>
  <c r="E196" i="5"/>
  <c r="F196" i="5"/>
  <c r="H196" i="5"/>
  <c r="E197" i="5"/>
  <c r="G197" i="5" s="1"/>
  <c r="F197" i="5"/>
  <c r="H197" i="5"/>
  <c r="E198" i="5"/>
  <c r="F198" i="5"/>
  <c r="H198" i="5"/>
  <c r="E199" i="5"/>
  <c r="F199" i="5"/>
  <c r="H199" i="5" s="1"/>
  <c r="E200" i="5"/>
  <c r="F200" i="5"/>
  <c r="H200" i="5"/>
  <c r="E201" i="5"/>
  <c r="G201" i="5" s="1"/>
  <c r="F201" i="5"/>
  <c r="H201" i="5"/>
  <c r="E202" i="5"/>
  <c r="G202" i="5" s="1"/>
  <c r="F202" i="5"/>
  <c r="H202" i="5"/>
  <c r="E203" i="5"/>
  <c r="G203" i="5" s="1"/>
  <c r="F203" i="5"/>
  <c r="H203" i="5" s="1"/>
  <c r="E204" i="5"/>
  <c r="F204" i="5"/>
  <c r="H204" i="5"/>
  <c r="E205" i="5"/>
  <c r="G205" i="5" s="1"/>
  <c r="F205" i="5"/>
  <c r="H205" i="5"/>
  <c r="E206" i="5"/>
  <c r="F206" i="5"/>
  <c r="H206" i="5"/>
  <c r="E207" i="5"/>
  <c r="G207" i="5" s="1"/>
  <c r="F207" i="5"/>
  <c r="H207" i="5" s="1"/>
  <c r="E208" i="5"/>
  <c r="F208" i="5"/>
  <c r="H208" i="5"/>
  <c r="E209" i="5"/>
  <c r="F209" i="5"/>
  <c r="H209" i="5"/>
  <c r="E210" i="5"/>
  <c r="G210" i="5" s="1"/>
  <c r="F210" i="5"/>
  <c r="H210" i="5"/>
  <c r="E211" i="5"/>
  <c r="F211" i="5"/>
  <c r="H211" i="5" s="1"/>
  <c r="E212" i="5"/>
  <c r="F212" i="5"/>
  <c r="H212" i="5"/>
  <c r="E213" i="5"/>
  <c r="F213" i="5"/>
  <c r="H213" i="5"/>
  <c r="E214" i="5"/>
  <c r="F214" i="5"/>
  <c r="H214" i="5"/>
  <c r="E215" i="5"/>
  <c r="F215" i="5"/>
  <c r="H215" i="5" s="1"/>
  <c r="E216" i="5"/>
  <c r="G216" i="5" s="1"/>
  <c r="F216" i="5"/>
  <c r="H216" i="5"/>
  <c r="E217" i="5"/>
  <c r="F217" i="5"/>
  <c r="H217" i="5"/>
  <c r="E218" i="5"/>
  <c r="F218" i="5"/>
  <c r="H218" i="5"/>
  <c r="E219" i="5"/>
  <c r="G219" i="5" s="1"/>
  <c r="F219" i="5"/>
  <c r="H219" i="5" s="1"/>
  <c r="E220" i="5"/>
  <c r="G221" i="5" s="1"/>
  <c r="F220" i="5"/>
  <c r="H220" i="5"/>
  <c r="E221" i="5"/>
  <c r="F221" i="5"/>
  <c r="H221" i="5"/>
  <c r="E222" i="5"/>
  <c r="F222" i="5"/>
  <c r="H222" i="5"/>
  <c r="E223" i="5"/>
  <c r="F223" i="5"/>
  <c r="H223" i="5" s="1"/>
  <c r="G223" i="5"/>
  <c r="E224" i="5"/>
  <c r="F224" i="5"/>
  <c r="H224" i="5" s="1"/>
  <c r="E225" i="5"/>
  <c r="F225" i="5"/>
  <c r="H225" i="5"/>
  <c r="E226" i="5"/>
  <c r="G226" i="5" s="1"/>
  <c r="F226" i="5"/>
  <c r="H226" i="5"/>
  <c r="E227" i="5"/>
  <c r="F227" i="5"/>
  <c r="H227" i="5" s="1"/>
  <c r="E228" i="5"/>
  <c r="F228" i="5"/>
  <c r="H228" i="5" s="1"/>
  <c r="E229" i="5"/>
  <c r="G229" i="5" s="1"/>
  <c r="F229" i="5"/>
  <c r="H229" i="5"/>
  <c r="E230" i="5"/>
  <c r="F230" i="5"/>
  <c r="H230" i="5"/>
  <c r="E231" i="5"/>
  <c r="F231" i="5"/>
  <c r="H231" i="5" s="1"/>
  <c r="G231" i="5"/>
  <c r="E232" i="5"/>
  <c r="F232" i="5"/>
  <c r="H232" i="5" s="1"/>
  <c r="E233" i="5"/>
  <c r="F233" i="5"/>
  <c r="H233" i="5"/>
  <c r="E234" i="5"/>
  <c r="F234" i="5"/>
  <c r="H234" i="5"/>
  <c r="E235" i="5"/>
  <c r="F235" i="5"/>
  <c r="H235" i="5" s="1"/>
  <c r="E236" i="5"/>
  <c r="F236" i="5"/>
  <c r="H236" i="5" s="1"/>
  <c r="E237" i="5"/>
  <c r="F237" i="5"/>
  <c r="H237" i="5" s="1"/>
  <c r="E238" i="5"/>
  <c r="F238" i="5"/>
  <c r="H238" i="5"/>
  <c r="E239" i="5"/>
  <c r="G239" i="5" s="1"/>
  <c r="F239" i="5"/>
  <c r="H239" i="5" s="1"/>
  <c r="E240" i="5"/>
  <c r="F240" i="5"/>
  <c r="H240" i="5" s="1"/>
  <c r="E241" i="5"/>
  <c r="F241" i="5"/>
  <c r="H241" i="5" s="1"/>
  <c r="E242" i="5"/>
  <c r="F242" i="5"/>
  <c r="H242" i="5"/>
  <c r="E243" i="5"/>
  <c r="G243" i="5" s="1"/>
  <c r="F243" i="5"/>
  <c r="H243" i="5" s="1"/>
  <c r="E244" i="5"/>
  <c r="F244" i="5"/>
  <c r="H244" i="5" s="1"/>
  <c r="E245" i="5"/>
  <c r="F245" i="5"/>
  <c r="H245" i="5" s="1"/>
  <c r="E246" i="5"/>
  <c r="F246" i="5"/>
  <c r="H246" i="5"/>
  <c r="E247" i="5"/>
  <c r="F247" i="5"/>
  <c r="H247" i="5" s="1"/>
  <c r="E248" i="5"/>
  <c r="F248" i="5"/>
  <c r="H248" i="5" s="1"/>
  <c r="E249" i="5"/>
  <c r="F249" i="5"/>
  <c r="H249" i="5" s="1"/>
  <c r="E250" i="5"/>
  <c r="G250" i="5" s="1"/>
  <c r="F250" i="5"/>
  <c r="H250" i="5"/>
  <c r="E251" i="5"/>
  <c r="F251" i="5"/>
  <c r="H251" i="5" s="1"/>
  <c r="E252" i="5"/>
  <c r="F252" i="5"/>
  <c r="H252" i="5" s="1"/>
  <c r="E253" i="5"/>
  <c r="G253" i="5" s="1"/>
  <c r="F253" i="5"/>
  <c r="H253" i="5" s="1"/>
  <c r="E254" i="5"/>
  <c r="F254" i="5"/>
  <c r="H254" i="5"/>
  <c r="E255" i="5"/>
  <c r="G255" i="5" s="1"/>
  <c r="F255" i="5"/>
  <c r="H255" i="5" s="1"/>
  <c r="E256" i="5"/>
  <c r="F256" i="5"/>
  <c r="H256" i="5" s="1"/>
  <c r="E257" i="5"/>
  <c r="F257" i="5"/>
  <c r="H257" i="5" s="1"/>
  <c r="E258" i="5"/>
  <c r="G258" i="5" s="1"/>
  <c r="F258" i="5"/>
  <c r="H258" i="5"/>
  <c r="E259" i="5"/>
  <c r="F259" i="5"/>
  <c r="H259" i="5" s="1"/>
  <c r="E260" i="5"/>
  <c r="F260" i="5"/>
  <c r="H260" i="5" s="1"/>
  <c r="E261" i="5"/>
  <c r="F261" i="5"/>
  <c r="H261" i="5" s="1"/>
  <c r="E262" i="5"/>
  <c r="F262" i="5"/>
  <c r="H262" i="5"/>
  <c r="E263" i="5"/>
  <c r="F263" i="5"/>
  <c r="H263" i="5" s="1"/>
  <c r="E264" i="5"/>
  <c r="F264" i="5"/>
  <c r="H264" i="5" s="1"/>
  <c r="E265" i="5"/>
  <c r="G265" i="5" s="1"/>
  <c r="F265" i="5"/>
  <c r="H265" i="5" s="1"/>
  <c r="E266" i="5"/>
  <c r="G266" i="5" s="1"/>
  <c r="F266" i="5"/>
  <c r="H266" i="5"/>
  <c r="E267" i="5"/>
  <c r="F267" i="5"/>
  <c r="H267" i="5" s="1"/>
  <c r="E268" i="5"/>
  <c r="F268" i="5"/>
  <c r="H268" i="5"/>
  <c r="E269" i="5"/>
  <c r="F269" i="5"/>
  <c r="H269" i="5"/>
  <c r="E270" i="5"/>
  <c r="F270" i="5"/>
  <c r="H270" i="5"/>
  <c r="E271" i="5"/>
  <c r="F271" i="5"/>
  <c r="H271" i="5" s="1"/>
  <c r="E272" i="5"/>
  <c r="F272" i="5"/>
  <c r="H272" i="5" s="1"/>
  <c r="E273" i="5"/>
  <c r="G273" i="5" s="1"/>
  <c r="F273" i="5"/>
  <c r="H274" i="5" s="1"/>
  <c r="E274" i="5"/>
  <c r="F274" i="5"/>
  <c r="E275" i="5"/>
  <c r="F275" i="5"/>
  <c r="H275" i="5" s="1"/>
  <c r="E276" i="5"/>
  <c r="F276" i="5"/>
  <c r="H276" i="5" s="1"/>
  <c r="E277" i="5"/>
  <c r="F277" i="5"/>
  <c r="H277" i="5"/>
  <c r="E278" i="5"/>
  <c r="F278" i="5"/>
  <c r="H278" i="5"/>
  <c r="E279" i="5"/>
  <c r="G279" i="5" s="1"/>
  <c r="F279" i="5"/>
  <c r="H279" i="5" s="1"/>
  <c r="E280" i="5"/>
  <c r="G280" i="5" s="1"/>
  <c r="F280" i="5"/>
  <c r="H280" i="5"/>
  <c r="E281" i="5"/>
  <c r="F281" i="5"/>
  <c r="H281" i="5" s="1"/>
  <c r="E282" i="5"/>
  <c r="F282" i="5"/>
  <c r="E283" i="5"/>
  <c r="F283" i="5"/>
  <c r="H283" i="5" s="1"/>
  <c r="E284" i="5"/>
  <c r="F284" i="5"/>
  <c r="H284" i="5" s="1"/>
  <c r="E285" i="5"/>
  <c r="F285" i="5"/>
  <c r="H285" i="5"/>
  <c r="E286" i="5"/>
  <c r="F286" i="5"/>
  <c r="H286" i="5"/>
  <c r="E287" i="5"/>
  <c r="G287" i="5" s="1"/>
  <c r="F287" i="5"/>
  <c r="H288" i="5" s="1"/>
  <c r="E288" i="5"/>
  <c r="F288" i="5"/>
  <c r="E289" i="5"/>
  <c r="F289" i="5"/>
  <c r="H289" i="5"/>
  <c r="E290" i="5"/>
  <c r="F290" i="5"/>
  <c r="H290" i="5"/>
  <c r="E291" i="5"/>
  <c r="F291" i="5"/>
  <c r="H291" i="5" s="1"/>
  <c r="E292" i="5"/>
  <c r="F292" i="5"/>
  <c r="H293" i="5" s="1"/>
  <c r="E293" i="5"/>
  <c r="F293" i="5"/>
  <c r="E294" i="5"/>
  <c r="F294" i="5"/>
  <c r="H294" i="5"/>
  <c r="E295" i="5"/>
  <c r="G295" i="5" s="1"/>
  <c r="F295" i="5"/>
  <c r="H296" i="5" s="1"/>
  <c r="E296" i="5"/>
  <c r="F296" i="5"/>
  <c r="E297" i="5"/>
  <c r="F297" i="5"/>
  <c r="H297" i="5"/>
  <c r="E298" i="5"/>
  <c r="F298" i="5"/>
  <c r="H298" i="5"/>
  <c r="E299" i="5"/>
  <c r="F299" i="5"/>
  <c r="H299" i="5" s="1"/>
  <c r="E300" i="5"/>
  <c r="F300" i="5"/>
  <c r="H301" i="5" s="1"/>
  <c r="E301" i="5"/>
  <c r="G301" i="5" s="1"/>
  <c r="F301" i="5"/>
  <c r="H302" i="5" s="1"/>
  <c r="E302" i="5"/>
  <c r="G302" i="5" s="1"/>
  <c r="F302" i="5"/>
  <c r="E303" i="5"/>
  <c r="G303" i="5" s="1"/>
  <c r="F303" i="5"/>
  <c r="H303" i="5" s="1"/>
  <c r="E304" i="5"/>
  <c r="F304" i="5"/>
  <c r="H304" i="5"/>
  <c r="E305" i="5"/>
  <c r="F305" i="5"/>
  <c r="H305" i="5" s="1"/>
  <c r="E306" i="5"/>
  <c r="G306" i="5" s="1"/>
  <c r="F306" i="5"/>
  <c r="H306" i="5"/>
  <c r="E307" i="5"/>
  <c r="F307" i="5"/>
  <c r="H307" i="5" s="1"/>
  <c r="E308" i="5"/>
  <c r="F308" i="5"/>
  <c r="G308" i="5"/>
  <c r="H308" i="5"/>
  <c r="E309" i="5"/>
  <c r="F309" i="5"/>
  <c r="H309" i="5" s="1"/>
  <c r="E310" i="5"/>
  <c r="G310" i="5" s="1"/>
  <c r="F310" i="5"/>
  <c r="H310" i="5"/>
  <c r="E311" i="5"/>
  <c r="F311" i="5"/>
  <c r="H311" i="5" s="1"/>
  <c r="E312" i="5"/>
  <c r="G312" i="5" s="1"/>
  <c r="F312" i="5"/>
  <c r="H312" i="5"/>
  <c r="E313" i="5"/>
  <c r="F313" i="5"/>
  <c r="H313" i="5" s="1"/>
  <c r="E314" i="5"/>
  <c r="F314" i="5"/>
  <c r="G314" i="5"/>
  <c r="H314" i="5"/>
  <c r="E315" i="5"/>
  <c r="F315" i="5"/>
  <c r="H315" i="5" s="1"/>
  <c r="E316" i="5"/>
  <c r="F316" i="5"/>
  <c r="G316" i="5"/>
  <c r="H316" i="5"/>
  <c r="E317" i="5"/>
  <c r="G317" i="5" s="1"/>
  <c r="F317" i="5"/>
  <c r="H317" i="5" s="1"/>
  <c r="E318" i="5"/>
  <c r="F318" i="5"/>
  <c r="H318" i="5"/>
  <c r="E319" i="5"/>
  <c r="F319" i="5"/>
  <c r="H319" i="5" s="1"/>
  <c r="E320" i="5"/>
  <c r="F320" i="5"/>
  <c r="H320" i="5"/>
  <c r="E321" i="5"/>
  <c r="F321" i="5"/>
  <c r="H321" i="5" s="1"/>
  <c r="E322" i="5"/>
  <c r="F322" i="5"/>
  <c r="G322" i="5"/>
  <c r="H322" i="5"/>
  <c r="E323" i="5"/>
  <c r="G324" i="5" s="1"/>
  <c r="F323" i="5"/>
  <c r="H323" i="5" s="1"/>
  <c r="E324" i="5"/>
  <c r="F324" i="5"/>
  <c r="H324" i="5"/>
  <c r="E325" i="5"/>
  <c r="G325" i="5" s="1"/>
  <c r="F325" i="5"/>
  <c r="H325" i="5" s="1"/>
  <c r="E326" i="5"/>
  <c r="G326" i="5" s="1"/>
  <c r="F326" i="5"/>
  <c r="H326" i="5"/>
  <c r="E327" i="5"/>
  <c r="F327" i="5"/>
  <c r="H327" i="5" s="1"/>
  <c r="E328" i="5"/>
  <c r="F328" i="5"/>
  <c r="H328" i="5"/>
  <c r="E329" i="5"/>
  <c r="G330" i="5" s="1"/>
  <c r="F329" i="5"/>
  <c r="H329" i="5" s="1"/>
  <c r="E330" i="5"/>
  <c r="F330" i="5"/>
  <c r="H330" i="5"/>
  <c r="E331" i="5"/>
  <c r="F331" i="5"/>
  <c r="H331" i="5" s="1"/>
  <c r="E332" i="5"/>
  <c r="G332" i="5" s="1"/>
  <c r="F332" i="5"/>
  <c r="H332" i="5"/>
  <c r="E333" i="5"/>
  <c r="F333" i="5"/>
  <c r="H333" i="5" s="1"/>
  <c r="E334" i="5"/>
  <c r="G334" i="5" s="1"/>
  <c r="F334" i="5"/>
  <c r="H334" i="5"/>
  <c r="E335" i="5"/>
  <c r="F335" i="5"/>
  <c r="H335" i="5" s="1"/>
  <c r="E336" i="5"/>
  <c r="F336" i="5"/>
  <c r="H336" i="5"/>
  <c r="E337" i="5"/>
  <c r="F337" i="5"/>
  <c r="H337" i="5" s="1"/>
  <c r="E338" i="5"/>
  <c r="G338" i="5" s="1"/>
  <c r="F338" i="5"/>
  <c r="H338" i="5"/>
  <c r="E339" i="5"/>
  <c r="F339" i="5"/>
  <c r="H339" i="5" s="1"/>
  <c r="E340" i="5"/>
  <c r="F340" i="5"/>
  <c r="G340" i="5"/>
  <c r="H340" i="5"/>
  <c r="E341" i="5"/>
  <c r="F341" i="5"/>
  <c r="H341" i="5" s="1"/>
  <c r="E342" i="5"/>
  <c r="G342" i="5" s="1"/>
  <c r="F342" i="5"/>
  <c r="H342" i="5"/>
  <c r="E343" i="5"/>
  <c r="F343" i="5"/>
  <c r="H343" i="5" s="1"/>
  <c r="E344" i="5"/>
  <c r="G344" i="5" s="1"/>
  <c r="F344" i="5"/>
  <c r="H344" i="5"/>
  <c r="E345" i="5"/>
  <c r="F345" i="5"/>
  <c r="H345" i="5" s="1"/>
  <c r="E346" i="5"/>
  <c r="F346" i="5"/>
  <c r="G346" i="5"/>
  <c r="H346" i="5"/>
  <c r="E347" i="5"/>
  <c r="F347" i="5"/>
  <c r="H347" i="5" s="1"/>
  <c r="E348" i="5"/>
  <c r="F348" i="5"/>
  <c r="G348" i="5"/>
  <c r="H348" i="5"/>
  <c r="E349" i="5"/>
  <c r="G349" i="5" s="1"/>
  <c r="F349" i="5"/>
  <c r="H349" i="5" s="1"/>
  <c r="E350" i="5"/>
  <c r="F350" i="5"/>
  <c r="H350" i="5"/>
  <c r="E351" i="5"/>
  <c r="F351" i="5"/>
  <c r="H351" i="5" s="1"/>
  <c r="E352" i="5"/>
  <c r="F352" i="5"/>
  <c r="H352" i="5"/>
  <c r="E353" i="5"/>
  <c r="F353" i="5"/>
  <c r="H353" i="5" s="1"/>
  <c r="E354" i="5"/>
  <c r="F354" i="5"/>
  <c r="G354" i="5"/>
  <c r="H354" i="5"/>
  <c r="E355" i="5"/>
  <c r="G356" i="5" s="1"/>
  <c r="F355" i="5"/>
  <c r="H355" i="5" s="1"/>
  <c r="E356" i="5"/>
  <c r="F356" i="5"/>
  <c r="H356" i="5"/>
  <c r="E357" i="5"/>
  <c r="G357" i="5" s="1"/>
  <c r="F357" i="5"/>
  <c r="H357" i="5" s="1"/>
  <c r="E358" i="5"/>
  <c r="G358" i="5" s="1"/>
  <c r="F358" i="5"/>
  <c r="H358" i="5"/>
  <c r="E359" i="5"/>
  <c r="F359" i="5"/>
  <c r="H359" i="5" s="1"/>
  <c r="E360" i="5"/>
  <c r="F360" i="5"/>
  <c r="H360" i="5"/>
  <c r="E361" i="5"/>
  <c r="G362" i="5" s="1"/>
  <c r="F361" i="5"/>
  <c r="H361" i="5" s="1"/>
  <c r="E362" i="5"/>
  <c r="F362" i="5"/>
  <c r="H362" i="5"/>
  <c r="E363" i="5"/>
  <c r="F363" i="5"/>
  <c r="H363" i="5" s="1"/>
  <c r="E364" i="5"/>
  <c r="G364" i="5" s="1"/>
  <c r="F364" i="5"/>
  <c r="H364" i="5"/>
  <c r="E365" i="5"/>
  <c r="F365" i="5"/>
  <c r="H365" i="5" s="1"/>
  <c r="E366" i="5"/>
  <c r="F366" i="5"/>
  <c r="H366" i="5"/>
  <c r="E367" i="5"/>
  <c r="F367" i="5"/>
  <c r="H367" i="5" s="1"/>
  <c r="E368" i="5"/>
  <c r="F368" i="5"/>
  <c r="H368" i="5"/>
  <c r="E369" i="5"/>
  <c r="F369" i="5"/>
  <c r="H369" i="5" s="1"/>
  <c r="E370" i="5"/>
  <c r="F370" i="5"/>
  <c r="H370" i="5"/>
  <c r="E371" i="5"/>
  <c r="F371" i="5"/>
  <c r="H371" i="5" s="1"/>
  <c r="E372" i="5"/>
  <c r="F372" i="5"/>
  <c r="H372" i="5"/>
  <c r="E373" i="5"/>
  <c r="F373" i="5"/>
  <c r="H373" i="5" s="1"/>
  <c r="E374" i="5"/>
  <c r="F374" i="5"/>
  <c r="H374" i="5"/>
  <c r="E375" i="5"/>
  <c r="F375" i="5"/>
  <c r="H375" i="5" s="1"/>
  <c r="E376" i="5"/>
  <c r="F376" i="5"/>
  <c r="G376" i="5"/>
  <c r="H376" i="5"/>
  <c r="E377" i="5"/>
  <c r="F377" i="5"/>
  <c r="H377" i="5" s="1"/>
  <c r="E378" i="5"/>
  <c r="F378" i="5"/>
  <c r="H378" i="5"/>
  <c r="E379" i="5"/>
  <c r="F379" i="5"/>
  <c r="H379" i="5" s="1"/>
  <c r="E380" i="5"/>
  <c r="F380" i="5"/>
  <c r="H380" i="5"/>
  <c r="E381" i="5"/>
  <c r="F381" i="5"/>
  <c r="H381" i="5" s="1"/>
  <c r="E382" i="5"/>
  <c r="F382" i="5"/>
  <c r="H382" i="5"/>
  <c r="E383" i="5"/>
  <c r="F383" i="5"/>
  <c r="H383" i="5" s="1"/>
  <c r="E384" i="5"/>
  <c r="G384" i="5" s="1"/>
  <c r="F384" i="5"/>
  <c r="H384" i="5"/>
  <c r="E385" i="5"/>
  <c r="F385" i="5"/>
  <c r="H385" i="5" s="1"/>
  <c r="E386" i="5"/>
  <c r="F386" i="5"/>
  <c r="H386" i="5"/>
  <c r="E387" i="5"/>
  <c r="G387" i="5" s="1"/>
  <c r="F387" i="5"/>
  <c r="H387" i="5" s="1"/>
  <c r="E388" i="5"/>
  <c r="F388" i="5"/>
  <c r="G388" i="5"/>
  <c r="H388" i="5"/>
  <c r="E389" i="5"/>
  <c r="F389" i="5"/>
  <c r="H389" i="5" s="1"/>
  <c r="E390" i="5"/>
  <c r="F390" i="5"/>
  <c r="H390" i="5"/>
  <c r="E391" i="5"/>
  <c r="F391" i="5"/>
  <c r="H391" i="5" s="1"/>
  <c r="E392" i="5"/>
  <c r="F392" i="5"/>
  <c r="H392" i="5"/>
  <c r="E393" i="5"/>
  <c r="G393" i="5" s="1"/>
  <c r="F393" i="5"/>
  <c r="H393" i="5" s="1"/>
  <c r="E394" i="5"/>
  <c r="G394" i="5" s="1"/>
  <c r="F394" i="5"/>
  <c r="H394" i="5"/>
  <c r="E395" i="5"/>
  <c r="F395" i="5"/>
  <c r="H395" i="5" s="1"/>
  <c r="E396" i="5"/>
  <c r="G396" i="5" s="1"/>
  <c r="F396" i="5"/>
  <c r="H396" i="5"/>
  <c r="E397" i="5"/>
  <c r="F397" i="5"/>
  <c r="H397" i="5" s="1"/>
  <c r="E398" i="5"/>
  <c r="F398" i="5"/>
  <c r="H398" i="5"/>
  <c r="E399" i="5"/>
  <c r="F399" i="5"/>
  <c r="H399" i="5" s="1"/>
  <c r="E400" i="5"/>
  <c r="G400" i="5" s="1"/>
  <c r="F400" i="5"/>
  <c r="H400" i="5"/>
  <c r="E401" i="5"/>
  <c r="F401" i="5"/>
  <c r="H401" i="5" s="1"/>
  <c r="E402" i="5"/>
  <c r="F402" i="5"/>
  <c r="H402" i="5"/>
  <c r="E403" i="5"/>
  <c r="G403" i="5" s="1"/>
  <c r="F403" i="5"/>
  <c r="H403" i="5" s="1"/>
  <c r="E404" i="5"/>
  <c r="G404" i="5" s="1"/>
  <c r="F404" i="5"/>
  <c r="H404" i="5"/>
  <c r="E405" i="5"/>
  <c r="F405" i="5"/>
  <c r="H405" i="5" s="1"/>
  <c r="E406" i="5"/>
  <c r="F406" i="5"/>
  <c r="H406" i="5"/>
  <c r="E407" i="5"/>
  <c r="G407" i="5" s="1"/>
  <c r="F407" i="5"/>
  <c r="H407" i="5" s="1"/>
  <c r="E408" i="5"/>
  <c r="F408" i="5"/>
  <c r="H408" i="5"/>
  <c r="E409" i="5"/>
  <c r="F409" i="5"/>
  <c r="H409" i="5" s="1"/>
  <c r="E410" i="5"/>
  <c r="G410" i="5" s="1"/>
  <c r="F410" i="5"/>
  <c r="H410" i="5"/>
  <c r="E411" i="5"/>
  <c r="F411" i="5"/>
  <c r="H411" i="5" s="1"/>
  <c r="E412" i="5"/>
  <c r="F412" i="5"/>
  <c r="H412" i="5"/>
  <c r="E413" i="5"/>
  <c r="G413" i="5" s="1"/>
  <c r="F413" i="5"/>
  <c r="H413" i="5" s="1"/>
  <c r="E414" i="5"/>
  <c r="F414" i="5"/>
  <c r="H414" i="5"/>
  <c r="E415" i="5"/>
  <c r="F415" i="5"/>
  <c r="H415" i="5" s="1"/>
  <c r="E416" i="5"/>
  <c r="F416" i="5"/>
  <c r="E417" i="5"/>
  <c r="F417" i="5"/>
  <c r="H417" i="5" s="1"/>
  <c r="E418" i="5"/>
  <c r="F418" i="5"/>
  <c r="H418" i="5"/>
  <c r="E419" i="5"/>
  <c r="F419" i="5"/>
  <c r="H419" i="5" s="1"/>
  <c r="E420" i="5"/>
  <c r="G420" i="5" s="1"/>
  <c r="F420" i="5"/>
  <c r="H420" i="5"/>
  <c r="E421" i="5"/>
  <c r="F421" i="5"/>
  <c r="H421" i="5" s="1"/>
  <c r="E422" i="5"/>
  <c r="F422" i="5"/>
  <c r="H422" i="5"/>
  <c r="E423" i="5"/>
  <c r="G423" i="5" s="1"/>
  <c r="F423" i="5"/>
  <c r="H423" i="5" s="1"/>
  <c r="E424" i="5"/>
  <c r="F424" i="5"/>
  <c r="E425" i="5"/>
  <c r="G425" i="5" s="1"/>
  <c r="F425" i="5"/>
  <c r="H425" i="5" s="1"/>
  <c r="E426" i="5"/>
  <c r="F426" i="5"/>
  <c r="H426" i="5"/>
  <c r="E427" i="5"/>
  <c r="F427" i="5"/>
  <c r="H427" i="5" s="1"/>
  <c r="E428" i="5"/>
  <c r="F428" i="5"/>
  <c r="E429" i="5"/>
  <c r="F429" i="5"/>
  <c r="H429" i="5" s="1"/>
  <c r="E430" i="5"/>
  <c r="F430" i="5"/>
  <c r="H430" i="5"/>
  <c r="E431" i="5"/>
  <c r="G431" i="5" s="1"/>
  <c r="F431" i="5"/>
  <c r="H431" i="5" s="1"/>
  <c r="E432" i="5"/>
  <c r="F432" i="5"/>
  <c r="H432" i="5"/>
  <c r="E433" i="5"/>
  <c r="F433" i="5"/>
  <c r="H433" i="5" s="1"/>
  <c r="E434" i="5"/>
  <c r="G434" i="5" s="1"/>
  <c r="F434" i="5"/>
  <c r="H434" i="5"/>
  <c r="E435" i="5"/>
  <c r="G435" i="5" s="1"/>
  <c r="F435" i="5"/>
  <c r="H435" i="5" s="1"/>
  <c r="E436" i="5"/>
  <c r="F436" i="5"/>
  <c r="E437" i="5"/>
  <c r="F437" i="5"/>
  <c r="H437" i="5" s="1"/>
  <c r="E438" i="5"/>
  <c r="F438" i="5"/>
  <c r="H438" i="5"/>
  <c r="E439" i="5"/>
  <c r="G439" i="5" s="1"/>
  <c r="F439" i="5"/>
  <c r="H439" i="5" s="1"/>
  <c r="E440" i="5"/>
  <c r="G440" i="5" s="1"/>
  <c r="F440" i="5"/>
  <c r="E441" i="5"/>
  <c r="F441" i="5"/>
  <c r="H441" i="5" s="1"/>
  <c r="E442" i="5"/>
  <c r="G442" i="5" s="1"/>
  <c r="F442" i="5"/>
  <c r="E443" i="5"/>
  <c r="F443" i="5"/>
  <c r="H443" i="5" s="1"/>
  <c r="E444" i="5"/>
  <c r="G444" i="5" s="1"/>
  <c r="F444" i="5"/>
  <c r="E445" i="5"/>
  <c r="F445" i="5"/>
  <c r="H445" i="5" s="1"/>
  <c r="E446" i="5"/>
  <c r="F446" i="5"/>
  <c r="H446" i="5" s="1"/>
  <c r="E447" i="5"/>
  <c r="F447" i="5"/>
  <c r="H447" i="5"/>
  <c r="E448" i="5"/>
  <c r="F448" i="5"/>
  <c r="H448" i="5"/>
  <c r="E449" i="5"/>
  <c r="G449" i="5" s="1"/>
  <c r="F449" i="5"/>
  <c r="H449" i="5" s="1"/>
  <c r="E450" i="5"/>
  <c r="F450" i="5"/>
  <c r="G450" i="5"/>
  <c r="E451" i="5"/>
  <c r="F451" i="5"/>
  <c r="H451" i="5"/>
  <c r="E452" i="5"/>
  <c r="G452" i="5" s="1"/>
  <c r="F452" i="5"/>
  <c r="H452" i="5"/>
  <c r="E453" i="5"/>
  <c r="F453" i="5"/>
  <c r="H453" i="5" s="1"/>
  <c r="E454" i="5"/>
  <c r="F454" i="5"/>
  <c r="E455" i="5"/>
  <c r="F455" i="5"/>
  <c r="H455" i="5" s="1"/>
  <c r="E456" i="5"/>
  <c r="G456" i="5" s="1"/>
  <c r="F456" i="5"/>
  <c r="H456" i="5"/>
  <c r="E457" i="5"/>
  <c r="G457" i="5" s="1"/>
  <c r="F457" i="5"/>
  <c r="H457" i="5" s="1"/>
  <c r="E458" i="5"/>
  <c r="F458" i="5"/>
  <c r="H458" i="5" s="1"/>
  <c r="E459" i="5"/>
  <c r="G459" i="5" s="1"/>
  <c r="F459" i="5"/>
  <c r="H459" i="5" s="1"/>
  <c r="E460" i="5"/>
  <c r="F460" i="5"/>
  <c r="H460" i="5"/>
  <c r="E461" i="5"/>
  <c r="G461" i="5" s="1"/>
  <c r="F461" i="5"/>
  <c r="H461" i="5"/>
  <c r="E462" i="5"/>
  <c r="G462" i="5" s="1"/>
  <c r="F462" i="5"/>
  <c r="H462" i="5" s="1"/>
  <c r="E463" i="5"/>
  <c r="F463" i="5"/>
  <c r="H463" i="5" s="1"/>
  <c r="E464" i="5"/>
  <c r="G464" i="5" s="1"/>
  <c r="F464" i="5"/>
  <c r="H464" i="5"/>
  <c r="E465" i="5"/>
  <c r="G465" i="5" s="1"/>
  <c r="F465" i="5"/>
  <c r="H465" i="5"/>
  <c r="E466" i="5"/>
  <c r="G466" i="5" s="1"/>
  <c r="F466" i="5"/>
  <c r="H466" i="5" s="1"/>
  <c r="E467" i="5"/>
  <c r="F467" i="5"/>
  <c r="H467" i="5" s="1"/>
  <c r="E468" i="5"/>
  <c r="G468" i="5" s="1"/>
  <c r="F468" i="5"/>
  <c r="H468" i="5"/>
  <c r="E469" i="5"/>
  <c r="G469" i="5" s="1"/>
  <c r="F469" i="5"/>
  <c r="H469" i="5"/>
  <c r="E470" i="5"/>
  <c r="F470" i="5"/>
  <c r="H470" i="5" s="1"/>
  <c r="E471" i="5"/>
  <c r="F471" i="5"/>
  <c r="H471" i="5" s="1"/>
  <c r="E472" i="5"/>
  <c r="G472" i="5" s="1"/>
  <c r="F472" i="5"/>
  <c r="H472" i="5"/>
  <c r="E473" i="5"/>
  <c r="F473" i="5"/>
  <c r="H473" i="5"/>
  <c r="E474" i="5"/>
  <c r="G474" i="5" s="1"/>
  <c r="F474" i="5"/>
  <c r="H474" i="5" s="1"/>
  <c r="E475" i="5"/>
  <c r="G475" i="5" s="1"/>
  <c r="F475" i="5"/>
  <c r="H475" i="5" s="1"/>
  <c r="E476" i="5"/>
  <c r="F476" i="5"/>
  <c r="H476" i="5"/>
  <c r="E477" i="5"/>
  <c r="G477" i="5" s="1"/>
  <c r="F477" i="5"/>
  <c r="H477" i="5"/>
  <c r="E478" i="5"/>
  <c r="F478" i="5"/>
  <c r="H478" i="5" s="1"/>
  <c r="E479" i="5"/>
  <c r="F479" i="5"/>
  <c r="H479" i="5" s="1"/>
  <c r="E480" i="5"/>
  <c r="G480" i="5" s="1"/>
  <c r="F480" i="5"/>
  <c r="H480" i="5"/>
  <c r="E481" i="5"/>
  <c r="F481" i="5"/>
  <c r="H481" i="5"/>
  <c r="E482" i="5"/>
  <c r="G482" i="5" s="1"/>
  <c r="F482" i="5"/>
  <c r="H482" i="5" s="1"/>
  <c r="E483" i="5"/>
  <c r="F483" i="5"/>
  <c r="H483" i="5" s="1"/>
  <c r="E484" i="5"/>
  <c r="G484" i="5" s="1"/>
  <c r="F484" i="5"/>
  <c r="H484" i="5"/>
  <c r="E485" i="5"/>
  <c r="F485" i="5"/>
  <c r="H485" i="5"/>
  <c r="E486" i="5"/>
  <c r="G486" i="5" s="1"/>
  <c r="F486" i="5"/>
  <c r="H486" i="5" s="1"/>
  <c r="E487" i="5"/>
  <c r="F487" i="5"/>
  <c r="H487" i="5" s="1"/>
  <c r="E488" i="5"/>
  <c r="F488" i="5"/>
  <c r="H488" i="5" s="1"/>
  <c r="G488" i="5"/>
  <c r="E489" i="5"/>
  <c r="F489" i="5"/>
  <c r="G489" i="5"/>
  <c r="H489" i="5"/>
  <c r="E490" i="5"/>
  <c r="F490" i="5"/>
  <c r="H490" i="5" s="1"/>
  <c r="E491" i="5"/>
  <c r="F491" i="5"/>
  <c r="H491" i="5" s="1"/>
  <c r="E492" i="5"/>
  <c r="F492" i="5"/>
  <c r="H492" i="5" s="1"/>
  <c r="E493" i="5"/>
  <c r="G493" i="5" s="1"/>
  <c r="F493" i="5"/>
  <c r="H493" i="5"/>
  <c r="E494" i="5"/>
  <c r="G494" i="5" s="1"/>
  <c r="F494" i="5"/>
  <c r="H494" i="5" s="1"/>
  <c r="E495" i="5"/>
  <c r="F495" i="5"/>
  <c r="H495" i="5" s="1"/>
  <c r="E496" i="5"/>
  <c r="F496" i="5"/>
  <c r="H496" i="5" s="1"/>
  <c r="E497" i="5"/>
  <c r="F497" i="5"/>
  <c r="H497" i="5"/>
  <c r="E498" i="5"/>
  <c r="F498" i="5"/>
  <c r="H498" i="5" s="1"/>
  <c r="E499" i="5"/>
  <c r="F499" i="5"/>
  <c r="H499" i="5" s="1"/>
  <c r="E500" i="5"/>
  <c r="G500" i="5" s="1"/>
  <c r="F500" i="5"/>
  <c r="H500" i="5" s="1"/>
  <c r="E501" i="5"/>
  <c r="F501" i="5"/>
  <c r="H501" i="5"/>
  <c r="E502" i="5"/>
  <c r="F502" i="5"/>
  <c r="H502" i="5" s="1"/>
  <c r="E503" i="5"/>
  <c r="G503" i="5" s="1"/>
  <c r="F503" i="5"/>
  <c r="H503" i="5" s="1"/>
  <c r="E504" i="5"/>
  <c r="F504" i="5"/>
  <c r="H504" i="5" s="1"/>
  <c r="E505" i="5"/>
  <c r="G505" i="5" s="1"/>
  <c r="F505" i="5"/>
  <c r="H505" i="5"/>
  <c r="E506" i="5"/>
  <c r="F506" i="5"/>
  <c r="H506" i="5" s="1"/>
  <c r="E507" i="5"/>
  <c r="F507" i="5"/>
  <c r="H507" i="5" s="1"/>
  <c r="E508" i="5"/>
  <c r="G508" i="5" s="1"/>
  <c r="F508" i="5"/>
  <c r="H508" i="5" s="1"/>
  <c r="E509" i="5"/>
  <c r="F509" i="5"/>
  <c r="H509" i="5"/>
  <c r="E510" i="5"/>
  <c r="F510" i="5"/>
  <c r="H510" i="5" s="1"/>
  <c r="E511" i="5"/>
  <c r="G511" i="5" s="1"/>
  <c r="F511" i="5"/>
  <c r="H511" i="5" s="1"/>
  <c r="E512" i="5"/>
  <c r="F512" i="5"/>
  <c r="H512" i="5" s="1"/>
  <c r="E513" i="5"/>
  <c r="G513" i="5" s="1"/>
  <c r="F513" i="5"/>
  <c r="H513" i="5"/>
  <c r="E514" i="5"/>
  <c r="F514" i="5"/>
  <c r="H514" i="5" s="1"/>
  <c r="E515" i="5"/>
  <c r="F515" i="5"/>
  <c r="H515" i="5" s="1"/>
  <c r="E516" i="5"/>
  <c r="F516" i="5"/>
  <c r="H516" i="5" s="1"/>
  <c r="E517" i="5"/>
  <c r="G517" i="5" s="1"/>
  <c r="F517" i="5"/>
  <c r="H517" i="5"/>
  <c r="E518" i="5"/>
  <c r="G518" i="5" s="1"/>
  <c r="F518" i="5"/>
  <c r="H518" i="5" s="1"/>
  <c r="E519" i="5"/>
  <c r="F519" i="5"/>
  <c r="H519" i="5" s="1"/>
  <c r="E520" i="5"/>
  <c r="G520" i="5" s="1"/>
  <c r="F520" i="5"/>
  <c r="H520" i="5" s="1"/>
  <c r="E521" i="5"/>
  <c r="G521" i="5" s="1"/>
  <c r="F521" i="5"/>
  <c r="H521" i="5"/>
  <c r="E522" i="5"/>
  <c r="F522" i="5"/>
  <c r="H522" i="5" s="1"/>
  <c r="E523" i="5"/>
  <c r="F523" i="5"/>
  <c r="H523" i="5" s="1"/>
  <c r="E524" i="5"/>
  <c r="G525" i="5" s="1"/>
  <c r="F524" i="5"/>
  <c r="H524" i="5" s="1"/>
  <c r="E525" i="5"/>
  <c r="F525" i="5"/>
  <c r="H525" i="5"/>
  <c r="E526" i="5"/>
  <c r="G526" i="5" s="1"/>
  <c r="F526" i="5"/>
  <c r="H526" i="5" s="1"/>
  <c r="E527" i="5"/>
  <c r="F527" i="5"/>
  <c r="H527" i="5" s="1"/>
  <c r="E528" i="5"/>
  <c r="F528" i="5"/>
  <c r="H528" i="5" s="1"/>
  <c r="E529" i="5"/>
  <c r="G529" i="5" s="1"/>
  <c r="F529" i="5"/>
  <c r="H529" i="5"/>
  <c r="E530" i="5"/>
  <c r="F530" i="5"/>
  <c r="H530" i="5" s="1"/>
  <c r="E531" i="5"/>
  <c r="G531" i="5" s="1"/>
  <c r="F531" i="5"/>
  <c r="H531" i="5" s="1"/>
  <c r="E532" i="5"/>
  <c r="G532" i="5" s="1"/>
  <c r="F532" i="5"/>
  <c r="H532" i="5" s="1"/>
  <c r="E533" i="5"/>
  <c r="F533" i="5"/>
  <c r="H533" i="5"/>
  <c r="E534" i="5"/>
  <c r="F534" i="5"/>
  <c r="H534" i="5" s="1"/>
  <c r="E535" i="5"/>
  <c r="F535" i="5"/>
  <c r="H535" i="5" s="1"/>
  <c r="E536" i="5"/>
  <c r="G536" i="5" s="1"/>
  <c r="F536" i="5"/>
  <c r="H536" i="5" s="1"/>
  <c r="E537" i="5"/>
  <c r="G537" i="5" s="1"/>
  <c r="F537" i="5"/>
  <c r="H537" i="5"/>
  <c r="E538" i="5"/>
  <c r="F538" i="5"/>
  <c r="H538" i="5" s="1"/>
  <c r="E539" i="5"/>
  <c r="F539" i="5"/>
  <c r="H539" i="5" s="1"/>
  <c r="E540" i="5"/>
  <c r="F540" i="5"/>
  <c r="H540" i="5" s="1"/>
  <c r="E541" i="5"/>
  <c r="F541" i="5"/>
  <c r="H541" i="5"/>
  <c r="E542" i="5"/>
  <c r="F542" i="5"/>
  <c r="H542" i="5" s="1"/>
  <c r="E543" i="5"/>
  <c r="F543" i="5"/>
  <c r="H543" i="5" s="1"/>
  <c r="E544" i="5"/>
  <c r="G544" i="5" s="1"/>
  <c r="F544" i="5"/>
  <c r="H544" i="5" s="1"/>
  <c r="E545" i="5"/>
  <c r="F545" i="5"/>
  <c r="H545" i="5"/>
  <c r="E546" i="5"/>
  <c r="F546" i="5"/>
  <c r="H546" i="5" s="1"/>
  <c r="E547" i="5"/>
  <c r="F547" i="5"/>
  <c r="H547" i="5" s="1"/>
  <c r="E548" i="5"/>
  <c r="G548" i="5" s="1"/>
  <c r="F548" i="5"/>
  <c r="H548" i="5"/>
  <c r="E549" i="5"/>
  <c r="F549" i="5"/>
  <c r="H549" i="5"/>
  <c r="E550" i="5"/>
  <c r="F550" i="5"/>
  <c r="H550" i="5" s="1"/>
  <c r="E551" i="5"/>
  <c r="F551" i="5"/>
  <c r="H551" i="5" s="1"/>
  <c r="E552" i="5"/>
  <c r="G552" i="5" s="1"/>
  <c r="F552" i="5"/>
  <c r="H552" i="5"/>
  <c r="E553" i="5"/>
  <c r="F553" i="5"/>
  <c r="H553" i="5"/>
  <c r="E554" i="5"/>
  <c r="G554" i="5" s="1"/>
  <c r="F554" i="5"/>
  <c r="H554" i="5" s="1"/>
  <c r="E555" i="5"/>
  <c r="F555" i="5"/>
  <c r="H555" i="5" s="1"/>
  <c r="E556" i="5"/>
  <c r="F556" i="5"/>
  <c r="H556" i="5"/>
  <c r="E557" i="5"/>
  <c r="F557" i="5"/>
  <c r="H557" i="5"/>
  <c r="E558" i="5"/>
  <c r="F558" i="5"/>
  <c r="H558" i="5" s="1"/>
  <c r="E559" i="5"/>
  <c r="F559" i="5"/>
  <c r="H559" i="5" s="1"/>
  <c r="E560" i="5"/>
  <c r="G560" i="5" s="1"/>
  <c r="F560" i="5"/>
  <c r="H560" i="5"/>
  <c r="E561" i="5"/>
  <c r="F561" i="5"/>
  <c r="H561" i="5"/>
  <c r="E562" i="5"/>
  <c r="G562" i="5" s="1"/>
  <c r="F562" i="5"/>
  <c r="H562" i="5" s="1"/>
  <c r="E563" i="5"/>
  <c r="F563" i="5"/>
  <c r="H563" i="5" s="1"/>
  <c r="E564" i="5"/>
  <c r="G564" i="5" s="1"/>
  <c r="F564" i="5"/>
  <c r="H564" i="5"/>
  <c r="E565" i="5"/>
  <c r="F565" i="5"/>
  <c r="H565" i="5"/>
  <c r="E566" i="5"/>
  <c r="F566" i="5"/>
  <c r="H566" i="5" s="1"/>
  <c r="E567" i="5"/>
  <c r="G567" i="5" s="1"/>
  <c r="F567" i="5"/>
  <c r="H567" i="5" s="1"/>
  <c r="E568" i="5"/>
  <c r="F568" i="5"/>
  <c r="H568" i="5"/>
  <c r="E569" i="5"/>
  <c r="F569" i="5"/>
  <c r="H569" i="5"/>
  <c r="E570" i="5"/>
  <c r="G571" i="5" s="1"/>
  <c r="F570" i="5"/>
  <c r="H570" i="5"/>
  <c r="E571" i="5"/>
  <c r="F571" i="5"/>
  <c r="H571" i="5" s="1"/>
  <c r="E572" i="5"/>
  <c r="G572" i="5" s="1"/>
  <c r="F572" i="5"/>
  <c r="H572" i="5"/>
  <c r="E573" i="5"/>
  <c r="F573" i="5"/>
  <c r="H573" i="5"/>
  <c r="E574" i="5"/>
  <c r="G574" i="5" s="1"/>
  <c r="F574" i="5"/>
  <c r="H574" i="5"/>
  <c r="E575" i="5"/>
  <c r="F575" i="5"/>
  <c r="H575" i="5" s="1"/>
  <c r="E576" i="5"/>
  <c r="F576" i="5"/>
  <c r="H576" i="5"/>
  <c r="E577" i="5"/>
  <c r="G577" i="5" s="1"/>
  <c r="F577" i="5"/>
  <c r="H577" i="5"/>
  <c r="E578" i="5"/>
  <c r="F578" i="5"/>
  <c r="H578" i="5"/>
  <c r="E579" i="5"/>
  <c r="F579" i="5"/>
  <c r="H579" i="5" s="1"/>
  <c r="E580" i="5"/>
  <c r="G580" i="5" s="1"/>
  <c r="F580" i="5"/>
  <c r="H580" i="5"/>
  <c r="E581" i="5"/>
  <c r="F581" i="5"/>
  <c r="H581" i="5"/>
  <c r="E582" i="5"/>
  <c r="G582" i="5" s="1"/>
  <c r="F582" i="5"/>
  <c r="H582" i="5"/>
  <c r="E583" i="5"/>
  <c r="G584" i="5" s="1"/>
  <c r="F583" i="5"/>
  <c r="H583" i="5" s="1"/>
  <c r="E584" i="5"/>
  <c r="F584" i="5"/>
  <c r="H584" i="5"/>
  <c r="E585" i="5"/>
  <c r="G585" i="5" s="1"/>
  <c r="F585" i="5"/>
  <c r="H585" i="5"/>
  <c r="E586" i="5"/>
  <c r="F586" i="5"/>
  <c r="H586" i="5"/>
  <c r="E587" i="5"/>
  <c r="F587" i="5"/>
  <c r="H587" i="5" s="1"/>
  <c r="E588" i="5"/>
  <c r="F588" i="5"/>
  <c r="H588" i="5"/>
  <c r="E589" i="5"/>
  <c r="F589" i="5"/>
  <c r="H589" i="5"/>
  <c r="E590" i="5"/>
  <c r="G590" i="5" s="1"/>
  <c r="F590" i="5"/>
  <c r="H590" i="5"/>
  <c r="E591" i="5"/>
  <c r="F591" i="5"/>
  <c r="H591" i="5" s="1"/>
  <c r="E592" i="5"/>
  <c r="F592" i="5"/>
  <c r="H592" i="5"/>
  <c r="E593" i="5"/>
  <c r="F593" i="5"/>
  <c r="H593" i="5"/>
  <c r="E594" i="5"/>
  <c r="F594" i="5"/>
  <c r="H594" i="5"/>
  <c r="E595" i="5"/>
  <c r="F595" i="5"/>
  <c r="H595" i="5" s="1"/>
  <c r="E596" i="5"/>
  <c r="G597" i="5" s="1"/>
  <c r="F596" i="5"/>
  <c r="H596" i="5"/>
  <c r="E597" i="5"/>
  <c r="F597" i="5"/>
  <c r="H597" i="5"/>
  <c r="E598" i="5"/>
  <c r="G598" i="5" s="1"/>
  <c r="F598" i="5"/>
  <c r="H598" i="5"/>
  <c r="E599" i="5"/>
  <c r="F599" i="5"/>
  <c r="H599" i="5" s="1"/>
  <c r="E600" i="5"/>
  <c r="F600" i="5"/>
  <c r="H600" i="5" s="1"/>
  <c r="E601" i="5"/>
  <c r="G601" i="5" s="1"/>
  <c r="F601" i="5"/>
  <c r="H601" i="5"/>
  <c r="E602" i="5"/>
  <c r="F602" i="5"/>
  <c r="H602" i="5"/>
  <c r="E603" i="5"/>
  <c r="F603" i="5"/>
  <c r="H603" i="5" s="1"/>
  <c r="E604" i="5"/>
  <c r="G604" i="5" s="1"/>
  <c r="F604" i="5"/>
  <c r="H604" i="5"/>
  <c r="E605" i="5"/>
  <c r="G605" i="5" s="1"/>
  <c r="F605" i="5"/>
  <c r="H605" i="5" s="1"/>
  <c r="E606" i="5"/>
  <c r="F606" i="5"/>
  <c r="G606" i="5"/>
  <c r="H606" i="5"/>
  <c r="E607" i="5"/>
  <c r="F607" i="5"/>
  <c r="H607" i="5" s="1"/>
  <c r="E608" i="5"/>
  <c r="F608" i="5"/>
  <c r="H608" i="5"/>
  <c r="E609" i="5"/>
  <c r="F609" i="5"/>
  <c r="H609" i="5" s="1"/>
  <c r="E610" i="5"/>
  <c r="F610" i="5"/>
  <c r="H610" i="5"/>
  <c r="E611" i="5"/>
  <c r="F611" i="5"/>
  <c r="H611" i="5"/>
  <c r="E612" i="5"/>
  <c r="F612" i="5"/>
  <c r="H612" i="5"/>
  <c r="E613" i="5"/>
  <c r="F613" i="5"/>
  <c r="H613" i="5" s="1"/>
  <c r="G613" i="5"/>
  <c r="E614" i="5"/>
  <c r="F614" i="5"/>
  <c r="H614" i="5"/>
  <c r="E615" i="5"/>
  <c r="F615" i="5"/>
  <c r="H615" i="5"/>
  <c r="E616" i="5"/>
  <c r="F616" i="5"/>
  <c r="H616" i="5"/>
  <c r="E617" i="5"/>
  <c r="F617" i="5"/>
  <c r="H617" i="5" s="1"/>
  <c r="G617" i="5"/>
  <c r="E618" i="5"/>
  <c r="G618" i="5" s="1"/>
  <c r="F618" i="5"/>
  <c r="H618" i="5"/>
  <c r="E619" i="5"/>
  <c r="F619" i="5"/>
  <c r="H619" i="5"/>
  <c r="E620" i="5"/>
  <c r="G621" i="5" s="1"/>
  <c r="F620" i="5"/>
  <c r="H620" i="5"/>
  <c r="E621" i="5"/>
  <c r="F621" i="5"/>
  <c r="H621" i="5" s="1"/>
  <c r="E622" i="5"/>
  <c r="F622" i="5"/>
  <c r="G622" i="5"/>
  <c r="H622" i="5"/>
  <c r="E623" i="5"/>
  <c r="F623" i="5"/>
  <c r="H623" i="5" s="1"/>
  <c r="G623" i="5"/>
  <c r="E624" i="5"/>
  <c r="F624" i="5"/>
  <c r="H624" i="5"/>
  <c r="E625" i="5"/>
  <c r="G625" i="5" s="1"/>
  <c r="F625" i="5"/>
  <c r="H625" i="5" s="1"/>
  <c r="E626" i="5"/>
  <c r="F626" i="5"/>
  <c r="H626" i="5"/>
  <c r="E627" i="5"/>
  <c r="G627" i="5" s="1"/>
  <c r="F627" i="5"/>
  <c r="H627" i="5" s="1"/>
  <c r="E628" i="5"/>
  <c r="F628" i="5"/>
  <c r="E629" i="5"/>
  <c r="F629" i="5"/>
  <c r="H629" i="5" s="1"/>
  <c r="E630" i="5"/>
  <c r="G631" i="5" s="1"/>
  <c r="F630" i="5"/>
  <c r="H630" i="5"/>
  <c r="E631" i="5"/>
  <c r="F631" i="5"/>
  <c r="H631" i="5" s="1"/>
  <c r="E632" i="5"/>
  <c r="F632" i="5"/>
  <c r="H632" i="5"/>
  <c r="E633" i="5"/>
  <c r="G633" i="5" s="1"/>
  <c r="F633" i="5"/>
  <c r="H633" i="5" s="1"/>
  <c r="E634" i="5"/>
  <c r="G634" i="5" s="1"/>
  <c r="F634" i="5"/>
  <c r="H634" i="5"/>
  <c r="E635" i="5"/>
  <c r="F635" i="5"/>
  <c r="H635" i="5" s="1"/>
  <c r="E636" i="5"/>
  <c r="F636" i="5"/>
  <c r="H636" i="5"/>
  <c r="E637" i="5"/>
  <c r="G638" i="5" s="1"/>
  <c r="F637" i="5"/>
  <c r="H637" i="5" s="1"/>
  <c r="E638" i="5"/>
  <c r="F638" i="5"/>
  <c r="H638" i="5"/>
  <c r="E639" i="5"/>
  <c r="F639" i="5"/>
  <c r="H639" i="5" s="1"/>
  <c r="E640" i="5"/>
  <c r="G640" i="5" s="1"/>
  <c r="F640" i="5"/>
  <c r="E641" i="5"/>
  <c r="F641" i="5"/>
  <c r="H641" i="5" s="1"/>
  <c r="E642" i="5"/>
  <c r="G643" i="5" s="1"/>
  <c r="F642" i="5"/>
  <c r="H642" i="5"/>
  <c r="E643" i="5"/>
  <c r="F643" i="5"/>
  <c r="H643" i="5" s="1"/>
  <c r="E644" i="5"/>
  <c r="F644" i="5"/>
  <c r="E645" i="5"/>
  <c r="F645" i="5"/>
  <c r="H645" i="5" s="1"/>
  <c r="E646" i="5"/>
  <c r="F646" i="5"/>
  <c r="G646" i="5"/>
  <c r="H646" i="5"/>
  <c r="E647" i="5"/>
  <c r="G647" i="5" s="1"/>
  <c r="F647" i="5"/>
  <c r="H647" i="5" s="1"/>
  <c r="E648" i="5"/>
  <c r="F648" i="5"/>
  <c r="H648" i="5"/>
  <c r="E649" i="5"/>
  <c r="G650" i="5" s="1"/>
  <c r="F649" i="5"/>
  <c r="H649" i="5" s="1"/>
  <c r="E650" i="5"/>
  <c r="F650" i="5"/>
  <c r="H650" i="5"/>
  <c r="E651" i="5"/>
  <c r="F651" i="5"/>
  <c r="H651" i="5" s="1"/>
  <c r="G651" i="5"/>
  <c r="E652" i="5"/>
  <c r="G652" i="5" s="1"/>
  <c r="F652" i="5"/>
  <c r="H652" i="5"/>
  <c r="E653" i="5"/>
  <c r="F653" i="5"/>
  <c r="H653" i="5" s="1"/>
  <c r="E654" i="5"/>
  <c r="F654" i="5"/>
  <c r="G654" i="5"/>
  <c r="H654" i="5"/>
  <c r="E655" i="5"/>
  <c r="G655" i="5" s="1"/>
  <c r="F655" i="5"/>
  <c r="H655" i="5" s="1"/>
  <c r="E656" i="5"/>
  <c r="F656" i="5"/>
  <c r="E657" i="5"/>
  <c r="F657" i="5"/>
  <c r="H657" i="5" s="1"/>
  <c r="E658" i="5"/>
  <c r="G659" i="5" s="1"/>
  <c r="F658" i="5"/>
  <c r="H658" i="5" s="1"/>
  <c r="E659" i="5"/>
  <c r="F659" i="5"/>
  <c r="H659" i="5" s="1"/>
  <c r="E660" i="5"/>
  <c r="G660" i="5" s="1"/>
  <c r="F660" i="5"/>
  <c r="H660" i="5"/>
  <c r="E661" i="5"/>
  <c r="F661" i="5"/>
  <c r="H661" i="5" s="1"/>
  <c r="E662" i="5"/>
  <c r="F662" i="5"/>
  <c r="H662" i="5" s="1"/>
  <c r="E663" i="5"/>
  <c r="G663" i="5" s="1"/>
  <c r="F663" i="5"/>
  <c r="H663" i="5" s="1"/>
  <c r="E664" i="5"/>
  <c r="F664" i="5"/>
  <c r="E665" i="5"/>
  <c r="G665" i="5" s="1"/>
  <c r="F665" i="5"/>
  <c r="H665" i="5" s="1"/>
  <c r="E666" i="5"/>
  <c r="G666" i="5" s="1"/>
  <c r="F666" i="5"/>
  <c r="H666" i="5" s="1"/>
  <c r="E667" i="5"/>
  <c r="G667" i="5" s="1"/>
  <c r="F667" i="5"/>
  <c r="H667" i="5" s="1"/>
  <c r="E668" i="5"/>
  <c r="F668" i="5"/>
  <c r="E669" i="5"/>
  <c r="F669" i="5"/>
  <c r="H669" i="5" s="1"/>
  <c r="E670" i="5"/>
  <c r="G670" i="5" s="1"/>
  <c r="F670" i="5"/>
  <c r="H670" i="5" s="1"/>
  <c r="E671" i="5"/>
  <c r="F671" i="5"/>
  <c r="H671" i="5" s="1"/>
  <c r="E672" i="5"/>
  <c r="F672" i="5"/>
  <c r="H672" i="5"/>
  <c r="E673" i="5"/>
  <c r="G673" i="5" s="1"/>
  <c r="F673" i="5"/>
  <c r="H673" i="5" s="1"/>
  <c r="E674" i="5"/>
  <c r="F674" i="5"/>
  <c r="H674" i="5" s="1"/>
  <c r="E675" i="5"/>
  <c r="F675" i="5"/>
  <c r="H675" i="5" s="1"/>
  <c r="E676" i="5"/>
  <c r="F676" i="5"/>
  <c r="E677" i="5"/>
  <c r="G677" i="5" s="1"/>
  <c r="F677" i="5"/>
  <c r="H677" i="5" s="1"/>
  <c r="E678" i="5"/>
  <c r="F678" i="5"/>
  <c r="H678" i="5" s="1"/>
  <c r="E679" i="5"/>
  <c r="F679" i="5"/>
  <c r="H679" i="5" s="1"/>
  <c r="E680" i="5"/>
  <c r="F680" i="5"/>
  <c r="H680" i="5"/>
  <c r="E681" i="5"/>
  <c r="F681" i="5"/>
  <c r="H681" i="5" s="1"/>
  <c r="E682" i="5"/>
  <c r="F682" i="5"/>
  <c r="H682" i="5" s="1"/>
  <c r="E683" i="5"/>
  <c r="G683" i="5" s="1"/>
  <c r="F683" i="5"/>
  <c r="H683" i="5" s="1"/>
  <c r="E684" i="5"/>
  <c r="F684" i="5"/>
  <c r="E685" i="5"/>
  <c r="F685" i="5"/>
  <c r="H685" i="5" s="1"/>
  <c r="E686" i="5"/>
  <c r="F686" i="5"/>
  <c r="H686" i="5" s="1"/>
  <c r="E687" i="5"/>
  <c r="F687" i="5"/>
  <c r="H687" i="5" s="1"/>
  <c r="E688" i="5"/>
  <c r="F688" i="5"/>
  <c r="H688" i="5"/>
  <c r="E689" i="5"/>
  <c r="F689" i="5"/>
  <c r="H689" i="5" s="1"/>
  <c r="E690" i="5"/>
  <c r="F690" i="5"/>
  <c r="H690" i="5" s="1"/>
  <c r="E691" i="5"/>
  <c r="F691" i="5"/>
  <c r="H691" i="5" s="1"/>
  <c r="E692" i="5"/>
  <c r="F692" i="5"/>
  <c r="E693" i="5"/>
  <c r="F693" i="5"/>
  <c r="H693" i="5" s="1"/>
  <c r="E694" i="5"/>
  <c r="F694" i="5"/>
  <c r="H694" i="5" s="1"/>
  <c r="E695" i="5"/>
  <c r="F695" i="5"/>
  <c r="H695" i="5" s="1"/>
  <c r="G695" i="5"/>
  <c r="E696" i="5"/>
  <c r="F696" i="5"/>
  <c r="H696" i="5"/>
  <c r="E697" i="5"/>
  <c r="F697" i="5"/>
  <c r="H697" i="5" s="1"/>
  <c r="E698" i="5"/>
  <c r="F698" i="5"/>
  <c r="H698" i="5" s="1"/>
  <c r="E699" i="5"/>
  <c r="F699" i="5"/>
  <c r="H699" i="5" s="1"/>
  <c r="E700" i="5"/>
  <c r="G700" i="5" s="1"/>
  <c r="F700" i="5"/>
  <c r="E701" i="5"/>
  <c r="G701" i="5" s="1"/>
  <c r="F701" i="5"/>
  <c r="H701" i="5" s="1"/>
  <c r="E702" i="5"/>
  <c r="F702" i="5"/>
  <c r="H702" i="5" s="1"/>
  <c r="E703" i="5"/>
  <c r="F703" i="5"/>
  <c r="H703" i="5" s="1"/>
  <c r="E704" i="5"/>
  <c r="F704" i="5"/>
  <c r="H704" i="5"/>
  <c r="E705" i="5"/>
  <c r="G705" i="5" s="1"/>
  <c r="F705" i="5"/>
  <c r="H705" i="5" s="1"/>
  <c r="E706" i="5"/>
  <c r="G706" i="5" s="1"/>
  <c r="F706" i="5"/>
  <c r="H706" i="5"/>
  <c r="E707" i="5"/>
  <c r="F707" i="5"/>
  <c r="H707" i="5" s="1"/>
  <c r="E708" i="5"/>
  <c r="F708" i="5"/>
  <c r="H708" i="5"/>
  <c r="E709" i="5"/>
  <c r="F709" i="5"/>
  <c r="H709" i="5" s="1"/>
  <c r="E710" i="5"/>
  <c r="F710" i="5"/>
  <c r="E711" i="5"/>
  <c r="F711" i="5"/>
  <c r="H711" i="5"/>
  <c r="E712" i="5"/>
  <c r="F712" i="5"/>
  <c r="H712" i="5"/>
  <c r="E713" i="5"/>
  <c r="F713" i="5"/>
  <c r="H713" i="5" s="1"/>
  <c r="E714" i="5"/>
  <c r="F714" i="5"/>
  <c r="H714" i="5" s="1"/>
  <c r="E715" i="5"/>
  <c r="F715" i="5"/>
  <c r="H716" i="5" s="1"/>
  <c r="E716" i="5"/>
  <c r="F716" i="5"/>
  <c r="E717" i="5"/>
  <c r="F717" i="5"/>
  <c r="H717" i="5" s="1"/>
  <c r="E718" i="5"/>
  <c r="F718" i="5"/>
  <c r="H718" i="5" s="1"/>
  <c r="E719" i="5"/>
  <c r="F719" i="5"/>
  <c r="H719" i="5"/>
  <c r="E720" i="5"/>
  <c r="F720" i="5"/>
  <c r="H720" i="5"/>
  <c r="E721" i="5"/>
  <c r="F721" i="5"/>
  <c r="H721" i="5" s="1"/>
  <c r="E722" i="5"/>
  <c r="F722" i="5"/>
  <c r="H722" i="5" s="1"/>
  <c r="E723" i="5"/>
  <c r="F723" i="5"/>
  <c r="H723" i="5" s="1"/>
  <c r="E724" i="5"/>
  <c r="F724" i="5"/>
  <c r="E725" i="5"/>
  <c r="F725" i="5"/>
  <c r="H725" i="5" s="1"/>
  <c r="E726" i="5"/>
  <c r="F726" i="5"/>
  <c r="H726" i="5" s="1"/>
  <c r="E727" i="5"/>
  <c r="F727" i="5"/>
  <c r="H727" i="5"/>
  <c r="E728" i="5"/>
  <c r="F728" i="5"/>
  <c r="H728" i="5"/>
  <c r="E729" i="5"/>
  <c r="F729" i="5"/>
  <c r="H729" i="5" s="1"/>
  <c r="E730" i="5"/>
  <c r="F730" i="5"/>
  <c r="H730" i="5" s="1"/>
  <c r="E731" i="5"/>
  <c r="F731" i="5"/>
  <c r="H732" i="5" s="1"/>
  <c r="E732" i="5"/>
  <c r="G732" i="5" s="1"/>
  <c r="F732" i="5"/>
  <c r="E733" i="5"/>
  <c r="F733" i="5"/>
  <c r="H733" i="5" s="1"/>
  <c r="E734" i="5"/>
  <c r="F734" i="5"/>
  <c r="H734" i="5" s="1"/>
  <c r="E735" i="5"/>
  <c r="F735" i="5"/>
  <c r="H735" i="5"/>
  <c r="E736" i="5"/>
  <c r="F736" i="5"/>
  <c r="H736" i="5"/>
  <c r="E737" i="5"/>
  <c r="F737" i="5"/>
  <c r="H737" i="5" s="1"/>
  <c r="E738" i="5"/>
  <c r="F738" i="5"/>
  <c r="H738" i="5" s="1"/>
  <c r="E739" i="5"/>
  <c r="F739" i="5"/>
  <c r="H739" i="5" s="1"/>
  <c r="E740" i="5"/>
  <c r="F740" i="5"/>
  <c r="E741" i="5"/>
  <c r="F741" i="5"/>
  <c r="H741" i="5" s="1"/>
  <c r="E742" i="5"/>
  <c r="F742" i="5"/>
  <c r="H742" i="5" s="1"/>
  <c r="E743" i="5"/>
  <c r="F743" i="5"/>
  <c r="H743" i="5"/>
  <c r="E744" i="5"/>
  <c r="F744" i="5"/>
  <c r="H744" i="5"/>
  <c r="E745" i="5"/>
  <c r="F745" i="5"/>
  <c r="H745" i="5" s="1"/>
  <c r="E746" i="5"/>
  <c r="F746" i="5"/>
  <c r="H746" i="5" s="1"/>
  <c r="E747" i="5"/>
  <c r="F747" i="5"/>
  <c r="E748" i="5"/>
  <c r="F748" i="5"/>
  <c r="H748" i="5"/>
  <c r="E749" i="5"/>
  <c r="F749" i="5"/>
  <c r="H749" i="5" s="1"/>
  <c r="E750" i="5"/>
  <c r="F750" i="5"/>
  <c r="H750" i="5" s="1"/>
  <c r="E751" i="5"/>
  <c r="F751" i="5"/>
  <c r="H751" i="5" s="1"/>
  <c r="E752" i="5"/>
  <c r="F752" i="5"/>
  <c r="H752" i="5"/>
  <c r="E753" i="5"/>
  <c r="G753" i="5" s="1"/>
  <c r="F753" i="5"/>
  <c r="H753" i="5" s="1"/>
  <c r="E754" i="5"/>
  <c r="F754" i="5"/>
  <c r="H754" i="5" s="1"/>
  <c r="E755" i="5"/>
  <c r="F755" i="5"/>
  <c r="E756" i="5"/>
  <c r="F756" i="5"/>
  <c r="H756" i="5"/>
  <c r="E757" i="5"/>
  <c r="F757" i="5"/>
  <c r="H757" i="5" s="1"/>
  <c r="E758" i="5"/>
  <c r="F758" i="5"/>
  <c r="H758" i="5"/>
  <c r="E759" i="5"/>
  <c r="G759" i="5" s="1"/>
  <c r="F759" i="5"/>
  <c r="H759" i="5" s="1"/>
  <c r="E760" i="5"/>
  <c r="G760" i="5" s="1"/>
  <c r="F760" i="5"/>
  <c r="H760" i="5"/>
  <c r="E761" i="5"/>
  <c r="F761" i="5"/>
  <c r="H761" i="5" s="1"/>
  <c r="E762" i="5"/>
  <c r="F762" i="5"/>
  <c r="H762" i="5"/>
  <c r="E763" i="5"/>
  <c r="F763" i="5"/>
  <c r="H763" i="5" s="1"/>
  <c r="E764" i="5"/>
  <c r="G764" i="5" s="1"/>
  <c r="F764" i="5"/>
  <c r="H764" i="5"/>
  <c r="E765" i="5"/>
  <c r="F765" i="5"/>
  <c r="H765" i="5" s="1"/>
  <c r="E766" i="5"/>
  <c r="G766" i="5" s="1"/>
  <c r="F766" i="5"/>
  <c r="H766" i="5"/>
  <c r="E767" i="5"/>
  <c r="G767" i="5" s="1"/>
  <c r="F767" i="5"/>
  <c r="H767" i="5" s="1"/>
  <c r="E768" i="5"/>
  <c r="F768" i="5"/>
  <c r="H768" i="5"/>
  <c r="E769" i="5"/>
  <c r="F769" i="5"/>
  <c r="H769" i="5" s="1"/>
  <c r="E770" i="5"/>
  <c r="G770" i="5" s="1"/>
  <c r="F770" i="5"/>
  <c r="H770" i="5"/>
  <c r="E771" i="5"/>
  <c r="G771" i="5" s="1"/>
  <c r="F771" i="5"/>
  <c r="H771" i="5" s="1"/>
  <c r="E772" i="5"/>
  <c r="F772" i="5"/>
  <c r="H772" i="5"/>
  <c r="E773" i="5"/>
  <c r="F773" i="5"/>
  <c r="H773" i="5" s="1"/>
  <c r="E774" i="5"/>
  <c r="F774" i="5"/>
  <c r="H774" i="5"/>
  <c r="E775" i="5"/>
  <c r="G775" i="5" s="1"/>
  <c r="F775" i="5"/>
  <c r="H775" i="5" s="1"/>
  <c r="E776" i="5"/>
  <c r="G776" i="5" s="1"/>
  <c r="F776" i="5"/>
  <c r="H776" i="5"/>
  <c r="E777" i="5"/>
  <c r="F777" i="5"/>
  <c r="H777" i="5" s="1"/>
  <c r="E778" i="5"/>
  <c r="F778" i="5"/>
  <c r="H778" i="5"/>
  <c r="E779" i="5"/>
  <c r="F779" i="5"/>
  <c r="H779" i="5" s="1"/>
  <c r="E780" i="5"/>
  <c r="F780" i="5"/>
  <c r="H780" i="5"/>
  <c r="E781" i="5"/>
  <c r="F781" i="5"/>
  <c r="H781" i="5" s="1"/>
  <c r="E782" i="5"/>
  <c r="G782" i="5" s="1"/>
  <c r="F782" i="5"/>
  <c r="H782" i="5"/>
  <c r="E783" i="5"/>
  <c r="G783" i="5" s="1"/>
  <c r="F783" i="5"/>
  <c r="H783" i="5" s="1"/>
  <c r="E784" i="5"/>
  <c r="F784" i="5"/>
  <c r="H784" i="5"/>
  <c r="E785" i="5"/>
  <c r="F785" i="5"/>
  <c r="H785" i="5" s="1"/>
  <c r="E786" i="5"/>
  <c r="G786" i="5" s="1"/>
  <c r="F786" i="5"/>
  <c r="H786" i="5"/>
  <c r="E787" i="5"/>
  <c r="F787" i="5"/>
  <c r="H787" i="5" s="1"/>
  <c r="E788" i="5"/>
  <c r="F788" i="5"/>
  <c r="H788" i="5"/>
  <c r="E789" i="5"/>
  <c r="G789" i="5" s="1"/>
  <c r="F789" i="5"/>
  <c r="H789" i="5" s="1"/>
  <c r="E790" i="5"/>
  <c r="F790" i="5"/>
  <c r="H790" i="5"/>
  <c r="E791" i="5"/>
  <c r="G791" i="5" s="1"/>
  <c r="F791" i="5"/>
  <c r="H791" i="5" s="1"/>
  <c r="E792" i="5"/>
  <c r="G793" i="5" s="1"/>
  <c r="F792" i="5"/>
  <c r="H792" i="5"/>
  <c r="E793" i="5"/>
  <c r="F793" i="5"/>
  <c r="H793" i="5" s="1"/>
  <c r="E794" i="5"/>
  <c r="G794" i="5" s="1"/>
  <c r="F794" i="5"/>
  <c r="H794" i="5"/>
  <c r="E795" i="5"/>
  <c r="F795" i="5"/>
  <c r="H795" i="5" s="1"/>
  <c r="E796" i="5"/>
  <c r="F796" i="5"/>
  <c r="H796" i="5"/>
  <c r="E797" i="5"/>
  <c r="F797" i="5"/>
  <c r="H797" i="5" s="1"/>
  <c r="E798" i="5"/>
  <c r="G798" i="5" s="1"/>
  <c r="F798" i="5"/>
  <c r="H798" i="5"/>
  <c r="E799" i="5"/>
  <c r="G799" i="5" s="1"/>
  <c r="F799" i="5"/>
  <c r="H799" i="5" s="1"/>
  <c r="E800" i="5"/>
  <c r="G800" i="5" s="1"/>
  <c r="F800" i="5"/>
  <c r="H800" i="5"/>
  <c r="E801" i="5"/>
  <c r="F801" i="5"/>
  <c r="H801" i="5" s="1"/>
  <c r="E802" i="5"/>
  <c r="F802" i="5"/>
  <c r="G802" i="5"/>
  <c r="H802" i="5"/>
  <c r="E803" i="5"/>
  <c r="F803" i="5"/>
  <c r="H803" i="5" s="1"/>
  <c r="G803" i="5"/>
  <c r="E804" i="5"/>
  <c r="G804" i="5" s="1"/>
  <c r="F804" i="5"/>
  <c r="H804" i="5"/>
  <c r="E805" i="5"/>
  <c r="F805" i="5"/>
  <c r="H805" i="5" s="1"/>
  <c r="E806" i="5"/>
  <c r="F806" i="5"/>
  <c r="H806" i="5"/>
  <c r="E807" i="5"/>
  <c r="F807" i="5"/>
  <c r="H807" i="5" s="1"/>
  <c r="G807" i="5"/>
  <c r="E808" i="5"/>
  <c r="F808" i="5"/>
  <c r="H808" i="5"/>
  <c r="E809" i="5"/>
  <c r="G809" i="5" s="1"/>
  <c r="F809" i="5"/>
  <c r="H809" i="5" s="1"/>
  <c r="E810" i="5"/>
  <c r="F810" i="5"/>
  <c r="H810" i="5"/>
  <c r="E811" i="5"/>
  <c r="F811" i="5"/>
  <c r="H811" i="5" s="1"/>
  <c r="E812" i="5"/>
  <c r="F812" i="5"/>
  <c r="H812" i="5"/>
  <c r="E813" i="5"/>
  <c r="F813" i="5"/>
  <c r="H813" i="5" s="1"/>
  <c r="E814" i="5"/>
  <c r="G814" i="5" s="1"/>
  <c r="F814" i="5"/>
  <c r="H814" i="5"/>
  <c r="E815" i="5"/>
  <c r="F815" i="5"/>
  <c r="H815" i="5" s="1"/>
  <c r="E816" i="5"/>
  <c r="F816" i="5"/>
  <c r="H816" i="5"/>
  <c r="E817" i="5"/>
  <c r="G818" i="5" s="1"/>
  <c r="F817" i="5"/>
  <c r="H817" i="5" s="1"/>
  <c r="E818" i="5"/>
  <c r="G819" i="5" s="1"/>
  <c r="F818" i="5"/>
  <c r="H818" i="5"/>
  <c r="E819" i="5"/>
  <c r="F819" i="5"/>
  <c r="H819" i="5" s="1"/>
  <c r="E820" i="5"/>
  <c r="G820" i="5" s="1"/>
  <c r="F820" i="5"/>
  <c r="H820" i="5"/>
  <c r="E821" i="5"/>
  <c r="F821" i="5"/>
  <c r="H821" i="5" s="1"/>
  <c r="E822" i="5"/>
  <c r="G822" i="5" s="1"/>
  <c r="F822" i="5"/>
  <c r="H822" i="5"/>
  <c r="E823" i="5"/>
  <c r="G823" i="5" s="1"/>
  <c r="F823" i="5"/>
  <c r="H823" i="5" s="1"/>
  <c r="E824" i="5"/>
  <c r="G825" i="5" s="1"/>
  <c r="F824" i="5"/>
  <c r="H824" i="5"/>
  <c r="E825" i="5"/>
  <c r="F825" i="5"/>
  <c r="H825" i="5" s="1"/>
  <c r="E826" i="5"/>
  <c r="G826" i="5" s="1"/>
  <c r="F826" i="5"/>
  <c r="H826" i="5"/>
  <c r="E827" i="5"/>
  <c r="F827" i="5"/>
  <c r="H827" i="5" s="1"/>
  <c r="E828" i="5"/>
  <c r="F828" i="5"/>
  <c r="H828" i="5"/>
  <c r="E829" i="5"/>
  <c r="F829" i="5"/>
  <c r="H829" i="5" s="1"/>
  <c r="E830" i="5"/>
  <c r="F830" i="5"/>
  <c r="H830" i="5"/>
  <c r="E831" i="5"/>
  <c r="F831" i="5"/>
  <c r="H831" i="5" s="1"/>
  <c r="E832" i="5"/>
  <c r="F832" i="5"/>
  <c r="H832" i="5"/>
  <c r="E833" i="5"/>
  <c r="F833" i="5"/>
  <c r="H833" i="5" s="1"/>
  <c r="E834" i="5"/>
  <c r="F834" i="5"/>
  <c r="H834" i="5"/>
  <c r="E835" i="5"/>
  <c r="F835" i="5"/>
  <c r="H835" i="5" s="1"/>
  <c r="E836" i="5"/>
  <c r="F836" i="5"/>
  <c r="H836" i="5"/>
  <c r="E837" i="5"/>
  <c r="F837" i="5"/>
  <c r="H837" i="5" s="1"/>
  <c r="E838" i="5"/>
  <c r="G838" i="5" s="1"/>
  <c r="F838" i="5"/>
  <c r="H838" i="5"/>
  <c r="E839" i="5"/>
  <c r="F839" i="5"/>
  <c r="H839" i="5" s="1"/>
  <c r="E840" i="5"/>
  <c r="F840" i="5"/>
  <c r="H840" i="5"/>
  <c r="E841" i="5"/>
  <c r="F841" i="5"/>
  <c r="H841" i="5" s="1"/>
  <c r="E842" i="5"/>
  <c r="G842" i="5" s="1"/>
  <c r="F842" i="5"/>
  <c r="H842" i="5"/>
  <c r="E843" i="5"/>
  <c r="F843" i="5"/>
  <c r="H843" i="5" s="1"/>
  <c r="E844" i="5"/>
  <c r="F844" i="5"/>
  <c r="H844" i="5"/>
  <c r="E845" i="5"/>
  <c r="G845" i="5" s="1"/>
  <c r="F845" i="5"/>
  <c r="H845" i="5" s="1"/>
  <c r="E846" i="5"/>
  <c r="F846" i="5"/>
  <c r="H846" i="5"/>
  <c r="E847" i="5"/>
  <c r="F847" i="5"/>
  <c r="H847" i="5" s="1"/>
  <c r="E848" i="5"/>
  <c r="G848" i="5" s="1"/>
  <c r="F848" i="5"/>
  <c r="H848" i="5"/>
  <c r="E849" i="5"/>
  <c r="G849" i="5" s="1"/>
  <c r="F849" i="5"/>
  <c r="H849" i="5" s="1"/>
  <c r="E850" i="5"/>
  <c r="F850" i="5"/>
  <c r="G850" i="5"/>
  <c r="H850" i="5"/>
  <c r="E851" i="5"/>
  <c r="G851" i="5" s="1"/>
  <c r="F851" i="5"/>
  <c r="H851" i="5" s="1"/>
  <c r="E852" i="5"/>
  <c r="F852" i="5"/>
  <c r="H852" i="5"/>
  <c r="E853" i="5"/>
  <c r="G853" i="5" s="1"/>
  <c r="F853" i="5"/>
  <c r="H853" i="5" s="1"/>
  <c r="E854" i="5"/>
  <c r="G855" i="5" s="1"/>
  <c r="F854" i="5"/>
  <c r="H854" i="5"/>
  <c r="E855" i="5"/>
  <c r="F855" i="5"/>
  <c r="H855" i="5" s="1"/>
  <c r="E856" i="5"/>
  <c r="G856" i="5" s="1"/>
  <c r="F856" i="5"/>
  <c r="H856" i="5"/>
  <c r="E857" i="5"/>
  <c r="F857" i="5"/>
  <c r="H857" i="5" s="1"/>
  <c r="E858" i="5"/>
  <c r="F858" i="5"/>
  <c r="G858" i="5"/>
  <c r="H858" i="5"/>
  <c r="E859" i="5"/>
  <c r="G859" i="5" s="1"/>
  <c r="F859" i="5"/>
  <c r="H859" i="5" s="1"/>
  <c r="E860" i="5"/>
  <c r="G860" i="5" s="1"/>
  <c r="F860" i="5"/>
  <c r="H860" i="5"/>
  <c r="E861" i="5"/>
  <c r="F861" i="5"/>
  <c r="H861" i="5" s="1"/>
  <c r="E862" i="5"/>
  <c r="F862" i="5"/>
  <c r="H862" i="5"/>
  <c r="E863" i="5"/>
  <c r="G863" i="5" s="1"/>
  <c r="F863" i="5"/>
  <c r="H863" i="5" s="1"/>
  <c r="E864" i="5"/>
  <c r="F864" i="5"/>
  <c r="H864" i="5"/>
  <c r="E865" i="5"/>
  <c r="G865" i="5" s="1"/>
  <c r="F865" i="5"/>
  <c r="H865" i="5" s="1"/>
  <c r="E866" i="5"/>
  <c r="G866" i="5" s="1"/>
  <c r="F866" i="5"/>
  <c r="H866" i="5"/>
  <c r="E867" i="5"/>
  <c r="F867" i="5"/>
  <c r="H867" i="5" s="1"/>
  <c r="E868" i="5"/>
  <c r="F868" i="5"/>
  <c r="H868" i="5"/>
  <c r="E869" i="5"/>
  <c r="G869" i="5" s="1"/>
  <c r="F869" i="5"/>
  <c r="H869" i="5" s="1"/>
  <c r="E870" i="5"/>
  <c r="F870" i="5"/>
  <c r="H870" i="5"/>
  <c r="E871" i="5"/>
  <c r="F871" i="5"/>
  <c r="H871" i="5" s="1"/>
  <c r="E872" i="5"/>
  <c r="F872" i="5"/>
  <c r="H872" i="5"/>
  <c r="E873" i="5"/>
  <c r="F873" i="5"/>
  <c r="H873" i="5" s="1"/>
  <c r="E874" i="5"/>
  <c r="G874" i="5" s="1"/>
  <c r="F874" i="5"/>
  <c r="H874" i="5"/>
  <c r="E875" i="5"/>
  <c r="G875" i="5" s="1"/>
  <c r="F875" i="5"/>
  <c r="H875" i="5" s="1"/>
  <c r="E876" i="5"/>
  <c r="F876" i="5"/>
  <c r="H876" i="5"/>
  <c r="E877" i="5"/>
  <c r="G878" i="5" s="1"/>
  <c r="F877" i="5"/>
  <c r="H877" i="5" s="1"/>
  <c r="E878" i="5"/>
  <c r="F878" i="5"/>
  <c r="H878" i="5"/>
  <c r="E879" i="5"/>
  <c r="F879" i="5"/>
  <c r="H879" i="5" s="1"/>
  <c r="E880" i="5"/>
  <c r="F880" i="5"/>
  <c r="H880" i="5"/>
  <c r="E881" i="5"/>
  <c r="F881" i="5"/>
  <c r="H881" i="5" s="1"/>
  <c r="E882" i="5"/>
  <c r="F882" i="5"/>
  <c r="H882" i="5"/>
  <c r="E883" i="5"/>
  <c r="F883" i="5"/>
  <c r="H883" i="5" s="1"/>
  <c r="E884" i="5"/>
  <c r="F884" i="5"/>
  <c r="H884" i="5"/>
  <c r="E885" i="5"/>
  <c r="F885" i="5"/>
  <c r="H885" i="5" s="1"/>
  <c r="E886" i="5"/>
  <c r="F886" i="5"/>
  <c r="H886" i="5"/>
  <c r="E887" i="5"/>
  <c r="F887" i="5"/>
  <c r="H887" i="5" s="1"/>
  <c r="E888" i="5"/>
  <c r="G888" i="5" s="1"/>
  <c r="F888" i="5"/>
  <c r="H888" i="5"/>
  <c r="E889" i="5"/>
  <c r="F889" i="5"/>
  <c r="H889" i="5" s="1"/>
  <c r="E890" i="5"/>
  <c r="F890" i="5"/>
  <c r="H890" i="5"/>
  <c r="E891" i="5"/>
  <c r="G891" i="5" s="1"/>
  <c r="F891" i="5"/>
  <c r="H891" i="5" s="1"/>
  <c r="E892" i="5"/>
  <c r="G892" i="5" s="1"/>
  <c r="F892" i="5"/>
  <c r="H892" i="5"/>
  <c r="E893" i="5"/>
  <c r="F893" i="5"/>
  <c r="H893" i="5" s="1"/>
  <c r="E894" i="5"/>
  <c r="F894" i="5"/>
  <c r="H894" i="5"/>
  <c r="E895" i="5"/>
  <c r="F895" i="5"/>
  <c r="H895" i="5" s="1"/>
  <c r="E896" i="5"/>
  <c r="F896" i="5"/>
  <c r="H896" i="5"/>
  <c r="E897" i="5"/>
  <c r="F897" i="5"/>
  <c r="H897" i="5" s="1"/>
  <c r="E898" i="5"/>
  <c r="F898" i="5"/>
  <c r="H898" i="5"/>
  <c r="E899" i="5"/>
  <c r="F899" i="5"/>
  <c r="H899" i="5" s="1"/>
  <c r="E900" i="5"/>
  <c r="G900" i="5" s="1"/>
  <c r="F900" i="5"/>
  <c r="H900" i="5"/>
  <c r="E901" i="5"/>
  <c r="G901" i="5" s="1"/>
  <c r="F901" i="5"/>
  <c r="H901" i="5" s="1"/>
  <c r="E902" i="5"/>
  <c r="G902" i="5" s="1"/>
  <c r="F902" i="5"/>
  <c r="H902" i="5"/>
  <c r="E903" i="5"/>
  <c r="F903" i="5"/>
  <c r="H903" i="5" s="1"/>
  <c r="E904" i="5"/>
  <c r="G904" i="5" s="1"/>
  <c r="F904" i="5"/>
  <c r="H904" i="5"/>
  <c r="E905" i="5"/>
  <c r="F905" i="5"/>
  <c r="H905" i="5" s="1"/>
  <c r="E906" i="5"/>
  <c r="F906" i="5"/>
  <c r="H906" i="5"/>
  <c r="E907" i="5"/>
  <c r="F907" i="5"/>
  <c r="H907" i="5" s="1"/>
  <c r="E908" i="5"/>
  <c r="F908" i="5"/>
  <c r="H908" i="5"/>
  <c r="E909" i="5"/>
  <c r="G909" i="5" s="1"/>
  <c r="F909" i="5"/>
  <c r="H909" i="5" s="1"/>
  <c r="E910" i="5"/>
  <c r="F910" i="5"/>
  <c r="G910" i="5"/>
  <c r="H910" i="5"/>
  <c r="E911" i="5"/>
  <c r="G911" i="5" s="1"/>
  <c r="F911" i="5"/>
  <c r="H911" i="5" s="1"/>
  <c r="E912" i="5"/>
  <c r="F912" i="5"/>
  <c r="H912" i="5"/>
  <c r="E913" i="5"/>
  <c r="F913" i="5"/>
  <c r="H913" i="5" s="1"/>
  <c r="E914" i="5"/>
  <c r="F914" i="5"/>
  <c r="H914" i="5"/>
  <c r="E915" i="5"/>
  <c r="F915" i="5"/>
  <c r="H915" i="5" s="1"/>
  <c r="E916" i="5"/>
  <c r="G916" i="5" s="1"/>
  <c r="F916" i="5"/>
  <c r="H916" i="5"/>
  <c r="E917" i="5"/>
  <c r="F917" i="5"/>
  <c r="H917" i="5" s="1"/>
  <c r="E918" i="5"/>
  <c r="F918" i="5"/>
  <c r="H918" i="5"/>
  <c r="E919" i="5"/>
  <c r="G919" i="5" s="1"/>
  <c r="F919" i="5"/>
  <c r="H919" i="5" s="1"/>
  <c r="E920" i="5"/>
  <c r="F920" i="5"/>
  <c r="H920" i="5"/>
  <c r="E921" i="5"/>
  <c r="F921" i="5"/>
  <c r="H921" i="5" s="1"/>
  <c r="E922" i="5"/>
  <c r="F922" i="5"/>
  <c r="G922" i="5"/>
  <c r="H922" i="5"/>
  <c r="E923" i="5"/>
  <c r="F923" i="5"/>
  <c r="H923" i="5" s="1"/>
  <c r="E924" i="5"/>
  <c r="F924" i="5"/>
  <c r="H924" i="5"/>
  <c r="E925" i="5"/>
  <c r="G925" i="5" s="1"/>
  <c r="F925" i="5"/>
  <c r="H925" i="5" s="1"/>
  <c r="E926" i="5"/>
  <c r="F926" i="5"/>
  <c r="H926" i="5"/>
  <c r="E927" i="5"/>
  <c r="G927" i="5" s="1"/>
  <c r="F927" i="5"/>
  <c r="H927" i="5" s="1"/>
  <c r="E928" i="5"/>
  <c r="G928" i="5" s="1"/>
  <c r="F928" i="5"/>
  <c r="H928" i="5"/>
  <c r="E929" i="5"/>
  <c r="G930" i="5" s="1"/>
  <c r="F929" i="5"/>
  <c r="H929" i="5" s="1"/>
  <c r="E930" i="5"/>
  <c r="F930" i="5"/>
  <c r="H930" i="5"/>
  <c r="E931" i="5"/>
  <c r="F931" i="5"/>
  <c r="H931" i="5" s="1"/>
  <c r="E932" i="5"/>
  <c r="G933" i="5" s="1"/>
  <c r="F932" i="5"/>
  <c r="H932" i="5"/>
  <c r="E933" i="5"/>
  <c r="F933" i="5"/>
  <c r="H933" i="5" s="1"/>
  <c r="E934" i="5"/>
  <c r="F934" i="5"/>
  <c r="H934" i="5"/>
  <c r="E935" i="5"/>
  <c r="G935" i="5" s="1"/>
  <c r="F935" i="5"/>
  <c r="H935" i="5" s="1"/>
  <c r="E936" i="5"/>
  <c r="F936" i="5"/>
  <c r="H936" i="5"/>
  <c r="E937" i="5"/>
  <c r="F937" i="5"/>
  <c r="H937" i="5" s="1"/>
  <c r="E938" i="5"/>
  <c r="G938" i="5" s="1"/>
  <c r="F938" i="5"/>
  <c r="H938" i="5"/>
  <c r="E939" i="5"/>
  <c r="F939" i="5"/>
  <c r="H939" i="5" s="1"/>
  <c r="E940" i="5"/>
  <c r="F940" i="5"/>
  <c r="H940" i="5"/>
  <c r="E941" i="5"/>
  <c r="G941" i="5" s="1"/>
  <c r="F941" i="5"/>
  <c r="H941" i="5" s="1"/>
  <c r="E942" i="5"/>
  <c r="F942" i="5"/>
  <c r="H942" i="5"/>
  <c r="E943" i="5"/>
  <c r="G943" i="5" s="1"/>
  <c r="F943" i="5"/>
  <c r="H943" i="5" s="1"/>
  <c r="E944" i="5"/>
  <c r="G944" i="5" s="1"/>
  <c r="F944" i="5"/>
  <c r="H944" i="5"/>
  <c r="E945" i="5"/>
  <c r="F945" i="5"/>
  <c r="H945" i="5" s="1"/>
  <c r="E946" i="5"/>
  <c r="F946" i="5"/>
  <c r="G946" i="5"/>
  <c r="H946" i="5"/>
  <c r="E947" i="5"/>
  <c r="F947" i="5"/>
  <c r="H947" i="5" s="1"/>
  <c r="E948" i="5"/>
  <c r="F948" i="5"/>
  <c r="H948" i="5"/>
  <c r="E949" i="5"/>
  <c r="F949" i="5"/>
  <c r="H949" i="5" s="1"/>
  <c r="G949" i="5"/>
  <c r="E950" i="5"/>
  <c r="F950" i="5"/>
  <c r="H950" i="5"/>
  <c r="E951" i="5"/>
  <c r="G951" i="5" s="1"/>
  <c r="F951" i="5"/>
  <c r="H951" i="5" s="1"/>
  <c r="E952" i="5"/>
  <c r="G952" i="5" s="1"/>
  <c r="F952" i="5"/>
  <c r="H952" i="5"/>
  <c r="E953" i="5"/>
  <c r="F953" i="5"/>
  <c r="H953" i="5" s="1"/>
  <c r="E954" i="5"/>
  <c r="F954" i="5"/>
  <c r="G954" i="5"/>
  <c r="H954" i="5"/>
  <c r="E955" i="5"/>
  <c r="F955" i="5"/>
  <c r="H955" i="5" s="1"/>
  <c r="E956" i="5"/>
  <c r="F956" i="5"/>
  <c r="H956" i="5"/>
  <c r="E957" i="5"/>
  <c r="F957" i="5"/>
  <c r="H957" i="5" s="1"/>
  <c r="G957" i="5"/>
  <c r="E958" i="5"/>
  <c r="G958" i="5" s="1"/>
  <c r="F958" i="5"/>
  <c r="H958" i="5"/>
  <c r="E959" i="5"/>
  <c r="F959" i="5"/>
  <c r="H959" i="5" s="1"/>
  <c r="E960" i="5"/>
  <c r="G960" i="5" s="1"/>
  <c r="F960" i="5"/>
  <c r="H960" i="5"/>
  <c r="E961" i="5"/>
  <c r="G962" i="5" s="1"/>
  <c r="F961" i="5"/>
  <c r="H961" i="5" s="1"/>
  <c r="E962" i="5"/>
  <c r="F962" i="5"/>
  <c r="H962" i="5"/>
  <c r="E963" i="5"/>
  <c r="F963" i="5"/>
  <c r="H963" i="5" s="1"/>
  <c r="E964" i="5"/>
  <c r="F964" i="5"/>
  <c r="H964" i="5"/>
  <c r="E965" i="5"/>
  <c r="G965" i="5" s="1"/>
  <c r="F965" i="5"/>
  <c r="H965" i="5" s="1"/>
  <c r="E966" i="5"/>
  <c r="F966" i="5"/>
  <c r="H966" i="5"/>
  <c r="E967" i="5"/>
  <c r="G967" i="5" s="1"/>
  <c r="F967" i="5"/>
  <c r="H967" i="5" s="1"/>
  <c r="E968" i="5"/>
  <c r="G968" i="5" s="1"/>
  <c r="F968" i="5"/>
  <c r="H968" i="5"/>
  <c r="E969" i="5"/>
  <c r="F969" i="5"/>
  <c r="H969" i="5" s="1"/>
  <c r="E970" i="5"/>
  <c r="G970" i="5" s="1"/>
  <c r="F970" i="5"/>
  <c r="H970" i="5"/>
  <c r="E971" i="5"/>
  <c r="F971" i="5"/>
  <c r="H971" i="5" s="1"/>
  <c r="E972" i="5"/>
  <c r="F972" i="5"/>
  <c r="H972" i="5"/>
  <c r="E973" i="5"/>
  <c r="F973" i="5"/>
  <c r="H973" i="5" s="1"/>
  <c r="E974" i="5"/>
  <c r="F974" i="5"/>
  <c r="H974" i="5"/>
  <c r="E975" i="5"/>
  <c r="F975" i="5"/>
  <c r="H975" i="5" s="1"/>
  <c r="E976" i="5"/>
  <c r="G976" i="5" s="1"/>
  <c r="F976" i="5"/>
  <c r="H976" i="5"/>
  <c r="E977" i="5"/>
  <c r="F977" i="5"/>
  <c r="H977" i="5" s="1"/>
  <c r="E978" i="5"/>
  <c r="F978" i="5"/>
  <c r="H978" i="5"/>
  <c r="E979" i="5"/>
  <c r="F979" i="5"/>
  <c r="H979" i="5" s="1"/>
  <c r="E980" i="5"/>
  <c r="F980" i="5"/>
  <c r="H980" i="5"/>
  <c r="E981" i="5"/>
  <c r="G981" i="5" s="1"/>
  <c r="F981" i="5"/>
  <c r="H981" i="5" s="1"/>
  <c r="E982" i="5"/>
  <c r="F982" i="5"/>
  <c r="H982" i="5"/>
  <c r="E983" i="5"/>
  <c r="F983" i="5"/>
  <c r="H983" i="5" s="1"/>
  <c r="E984" i="5"/>
  <c r="G984" i="5" s="1"/>
  <c r="F984" i="5"/>
  <c r="E985" i="5"/>
  <c r="F985" i="5"/>
  <c r="H985" i="5" s="1"/>
  <c r="E986" i="5"/>
  <c r="G986" i="5" s="1"/>
  <c r="F986" i="5"/>
  <c r="H986" i="5"/>
  <c r="E987" i="5"/>
  <c r="F987" i="5"/>
  <c r="H987" i="5" s="1"/>
  <c r="E988" i="5"/>
  <c r="F988" i="5"/>
  <c r="E989" i="5"/>
  <c r="G990" i="5" s="1"/>
  <c r="F989" i="5"/>
  <c r="H989" i="5" s="1"/>
  <c r="E990" i="5"/>
  <c r="F990" i="5"/>
  <c r="H990" i="5"/>
  <c r="E991" i="5"/>
  <c r="G991" i="5" s="1"/>
  <c r="F991" i="5"/>
  <c r="H991" i="5" s="1"/>
  <c r="E992" i="5"/>
  <c r="F992" i="5"/>
  <c r="E993" i="5"/>
  <c r="F993" i="5"/>
  <c r="H993" i="5" s="1"/>
  <c r="E994" i="5"/>
  <c r="F994" i="5"/>
  <c r="H994" i="5"/>
  <c r="E995" i="5"/>
  <c r="G995" i="5" s="1"/>
  <c r="F995" i="5"/>
  <c r="H995" i="5" s="1"/>
  <c r="E996" i="5"/>
  <c r="F996" i="5"/>
  <c r="E997" i="5"/>
  <c r="F997" i="5"/>
  <c r="H997" i="5" s="1"/>
  <c r="E998" i="5"/>
  <c r="F998" i="5"/>
  <c r="H998" i="5"/>
  <c r="E999" i="5"/>
  <c r="F999" i="5"/>
  <c r="H999" i="5" s="1"/>
  <c r="E1000" i="5"/>
  <c r="F1000" i="5"/>
  <c r="E1001" i="5"/>
  <c r="F1001" i="5"/>
  <c r="H1001" i="5" s="1"/>
  <c r="E1002" i="5"/>
  <c r="F1002" i="5"/>
  <c r="E1003" i="5"/>
  <c r="F1003" i="5"/>
  <c r="H1003" i="5" s="1"/>
  <c r="E1004" i="5"/>
  <c r="F1004" i="5"/>
  <c r="E1005" i="5"/>
  <c r="F1005" i="5"/>
  <c r="H1005" i="5" s="1"/>
  <c r="E1006" i="5"/>
  <c r="F1006" i="5"/>
  <c r="E1007" i="5"/>
  <c r="F1007" i="5"/>
  <c r="H1007" i="5" s="1"/>
  <c r="E1008" i="5"/>
  <c r="F1008" i="5"/>
  <c r="E1009" i="5"/>
  <c r="F1009" i="5"/>
  <c r="H1009" i="5" s="1"/>
  <c r="E1010" i="5"/>
  <c r="F1010" i="5"/>
  <c r="E1011" i="5"/>
  <c r="F1011" i="5"/>
  <c r="H1011" i="5" s="1"/>
  <c r="E1012" i="5"/>
  <c r="F1012" i="5"/>
  <c r="E1013" i="5"/>
  <c r="F1013" i="5"/>
  <c r="H1013" i="5" s="1"/>
  <c r="E1014" i="5"/>
  <c r="F1014" i="5"/>
  <c r="E1015" i="5"/>
  <c r="F1015" i="5"/>
  <c r="H1015" i="5" s="1"/>
  <c r="E1016" i="5"/>
  <c r="F1016" i="5"/>
  <c r="E1017" i="5"/>
  <c r="F1017" i="5"/>
  <c r="H1017" i="5" s="1"/>
  <c r="E1018" i="5"/>
  <c r="F1018" i="5"/>
  <c r="E1019" i="5"/>
  <c r="F1019" i="5"/>
  <c r="H1019" i="5" s="1"/>
  <c r="E1020" i="5"/>
  <c r="F1020" i="5"/>
  <c r="E1021" i="5"/>
  <c r="F1021" i="5"/>
  <c r="H1021" i="5" s="1"/>
  <c r="E1022" i="5"/>
  <c r="F1022" i="5"/>
  <c r="E1023" i="5"/>
  <c r="F1023" i="5"/>
  <c r="H1023" i="5" s="1"/>
  <c r="E1024" i="5"/>
  <c r="F1024" i="5"/>
  <c r="E1025" i="5"/>
  <c r="F1025" i="5"/>
  <c r="H1025" i="5" s="1"/>
  <c r="E1026" i="5"/>
  <c r="F1026" i="5"/>
  <c r="E1027" i="5"/>
  <c r="F1027" i="5"/>
  <c r="H1027" i="5" s="1"/>
  <c r="E1028" i="5"/>
  <c r="F1028" i="5"/>
  <c r="E1029" i="5"/>
  <c r="F1029" i="5"/>
  <c r="H1029" i="5" s="1"/>
  <c r="E1030" i="5"/>
  <c r="F1030" i="5"/>
  <c r="E1031" i="5"/>
  <c r="F1031" i="5"/>
  <c r="H1031" i="5" s="1"/>
  <c r="E1032" i="5"/>
  <c r="F1032" i="5"/>
  <c r="E1033" i="5"/>
  <c r="F1033" i="5"/>
  <c r="H1033" i="5" s="1"/>
  <c r="E1034" i="5"/>
  <c r="F1034" i="5"/>
  <c r="E1035" i="5"/>
  <c r="F1035" i="5"/>
  <c r="H1035" i="5" s="1"/>
  <c r="E1036" i="5"/>
  <c r="F1036" i="5"/>
  <c r="E1037" i="5"/>
  <c r="F1037" i="5"/>
  <c r="H1037" i="5" s="1"/>
  <c r="E1038" i="5"/>
  <c r="F1038" i="5"/>
  <c r="E1039" i="5"/>
  <c r="F1039" i="5"/>
  <c r="H1039" i="5" s="1"/>
  <c r="E1040" i="5"/>
  <c r="F1040" i="5"/>
  <c r="H1040" i="5"/>
  <c r="E1041" i="5"/>
  <c r="F1041" i="5"/>
  <c r="H1041" i="5"/>
  <c r="E1042" i="5"/>
  <c r="F1042" i="5"/>
  <c r="H1042" i="5" s="1"/>
  <c r="E1043" i="5"/>
  <c r="F1043" i="5"/>
  <c r="H1043" i="5" s="1"/>
  <c r="E1044" i="5"/>
  <c r="G1044" i="5" s="1"/>
  <c r="F1044" i="5"/>
  <c r="H1044" i="5" s="1"/>
  <c r="E1045" i="5"/>
  <c r="G1046" i="5" s="1"/>
  <c r="F1045" i="5"/>
  <c r="H1045" i="5"/>
  <c r="E1046" i="5"/>
  <c r="F1046" i="5"/>
  <c r="H1046" i="5" s="1"/>
  <c r="E1047" i="5"/>
  <c r="F1047" i="5"/>
  <c r="H1048" i="5" s="1"/>
  <c r="E1048" i="5"/>
  <c r="G1048" i="5" s="1"/>
  <c r="F1048" i="5"/>
  <c r="E1049" i="5"/>
  <c r="F1049" i="5"/>
  <c r="H1049" i="5"/>
  <c r="E1050" i="5"/>
  <c r="F1050" i="5"/>
  <c r="H1050" i="5"/>
  <c r="E1051" i="5"/>
  <c r="G1051" i="5" s="1"/>
  <c r="F1051" i="5"/>
  <c r="H1051" i="5" s="1"/>
  <c r="E1052" i="5"/>
  <c r="F1052" i="5"/>
  <c r="H1052" i="5" s="1"/>
  <c r="E1053" i="5"/>
  <c r="F1053" i="5"/>
  <c r="H1053" i="5"/>
  <c r="E1054" i="5"/>
  <c r="G1054" i="5" s="1"/>
  <c r="F1054" i="5"/>
  <c r="H1054" i="5"/>
  <c r="E1055" i="5"/>
  <c r="F1055" i="5"/>
  <c r="H1056" i="5" s="1"/>
  <c r="E1056" i="5"/>
  <c r="F1056" i="5"/>
  <c r="E1057" i="5"/>
  <c r="F1057" i="5"/>
  <c r="H1057" i="5"/>
  <c r="E1058" i="5"/>
  <c r="F1058" i="5"/>
  <c r="H1058" i="5"/>
  <c r="E1059" i="5"/>
  <c r="F1059" i="5"/>
  <c r="H1059" i="5" s="1"/>
  <c r="E1060" i="5"/>
  <c r="F1060" i="5"/>
  <c r="H1060" i="5" s="1"/>
  <c r="E1061" i="5"/>
  <c r="F1061" i="5"/>
  <c r="H1061" i="5"/>
  <c r="E1062" i="5"/>
  <c r="F1062" i="5"/>
  <c r="H1062" i="5"/>
  <c r="E1063" i="5"/>
  <c r="G1063" i="5" s="1"/>
  <c r="F1063" i="5"/>
  <c r="H1064" i="5" s="1"/>
  <c r="E1064" i="5"/>
  <c r="F1064" i="5"/>
  <c r="E1065" i="5"/>
  <c r="F1065" i="5"/>
  <c r="H1065" i="5"/>
  <c r="E1066" i="5"/>
  <c r="F1066" i="5"/>
  <c r="H1066" i="5" s="1"/>
  <c r="G1066" i="5"/>
  <c r="E1067" i="5"/>
  <c r="F1067" i="5"/>
  <c r="H1067" i="5"/>
  <c r="E1068" i="5"/>
  <c r="F1068" i="5"/>
  <c r="H1068" i="5"/>
  <c r="E1069" i="5"/>
  <c r="G1069" i="5" s="1"/>
  <c r="F1069" i="5"/>
  <c r="H1069" i="5" s="1"/>
  <c r="E1070" i="5"/>
  <c r="F1070" i="5"/>
  <c r="H1070" i="5"/>
  <c r="E1071" i="5"/>
  <c r="F1071" i="5"/>
  <c r="H1071" i="5" s="1"/>
  <c r="E1072" i="5"/>
  <c r="G1072" i="5" s="1"/>
  <c r="F1072" i="5"/>
  <c r="H1072" i="5"/>
  <c r="E1073" i="5"/>
  <c r="F1073" i="5"/>
  <c r="H1073" i="5" s="1"/>
  <c r="E1074" i="5"/>
  <c r="F1074" i="5"/>
  <c r="H1074" i="5"/>
  <c r="E1075" i="5"/>
  <c r="F1075" i="5"/>
  <c r="H1075" i="5" s="1"/>
  <c r="E1076" i="5"/>
  <c r="F1076" i="5"/>
  <c r="H1076" i="5"/>
  <c r="E1077" i="5"/>
  <c r="F1077" i="5"/>
  <c r="H1077" i="5" s="1"/>
  <c r="E1078" i="5"/>
  <c r="G1078" i="5" s="1"/>
  <c r="F1078" i="5"/>
  <c r="H1078" i="5"/>
  <c r="E1079" i="5"/>
  <c r="F1079" i="5"/>
  <c r="H1079" i="5" s="1"/>
  <c r="E1080" i="5"/>
  <c r="F1080" i="5"/>
  <c r="H1080" i="5"/>
  <c r="E1081" i="5"/>
  <c r="F1081" i="5"/>
  <c r="H1081" i="5" s="1"/>
  <c r="E1082" i="5"/>
  <c r="F1082" i="5"/>
  <c r="H1082" i="5"/>
  <c r="E1083" i="5"/>
  <c r="F1083" i="5"/>
  <c r="H1083" i="5" s="1"/>
  <c r="G1083" i="5"/>
  <c r="E1084" i="5"/>
  <c r="G1084" i="5" s="1"/>
  <c r="F1084" i="5"/>
  <c r="H1084" i="5"/>
  <c r="E1085" i="5"/>
  <c r="F1085" i="5"/>
  <c r="H1085" i="5" s="1"/>
  <c r="E1086" i="5"/>
  <c r="F1086" i="5"/>
  <c r="G1086" i="5"/>
  <c r="H1086" i="5"/>
  <c r="E1087" i="5"/>
  <c r="G1087" i="5" s="1"/>
  <c r="F1087" i="5"/>
  <c r="H1087" i="5" s="1"/>
  <c r="E1088" i="5"/>
  <c r="F1088" i="5"/>
  <c r="H1088" i="5"/>
  <c r="E1089" i="5"/>
  <c r="F1089" i="5"/>
  <c r="H1089" i="5" s="1"/>
  <c r="E1090" i="5"/>
  <c r="G1090" i="5" s="1"/>
  <c r="F1090" i="5"/>
  <c r="H1090" i="5"/>
  <c r="E1091" i="5"/>
  <c r="F1091" i="5"/>
  <c r="H1091" i="5" s="1"/>
  <c r="E1092" i="5"/>
  <c r="F1092" i="5"/>
  <c r="H1092" i="5"/>
  <c r="E1093" i="5"/>
  <c r="G1093" i="5" s="1"/>
  <c r="F1093" i="5"/>
  <c r="H1093" i="5" s="1"/>
  <c r="E1094" i="5"/>
  <c r="F1094" i="5"/>
  <c r="H1094" i="5"/>
  <c r="E1095" i="5"/>
  <c r="F1095" i="5"/>
  <c r="H1095" i="5" s="1"/>
  <c r="E1096" i="5"/>
  <c r="F1096" i="5"/>
  <c r="H1096" i="5"/>
  <c r="E1097" i="5"/>
  <c r="F1097" i="5"/>
  <c r="H1097" i="5" s="1"/>
  <c r="E1098" i="5"/>
  <c r="G1098" i="5" s="1"/>
  <c r="F1098" i="5"/>
  <c r="H1098" i="5"/>
  <c r="E1099" i="5"/>
  <c r="F1099" i="5"/>
  <c r="H1099" i="5" s="1"/>
  <c r="G1099" i="5"/>
  <c r="E1100" i="5"/>
  <c r="F1100" i="5"/>
  <c r="H1100" i="5"/>
  <c r="E1101" i="5"/>
  <c r="F1101" i="5"/>
  <c r="H1101" i="5" s="1"/>
  <c r="E1102" i="5"/>
  <c r="G1102" i="5" s="1"/>
  <c r="F1102" i="5"/>
  <c r="H1102" i="5"/>
  <c r="E1103" i="5"/>
  <c r="G1103" i="5" s="1"/>
  <c r="F1103" i="5"/>
  <c r="H1103" i="5" s="1"/>
  <c r="E1104" i="5"/>
  <c r="F1104" i="5"/>
  <c r="H1104" i="5"/>
  <c r="E1105" i="5"/>
  <c r="G1105" i="5" s="1"/>
  <c r="F1105" i="5"/>
  <c r="H1105" i="5" s="1"/>
  <c r="E1106" i="5"/>
  <c r="F1106" i="5"/>
  <c r="H1106" i="5"/>
  <c r="E1107" i="5"/>
  <c r="F1107" i="5"/>
  <c r="H1107" i="5" s="1"/>
  <c r="E1108" i="5"/>
  <c r="F1108" i="5"/>
  <c r="H1108" i="5"/>
  <c r="E1109" i="5"/>
  <c r="G1109" i="5" s="1"/>
  <c r="F1109" i="5"/>
  <c r="H1109" i="5" s="1"/>
  <c r="E1110" i="5"/>
  <c r="F1110" i="5"/>
  <c r="H1110" i="5"/>
  <c r="E1111" i="5"/>
  <c r="G1111" i="5" s="1"/>
  <c r="F1111" i="5"/>
  <c r="H1111" i="5" s="1"/>
  <c r="E1112" i="5"/>
  <c r="F1112" i="5"/>
  <c r="H1112" i="5"/>
  <c r="E1113" i="5"/>
  <c r="F1113" i="5"/>
  <c r="H1113" i="5" s="1"/>
  <c r="E1114" i="5"/>
  <c r="F1114" i="5"/>
  <c r="G1114" i="5"/>
  <c r="H1114" i="5"/>
  <c r="E1115" i="5"/>
  <c r="F1115" i="5"/>
  <c r="H1115" i="5" s="1"/>
  <c r="E1116" i="5"/>
  <c r="F1116" i="5"/>
  <c r="H1116" i="5"/>
  <c r="E1117" i="5"/>
  <c r="G1117" i="5" s="1"/>
  <c r="F1117" i="5"/>
  <c r="H1117" i="5" s="1"/>
  <c r="E1118" i="5"/>
  <c r="F1118" i="5"/>
  <c r="H1118" i="5"/>
  <c r="E1119" i="5"/>
  <c r="F1119" i="5"/>
  <c r="H1119" i="5" s="1"/>
  <c r="E1120" i="5"/>
  <c r="F1120" i="5"/>
  <c r="H1120" i="5"/>
  <c r="E1121" i="5"/>
  <c r="F1121" i="5"/>
  <c r="H1121" i="5" s="1"/>
  <c r="E1122" i="5"/>
  <c r="F1122" i="5"/>
  <c r="H1122" i="5"/>
  <c r="E1123" i="5"/>
  <c r="F1123" i="5"/>
  <c r="H1123" i="5" s="1"/>
  <c r="E1124" i="5"/>
  <c r="G1124" i="5" s="1"/>
  <c r="F1124" i="5"/>
  <c r="H1124" i="5"/>
  <c r="E1125" i="5"/>
  <c r="F1125" i="5"/>
  <c r="H1125" i="5" s="1"/>
  <c r="E1126" i="5"/>
  <c r="G1126" i="5" s="1"/>
  <c r="F1126" i="5"/>
  <c r="H1126" i="5"/>
  <c r="E1127" i="5"/>
  <c r="G1127" i="5" s="1"/>
  <c r="F1127" i="5"/>
  <c r="H1127" i="5" s="1"/>
  <c r="E1128" i="5"/>
  <c r="F1128" i="5"/>
  <c r="H1128" i="5"/>
  <c r="E1129" i="5"/>
  <c r="F1129" i="5"/>
  <c r="H1129" i="5" s="1"/>
  <c r="E1130" i="5"/>
  <c r="G1130" i="5" s="1"/>
  <c r="F1130" i="5"/>
  <c r="H1130" i="5"/>
  <c r="E1131" i="5"/>
  <c r="F1131" i="5"/>
  <c r="H1131" i="5" s="1"/>
  <c r="E1132" i="5"/>
  <c r="F1132" i="5"/>
  <c r="H1132" i="5"/>
  <c r="E1133" i="5"/>
  <c r="F1133" i="5"/>
  <c r="H1133" i="5" s="1"/>
  <c r="E1134" i="5"/>
  <c r="F1134" i="5"/>
  <c r="H1134" i="5"/>
  <c r="E1135" i="5"/>
  <c r="F1135" i="5"/>
  <c r="H1135" i="5" s="1"/>
  <c r="G1135" i="5"/>
  <c r="E1136" i="5"/>
  <c r="F1136" i="5"/>
  <c r="H1136" i="5"/>
  <c r="E1137" i="5"/>
  <c r="F1137" i="5"/>
  <c r="H1137" i="5" s="1"/>
  <c r="E1138" i="5"/>
  <c r="F1138" i="5"/>
  <c r="H1138" i="5"/>
  <c r="E1139" i="5"/>
  <c r="G1139" i="5" s="1"/>
  <c r="F1139" i="5"/>
  <c r="H1139" i="5" s="1"/>
  <c r="E1140" i="5"/>
  <c r="F1140" i="5"/>
  <c r="H1140" i="5"/>
  <c r="E1141" i="5"/>
  <c r="F1141" i="5"/>
  <c r="H1141" i="5" s="1"/>
  <c r="G1141" i="5"/>
  <c r="E1142" i="5"/>
  <c r="G1142" i="5" s="1"/>
  <c r="F1142" i="5"/>
  <c r="H1142" i="5"/>
  <c r="E1143" i="5"/>
  <c r="F1143" i="5"/>
  <c r="H1143" i="5" s="1"/>
  <c r="E1144" i="5"/>
  <c r="F1144" i="5"/>
  <c r="H1144" i="5"/>
  <c r="E1145" i="5"/>
  <c r="G1145" i="5" s="1"/>
  <c r="F1145" i="5"/>
  <c r="H1145" i="5" s="1"/>
  <c r="E1146" i="5"/>
  <c r="G1146" i="5" s="1"/>
  <c r="F1146" i="5"/>
  <c r="H1146" i="5"/>
  <c r="E1147" i="5"/>
  <c r="G1147" i="5" s="1"/>
  <c r="F1147" i="5"/>
  <c r="H1147" i="5" s="1"/>
  <c r="E1148" i="5"/>
  <c r="G1148" i="5" s="1"/>
  <c r="F1148" i="5"/>
  <c r="H1148" i="5"/>
  <c r="E1149" i="5"/>
  <c r="F1149" i="5"/>
  <c r="H1149" i="5" s="1"/>
  <c r="E1150" i="5"/>
  <c r="F1150" i="5"/>
  <c r="G1150" i="5"/>
  <c r="H1150" i="5"/>
  <c r="E1151" i="5"/>
  <c r="G1151" i="5" s="1"/>
  <c r="F1151" i="5"/>
  <c r="H1151" i="5" s="1"/>
  <c r="E1152" i="5"/>
  <c r="F1152" i="5"/>
  <c r="H1152" i="5"/>
  <c r="E1153" i="5"/>
  <c r="G1153" i="5" s="1"/>
  <c r="F1153" i="5"/>
  <c r="H1153" i="5" s="1"/>
  <c r="E1154" i="5"/>
  <c r="G1154" i="5" s="1"/>
  <c r="F1154" i="5"/>
  <c r="H1154" i="5"/>
  <c r="E1155" i="5"/>
  <c r="F1155" i="5"/>
  <c r="H1155" i="5" s="1"/>
  <c r="E1156" i="5"/>
  <c r="G1156" i="5" s="1"/>
  <c r="F1156" i="5"/>
  <c r="H1156" i="5"/>
  <c r="E1157" i="5"/>
  <c r="G1157" i="5" s="1"/>
  <c r="F1157" i="5"/>
  <c r="H1157" i="5" s="1"/>
  <c r="E1158" i="5"/>
  <c r="F1158" i="5"/>
  <c r="H1158" i="5"/>
  <c r="E1159" i="5"/>
  <c r="F1159" i="5"/>
  <c r="H1159" i="5" s="1"/>
  <c r="E1160" i="5"/>
  <c r="F1160" i="5"/>
  <c r="H1160" i="5"/>
  <c r="E1161" i="5"/>
  <c r="F1161" i="5"/>
  <c r="H1161" i="5" s="1"/>
  <c r="E1162" i="5"/>
  <c r="F1162" i="5"/>
  <c r="H1162" i="5"/>
  <c r="E1163" i="5"/>
  <c r="G1163" i="5" s="1"/>
  <c r="F1163" i="5"/>
  <c r="H1163" i="5" s="1"/>
  <c r="E1164" i="5"/>
  <c r="F1164" i="5"/>
  <c r="H1164" i="5"/>
  <c r="E1165" i="5"/>
  <c r="F1165" i="5"/>
  <c r="H1165" i="5" s="1"/>
  <c r="E1166" i="5"/>
  <c r="G1166" i="5" s="1"/>
  <c r="F1166" i="5"/>
  <c r="H1166" i="5"/>
  <c r="E1167" i="5"/>
  <c r="G1167" i="5" s="1"/>
  <c r="F1167" i="5"/>
  <c r="H1167" i="5" s="1"/>
  <c r="E1168" i="5"/>
  <c r="F1168" i="5"/>
  <c r="H1168" i="5"/>
  <c r="E1169" i="5"/>
  <c r="G1169" i="5" s="1"/>
  <c r="F1169" i="5"/>
  <c r="H1169" i="5" s="1"/>
  <c r="E1170" i="5"/>
  <c r="F1170" i="5"/>
  <c r="H1170" i="5"/>
  <c r="E1171" i="5"/>
  <c r="F1171" i="5"/>
  <c r="H1171" i="5" s="1"/>
  <c r="E1172" i="5"/>
  <c r="F1172" i="5"/>
  <c r="H1172" i="5"/>
  <c r="E1173" i="5"/>
  <c r="G1173" i="5" s="1"/>
  <c r="F1173" i="5"/>
  <c r="H1173" i="5" s="1"/>
  <c r="E1174" i="5"/>
  <c r="F1174" i="5"/>
  <c r="H1174" i="5"/>
  <c r="E1175" i="5"/>
  <c r="G1175" i="5" s="1"/>
  <c r="F1175" i="5"/>
  <c r="H1175" i="5" s="1"/>
  <c r="E1176" i="5"/>
  <c r="F1176" i="5"/>
  <c r="H1176" i="5"/>
  <c r="E1177" i="5"/>
  <c r="F1177" i="5"/>
  <c r="H1177" i="5" s="1"/>
  <c r="G1177" i="5"/>
  <c r="E1178" i="5"/>
  <c r="G1178" i="5" s="1"/>
  <c r="F1178" i="5"/>
  <c r="H1178" i="5"/>
  <c r="E1179" i="5"/>
  <c r="F1179" i="5"/>
  <c r="H1179" i="5" s="1"/>
  <c r="E1180" i="5"/>
  <c r="G1180" i="5" s="1"/>
  <c r="F1180" i="5"/>
  <c r="H1180" i="5"/>
  <c r="E1181" i="5"/>
  <c r="F1181" i="5"/>
  <c r="H1181" i="5" s="1"/>
  <c r="E1182" i="5"/>
  <c r="F1182" i="5"/>
  <c r="G1182" i="5"/>
  <c r="H1182" i="5"/>
  <c r="E1183" i="5"/>
  <c r="G1183" i="5" s="1"/>
  <c r="F1183" i="5"/>
  <c r="H1183" i="5" s="1"/>
  <c r="E1184" i="5"/>
  <c r="F1184" i="5"/>
  <c r="H1184" i="5"/>
  <c r="E1185" i="5"/>
  <c r="F1185" i="5"/>
  <c r="H1185" i="5" s="1"/>
  <c r="E1186" i="5"/>
  <c r="G1186" i="5" s="1"/>
  <c r="F1186" i="5"/>
  <c r="H1186" i="5"/>
  <c r="E1187" i="5"/>
  <c r="F1187" i="5"/>
  <c r="H1187" i="5" s="1"/>
  <c r="E1188" i="5"/>
  <c r="F1188" i="5"/>
  <c r="H1188" i="5"/>
  <c r="E1189" i="5"/>
  <c r="G1189" i="5" s="1"/>
  <c r="F1189" i="5"/>
  <c r="H1189" i="5" s="1"/>
  <c r="E1190" i="5"/>
  <c r="G1190" i="5" s="1"/>
  <c r="F1190" i="5"/>
  <c r="H1190" i="5"/>
  <c r="E1191" i="5"/>
  <c r="F1191" i="5"/>
  <c r="H1191" i="5" s="1"/>
  <c r="E1192" i="5"/>
  <c r="F1192" i="5"/>
  <c r="H1192" i="5"/>
  <c r="E1193" i="5"/>
  <c r="G1193" i="5" s="1"/>
  <c r="F1193" i="5"/>
  <c r="H1193" i="5" s="1"/>
  <c r="E1194" i="5"/>
  <c r="F1194" i="5"/>
  <c r="H1194" i="5"/>
  <c r="E1195" i="5"/>
  <c r="F1195" i="5"/>
  <c r="H1195" i="5" s="1"/>
  <c r="G1195" i="5"/>
  <c r="E1196" i="5"/>
  <c r="G1196" i="5" s="1"/>
  <c r="F1196" i="5"/>
  <c r="H1196" i="5"/>
  <c r="E1197" i="5"/>
  <c r="F1197" i="5"/>
  <c r="H1197" i="5" s="1"/>
  <c r="E1198" i="5"/>
  <c r="G1198" i="5" s="1"/>
  <c r="F1198" i="5"/>
  <c r="H1198" i="5"/>
  <c r="E1199" i="5"/>
  <c r="G1199" i="5" s="1"/>
  <c r="F1199" i="5"/>
  <c r="H1199" i="5" s="1"/>
  <c r="E1200" i="5"/>
  <c r="F1200" i="5"/>
  <c r="H1200" i="5"/>
  <c r="E1201" i="5"/>
  <c r="G1201" i="5" s="1"/>
  <c r="F1201" i="5"/>
  <c r="H1201" i="5" s="1"/>
  <c r="E1202" i="5"/>
  <c r="F1202" i="5"/>
  <c r="H1202" i="5"/>
  <c r="E1203" i="5"/>
  <c r="F1203" i="5"/>
  <c r="H1203" i="5" s="1"/>
  <c r="E1204" i="5"/>
  <c r="F1204" i="5"/>
  <c r="H1204" i="5"/>
  <c r="E1205" i="5"/>
  <c r="F1205" i="5"/>
  <c r="H1205" i="5" s="1"/>
  <c r="E1206" i="5"/>
  <c r="F1206" i="5"/>
  <c r="H1206" i="5"/>
  <c r="E1207" i="5"/>
  <c r="F1207" i="5"/>
  <c r="H1207" i="5" s="1"/>
  <c r="E1208" i="5"/>
  <c r="G1208" i="5" s="1"/>
  <c r="F1208" i="5"/>
  <c r="H1208" i="5"/>
  <c r="E1209" i="5"/>
  <c r="F1209" i="5"/>
  <c r="H1209" i="5" s="1"/>
  <c r="E1210" i="5"/>
  <c r="F1210" i="5"/>
  <c r="G1210" i="5"/>
  <c r="H1210" i="5"/>
  <c r="E1211" i="5"/>
  <c r="G1211" i="5" s="1"/>
  <c r="F1211" i="5"/>
  <c r="H1211" i="5" s="1"/>
  <c r="E1212" i="5"/>
  <c r="F1212" i="5"/>
  <c r="H1212" i="5"/>
  <c r="E1213" i="5"/>
  <c r="F1213" i="5"/>
  <c r="H1213" i="5" s="1"/>
  <c r="E1214" i="5"/>
  <c r="G1214" i="5" s="1"/>
  <c r="F1214" i="5"/>
  <c r="H1214" i="5"/>
  <c r="E1215" i="5"/>
  <c r="F1215" i="5"/>
  <c r="H1215" i="5" s="1"/>
  <c r="E1216" i="5"/>
  <c r="F1216" i="5"/>
  <c r="H1216" i="5"/>
  <c r="E1217" i="5"/>
  <c r="F1217" i="5"/>
  <c r="H1217" i="5" s="1"/>
  <c r="E1218" i="5"/>
  <c r="F1218" i="5"/>
  <c r="H1218" i="5"/>
  <c r="E1219" i="5"/>
  <c r="F1219" i="5"/>
  <c r="H1219" i="5" s="1"/>
  <c r="E1220" i="5"/>
  <c r="F1220" i="5"/>
  <c r="H1220" i="5"/>
  <c r="E1221" i="5"/>
  <c r="F1221" i="5"/>
  <c r="H1221" i="5" s="1"/>
  <c r="E1222" i="5"/>
  <c r="F1222" i="5"/>
  <c r="H1222" i="5"/>
  <c r="E1223" i="5"/>
  <c r="F1223" i="5"/>
  <c r="H1223" i="5" s="1"/>
  <c r="E1224" i="5"/>
  <c r="G1224" i="5" s="1"/>
  <c r="F1224" i="5"/>
  <c r="H1224" i="5"/>
  <c r="E1225" i="5"/>
  <c r="F1225" i="5"/>
  <c r="H1225" i="5" s="1"/>
  <c r="E1226" i="5"/>
  <c r="F1226" i="5"/>
  <c r="G1226" i="5"/>
  <c r="H1226" i="5"/>
  <c r="E1227" i="5"/>
  <c r="F1227" i="5"/>
  <c r="H1227" i="5" s="1"/>
  <c r="E1228" i="5"/>
  <c r="F1228" i="5"/>
  <c r="H1228" i="5"/>
  <c r="E1229" i="5"/>
  <c r="F1229" i="5"/>
  <c r="H1229" i="5" s="1"/>
  <c r="E1230" i="5"/>
  <c r="G1230" i="5" s="1"/>
  <c r="F1230" i="5"/>
  <c r="H1230" i="5"/>
  <c r="E1231" i="5"/>
  <c r="F1231" i="5"/>
  <c r="H1231" i="5" s="1"/>
  <c r="E1232" i="5"/>
  <c r="G1232" i="5" s="1"/>
  <c r="F1232" i="5"/>
  <c r="H1232" i="5"/>
  <c r="E1233" i="5"/>
  <c r="G1234" i="5" s="1"/>
  <c r="F1233" i="5"/>
  <c r="H1233" i="5" s="1"/>
  <c r="E1234" i="5"/>
  <c r="F1234" i="5"/>
  <c r="H1234" i="5"/>
  <c r="E1235" i="5"/>
  <c r="G1235" i="5" s="1"/>
  <c r="F1235" i="5"/>
  <c r="H1235" i="5" s="1"/>
  <c r="E1236" i="5"/>
  <c r="F1236" i="5"/>
  <c r="H1236" i="5"/>
  <c r="E1237" i="5"/>
  <c r="F1237" i="5"/>
  <c r="H1237" i="5" s="1"/>
  <c r="E1238" i="5"/>
  <c r="G1238" i="5" s="1"/>
  <c r="F1238" i="5"/>
  <c r="H1238" i="5"/>
  <c r="E1239" i="5"/>
  <c r="F1239" i="5"/>
  <c r="H1239" i="5" s="1"/>
  <c r="E1240" i="5"/>
  <c r="F1240" i="5"/>
  <c r="H1240" i="5"/>
  <c r="E1241" i="5"/>
  <c r="F1241" i="5"/>
  <c r="H1241" i="5" s="1"/>
  <c r="E1242" i="5"/>
  <c r="G1242" i="5" s="1"/>
  <c r="F1242" i="5"/>
  <c r="H1242" i="5"/>
  <c r="E1243" i="5"/>
  <c r="F1243" i="5"/>
  <c r="H1243" i="5" s="1"/>
  <c r="E1244" i="5"/>
  <c r="F1244" i="5"/>
  <c r="H1244" i="5"/>
  <c r="E1245" i="5"/>
  <c r="F1245" i="5"/>
  <c r="H1245" i="5" s="1"/>
  <c r="E1246" i="5"/>
  <c r="F1246" i="5"/>
  <c r="H1246" i="5"/>
  <c r="E1247" i="5"/>
  <c r="F1247" i="5"/>
  <c r="H1247" i="5" s="1"/>
  <c r="G1247" i="5"/>
  <c r="E1248" i="5"/>
  <c r="F1248" i="5"/>
  <c r="H1248" i="5"/>
  <c r="E1249" i="5"/>
  <c r="F1249" i="5"/>
  <c r="H1249" i="5" s="1"/>
  <c r="E1250" i="5"/>
  <c r="F1250" i="5"/>
  <c r="G1250" i="5"/>
  <c r="H1250" i="5"/>
  <c r="E1251" i="5"/>
  <c r="F1251" i="5"/>
  <c r="H1251" i="5" s="1"/>
  <c r="E1252" i="5"/>
  <c r="F1252" i="5"/>
  <c r="H1252" i="5"/>
  <c r="E1253" i="5"/>
  <c r="F1253" i="5"/>
  <c r="H1253" i="5" s="1"/>
  <c r="E1254" i="5"/>
  <c r="G1255" i="5" s="1"/>
  <c r="F1254" i="5"/>
  <c r="H1254" i="5"/>
  <c r="E1255" i="5"/>
  <c r="F1255" i="5"/>
  <c r="H1255" i="5" s="1"/>
  <c r="E1256" i="5"/>
  <c r="F1256" i="5"/>
  <c r="H1256" i="5"/>
  <c r="E1257" i="5"/>
  <c r="F1257" i="5"/>
  <c r="H1257" i="5" s="1"/>
  <c r="E1258" i="5"/>
  <c r="F1258" i="5"/>
  <c r="G1258" i="5"/>
  <c r="H1258" i="5"/>
  <c r="E1259" i="5"/>
  <c r="G1259" i="5" s="1"/>
  <c r="F1259" i="5"/>
  <c r="H1259" i="5" s="1"/>
  <c r="E1260" i="5"/>
  <c r="F1260" i="5"/>
  <c r="H1260" i="5"/>
  <c r="E1261" i="5"/>
  <c r="F1261" i="5"/>
  <c r="H1261" i="5" s="1"/>
  <c r="E1262" i="5"/>
  <c r="F1262" i="5"/>
  <c r="H1262" i="5"/>
  <c r="E1263" i="5"/>
  <c r="F1263" i="5"/>
  <c r="H1263" i="5" s="1"/>
  <c r="E1264" i="5"/>
  <c r="F1264" i="5"/>
  <c r="H1264" i="5"/>
  <c r="E1265" i="5"/>
  <c r="F1265" i="5"/>
  <c r="H1265" i="5" s="1"/>
  <c r="E1266" i="5"/>
  <c r="F1266" i="5"/>
  <c r="H1266" i="5"/>
  <c r="E1267" i="5"/>
  <c r="F1267" i="5"/>
  <c r="H1267" i="5" s="1"/>
  <c r="E1268" i="5"/>
  <c r="F1268" i="5"/>
  <c r="H1268" i="5"/>
  <c r="E1269" i="5"/>
  <c r="F1269" i="5"/>
  <c r="H1269" i="5" s="1"/>
  <c r="E1270" i="5"/>
  <c r="F1270" i="5"/>
  <c r="H1270" i="5"/>
  <c r="E1271" i="5"/>
  <c r="F1271" i="5"/>
  <c r="H1271" i="5" s="1"/>
  <c r="G1271" i="5"/>
  <c r="E1272" i="5"/>
  <c r="F1272" i="5"/>
  <c r="H1272" i="5"/>
  <c r="E1273" i="5"/>
  <c r="F1273" i="5"/>
  <c r="H1273" i="5" s="1"/>
  <c r="E1274" i="5"/>
  <c r="F1274" i="5"/>
  <c r="H1274" i="5"/>
  <c r="E1275" i="5"/>
  <c r="F1275" i="5"/>
  <c r="H1275" i="5" s="1"/>
  <c r="E1276" i="5"/>
  <c r="F1276" i="5"/>
  <c r="H1276" i="5"/>
  <c r="E1277" i="5"/>
  <c r="G1278" i="5" s="1"/>
  <c r="F1277" i="5"/>
  <c r="H1277" i="5" s="1"/>
  <c r="G1277" i="5"/>
  <c r="E1278" i="5"/>
  <c r="F1278" i="5"/>
  <c r="H1278" i="5"/>
  <c r="E1279" i="5"/>
  <c r="F1279" i="5"/>
  <c r="H1279" i="5" s="1"/>
  <c r="G1279" i="5"/>
  <c r="E1280" i="5"/>
  <c r="F1280" i="5"/>
  <c r="H1280" i="5"/>
  <c r="E1281" i="5"/>
  <c r="F1281" i="5"/>
  <c r="H1281" i="5" s="1"/>
  <c r="E1282" i="5"/>
  <c r="F1282" i="5"/>
  <c r="H1282" i="5"/>
  <c r="E1283" i="5"/>
  <c r="G1283" i="5" s="1"/>
  <c r="F1283" i="5"/>
  <c r="H1283" i="5" s="1"/>
  <c r="E1284" i="5"/>
  <c r="F1284" i="5"/>
  <c r="H1284" i="5"/>
  <c r="E1285" i="5"/>
  <c r="F1285" i="5"/>
  <c r="H1285" i="5" s="1"/>
  <c r="G1285" i="5"/>
  <c r="E1286" i="5"/>
  <c r="G1287" i="5" s="1"/>
  <c r="F1286" i="5"/>
  <c r="H1286" i="5"/>
  <c r="E1287" i="5"/>
  <c r="F1287" i="5"/>
  <c r="H1287" i="5" s="1"/>
  <c r="E1288" i="5"/>
  <c r="F1288" i="5"/>
  <c r="H1288" i="5"/>
  <c r="E1289" i="5"/>
  <c r="G1289" i="5" s="1"/>
  <c r="F1289" i="5"/>
  <c r="H1289" i="5" s="1"/>
  <c r="E1290" i="5"/>
  <c r="F1290" i="5"/>
  <c r="H1290" i="5"/>
  <c r="E1291" i="5"/>
  <c r="G1291" i="5" s="1"/>
  <c r="F1291" i="5"/>
  <c r="H1291" i="5" s="1"/>
  <c r="E1292" i="5"/>
  <c r="F1292" i="5"/>
  <c r="H1292" i="5"/>
  <c r="E1293" i="5"/>
  <c r="F1293" i="5"/>
  <c r="H1293" i="5" s="1"/>
  <c r="E1294" i="5"/>
  <c r="F1294" i="5"/>
  <c r="H1294" i="5"/>
  <c r="E1295" i="5"/>
  <c r="G1295" i="5" s="1"/>
  <c r="F1295" i="5"/>
  <c r="H1295" i="5" s="1"/>
  <c r="E1296" i="5"/>
  <c r="F1296" i="5"/>
  <c r="H1296" i="5"/>
  <c r="E1297" i="5"/>
  <c r="F1297" i="5"/>
  <c r="H1297" i="5" s="1"/>
  <c r="E1298" i="5"/>
  <c r="G1298" i="5" s="1"/>
  <c r="F1298" i="5"/>
  <c r="H1298" i="5"/>
  <c r="E1299" i="5"/>
  <c r="F1299" i="5"/>
  <c r="H1299" i="5" s="1"/>
  <c r="E1300" i="5"/>
  <c r="F1300" i="5"/>
  <c r="H1300" i="5"/>
  <c r="E1301" i="5"/>
  <c r="F1301" i="5"/>
  <c r="H1301" i="5" s="1"/>
  <c r="E1302" i="5"/>
  <c r="G1302" i="5" s="1"/>
  <c r="F1302" i="5"/>
  <c r="E1303" i="5"/>
  <c r="F1303" i="5"/>
  <c r="H1303" i="5" s="1"/>
  <c r="E1304" i="5"/>
  <c r="F1304" i="5"/>
  <c r="H1304" i="5"/>
  <c r="E1305" i="5"/>
  <c r="G1305" i="5" s="1"/>
  <c r="F1305" i="5"/>
  <c r="H1305" i="5" s="1"/>
  <c r="E1306" i="5"/>
  <c r="F1306" i="5"/>
  <c r="E1307" i="5"/>
  <c r="F1307" i="5"/>
  <c r="H1307" i="5" s="1"/>
  <c r="E1308" i="5"/>
  <c r="F1308" i="5"/>
  <c r="H1308" i="5"/>
  <c r="E1309" i="5"/>
  <c r="G1309" i="5" s="1"/>
  <c r="F1309" i="5"/>
  <c r="H1309" i="5" s="1"/>
  <c r="E1310" i="5"/>
  <c r="F1310" i="5"/>
  <c r="H1310" i="5"/>
  <c r="E1311" i="5"/>
  <c r="G1311" i="5" s="1"/>
  <c r="F1311" i="5"/>
  <c r="H1311" i="5" s="1"/>
  <c r="E1312" i="5"/>
  <c r="F1312" i="5"/>
  <c r="H1312" i="5"/>
  <c r="E1313" i="5"/>
  <c r="F1313" i="5"/>
  <c r="H1313" i="5" s="1"/>
  <c r="E1314" i="5"/>
  <c r="F1314" i="5"/>
  <c r="E1315" i="5"/>
  <c r="F1315" i="5"/>
  <c r="H1315" i="5" s="1"/>
  <c r="E1316" i="5"/>
  <c r="F1316" i="5"/>
  <c r="E1317" i="5"/>
  <c r="G1317" i="5" s="1"/>
  <c r="F1317" i="5"/>
  <c r="H1317" i="5" s="1"/>
  <c r="E1318" i="5"/>
  <c r="F1318" i="5"/>
  <c r="H1318" i="5"/>
  <c r="E1319" i="5"/>
  <c r="G1319" i="5" s="1"/>
  <c r="F1319" i="5"/>
  <c r="H1319" i="5" s="1"/>
  <c r="E1320" i="5"/>
  <c r="F1320" i="5"/>
  <c r="E1321" i="5"/>
  <c r="G1321" i="5" s="1"/>
  <c r="F1321" i="5"/>
  <c r="H1321" i="5" s="1"/>
  <c r="E1322" i="5"/>
  <c r="G1323" i="5" s="1"/>
  <c r="F1322" i="5"/>
  <c r="E1323" i="5"/>
  <c r="F1323" i="5"/>
  <c r="H1323" i="5" s="1"/>
  <c r="E1324" i="5"/>
  <c r="G1324" i="5" s="1"/>
  <c r="F1324" i="5"/>
  <c r="H1324" i="5"/>
  <c r="E1325" i="5"/>
  <c r="F1325" i="5"/>
  <c r="H1325" i="5" s="1"/>
  <c r="E1326" i="5"/>
  <c r="F1326" i="5"/>
  <c r="H1326" i="5"/>
  <c r="E1327" i="5"/>
  <c r="F1327" i="5"/>
  <c r="H1327" i="5" s="1"/>
  <c r="E1328" i="5"/>
  <c r="G1328" i="5" s="1"/>
  <c r="F1328" i="5"/>
  <c r="H1328" i="5"/>
  <c r="E1329" i="5"/>
  <c r="F1329" i="5"/>
  <c r="H1329" i="5" s="1"/>
  <c r="E1330" i="5"/>
  <c r="G1330" i="5" s="1"/>
  <c r="F1330" i="5"/>
  <c r="E1331" i="5"/>
  <c r="F1331" i="5"/>
  <c r="H1331" i="5" s="1"/>
  <c r="E1332" i="5"/>
  <c r="G1333" i="5" s="1"/>
  <c r="F1332" i="5"/>
  <c r="E1333" i="5"/>
  <c r="F1333" i="5"/>
  <c r="H1333" i="5" s="1"/>
  <c r="E1334" i="5"/>
  <c r="G1334" i="5" s="1"/>
  <c r="F1334" i="5"/>
  <c r="H1334" i="5"/>
  <c r="E1335" i="5"/>
  <c r="F1335" i="5"/>
  <c r="H1335" i="5" s="1"/>
  <c r="E1336" i="5"/>
  <c r="F1336" i="5"/>
  <c r="E1337" i="5"/>
  <c r="G1337" i="5" s="1"/>
  <c r="F1337" i="5"/>
  <c r="H1337" i="5" s="1"/>
  <c r="E1338" i="5"/>
  <c r="F1338" i="5"/>
  <c r="E1339" i="5"/>
  <c r="F1339" i="5"/>
  <c r="H1339" i="5" s="1"/>
  <c r="E1340" i="5"/>
  <c r="F1340" i="5"/>
  <c r="E1341" i="5"/>
  <c r="G1341" i="5" s="1"/>
  <c r="F1341" i="5"/>
  <c r="H1341" i="5" s="1"/>
  <c r="E1342" i="5"/>
  <c r="G1342" i="5" s="1"/>
  <c r="F1342" i="5"/>
  <c r="H1342" i="5" s="1"/>
  <c r="E1343" i="5"/>
  <c r="G1343" i="5" s="1"/>
  <c r="F1343" i="5"/>
  <c r="H1343" i="5" s="1"/>
  <c r="E1344" i="5"/>
  <c r="F1344" i="5"/>
  <c r="H1344" i="5" s="1"/>
  <c r="E1345" i="5"/>
  <c r="F1345" i="5"/>
  <c r="H1345" i="5"/>
  <c r="E1346" i="5"/>
  <c r="F1346" i="5"/>
  <c r="H1346" i="5" s="1"/>
  <c r="E1347" i="5"/>
  <c r="G1347" i="5" s="1"/>
  <c r="F1347" i="5"/>
  <c r="H1348" i="5" s="1"/>
  <c r="H1347" i="5"/>
  <c r="E1348" i="5"/>
  <c r="F1348" i="5"/>
  <c r="E1349" i="5"/>
  <c r="F1349" i="5"/>
  <c r="H1349" i="5" s="1"/>
  <c r="E1350" i="5"/>
  <c r="F1350" i="5"/>
  <c r="H1350" i="5"/>
  <c r="E1351" i="5"/>
  <c r="F1351" i="5"/>
  <c r="H1351" i="5"/>
  <c r="E1352" i="5"/>
  <c r="F1352" i="5"/>
  <c r="H1352" i="5" s="1"/>
  <c r="E1353" i="5"/>
  <c r="F1353" i="5"/>
  <c r="E1354" i="5"/>
  <c r="F1354" i="5"/>
  <c r="H1354" i="5"/>
  <c r="E1355" i="5"/>
  <c r="F1355" i="5"/>
  <c r="H1355" i="5" s="1"/>
  <c r="E1356" i="5"/>
  <c r="G1356" i="5" s="1"/>
  <c r="F1356" i="5"/>
  <c r="H1356" i="5" s="1"/>
  <c r="E1357" i="5"/>
  <c r="F1357" i="5"/>
  <c r="H1357" i="5"/>
  <c r="E1358" i="5"/>
  <c r="F1358" i="5"/>
  <c r="H1358" i="5"/>
  <c r="E1359" i="5"/>
  <c r="G1359" i="5" s="1"/>
  <c r="F1359" i="5"/>
  <c r="H1359" i="5" s="1"/>
  <c r="E1360" i="5"/>
  <c r="F1360" i="5"/>
  <c r="H1360" i="5" s="1"/>
  <c r="E1361" i="5"/>
  <c r="F1361" i="5"/>
  <c r="H1361" i="5"/>
  <c r="E1362" i="5"/>
  <c r="G1362" i="5" s="1"/>
  <c r="F1362" i="5"/>
  <c r="H1362" i="5"/>
  <c r="E1363" i="5"/>
  <c r="F1363" i="5"/>
  <c r="H1363" i="5" s="1"/>
  <c r="E1364" i="5"/>
  <c r="F1364" i="5"/>
  <c r="H1364" i="5" s="1"/>
  <c r="E1365" i="5"/>
  <c r="F1365" i="5"/>
  <c r="H1365" i="5"/>
  <c r="E1366" i="5"/>
  <c r="F1366" i="5"/>
  <c r="H1366" i="5"/>
  <c r="E1367" i="5"/>
  <c r="F1367" i="5"/>
  <c r="H1367" i="5" s="1"/>
  <c r="E1368" i="5"/>
  <c r="F1368" i="5"/>
  <c r="H1368" i="5" s="1"/>
  <c r="E1369" i="5"/>
  <c r="F1369" i="5"/>
  <c r="H1369" i="5"/>
  <c r="E1370" i="5"/>
  <c r="F1370" i="5"/>
  <c r="H1370" i="5"/>
  <c r="E1371" i="5"/>
  <c r="F1371" i="5"/>
  <c r="H1371" i="5" s="1"/>
  <c r="E1372" i="5"/>
  <c r="G1372" i="5" s="1"/>
  <c r="F1372" i="5"/>
  <c r="H1372" i="5" s="1"/>
  <c r="E1373" i="5"/>
  <c r="F1373" i="5"/>
  <c r="H1373" i="5"/>
  <c r="E1374" i="5"/>
  <c r="F1374" i="5"/>
  <c r="H1374" i="5"/>
  <c r="E1375" i="5"/>
  <c r="G1375" i="5" s="1"/>
  <c r="F1375" i="5"/>
  <c r="H1375" i="5" s="1"/>
  <c r="E1376" i="5"/>
  <c r="F1376" i="5"/>
  <c r="H1376" i="5" s="1"/>
  <c r="E1377" i="5"/>
  <c r="F1377" i="5"/>
  <c r="H1377" i="5"/>
  <c r="E1378" i="5"/>
  <c r="G1378" i="5" s="1"/>
  <c r="F1378" i="5"/>
  <c r="H1378" i="5"/>
  <c r="E1379" i="5"/>
  <c r="F1379" i="5"/>
  <c r="H1379" i="5" s="1"/>
  <c r="E1380" i="5"/>
  <c r="F1380" i="5"/>
  <c r="H1380" i="5" s="1"/>
  <c r="E1381" i="5"/>
  <c r="G1381" i="5" s="1"/>
  <c r="F1381" i="5"/>
  <c r="H1381" i="5"/>
  <c r="E1382" i="5"/>
  <c r="F1382" i="5"/>
  <c r="H1382" i="5"/>
  <c r="E1383" i="5"/>
  <c r="F1383" i="5"/>
  <c r="H1383" i="5" s="1"/>
  <c r="E1384" i="5"/>
  <c r="F1384" i="5"/>
  <c r="H1384" i="5" s="1"/>
  <c r="E1385" i="5"/>
  <c r="F1385" i="5"/>
  <c r="H1385" i="5"/>
  <c r="E1386" i="5"/>
  <c r="F1386" i="5"/>
  <c r="H1386" i="5"/>
  <c r="E1387" i="5"/>
  <c r="F1387" i="5"/>
  <c r="H1387" i="5" s="1"/>
  <c r="E1388" i="5"/>
  <c r="G1388" i="5" s="1"/>
  <c r="F1388" i="5"/>
  <c r="H1388" i="5" s="1"/>
  <c r="E1389" i="5"/>
  <c r="F1389" i="5"/>
  <c r="H1389" i="5"/>
  <c r="E1390" i="5"/>
  <c r="F1390" i="5"/>
  <c r="G1390" i="5"/>
  <c r="H1390" i="5"/>
  <c r="E1391" i="5"/>
  <c r="F1391" i="5"/>
  <c r="H1391" i="5" s="1"/>
  <c r="E1392" i="5"/>
  <c r="F1392" i="5"/>
  <c r="H1392" i="5" s="1"/>
  <c r="E1393" i="5"/>
  <c r="F1393" i="5"/>
  <c r="H1393" i="5"/>
  <c r="E1394" i="5"/>
  <c r="G1394" i="5" s="1"/>
  <c r="F1394" i="5"/>
  <c r="H1394" i="5"/>
  <c r="E1395" i="5"/>
  <c r="F1395" i="5"/>
  <c r="H1395" i="5" s="1"/>
  <c r="E1396" i="5"/>
  <c r="F1396" i="5"/>
  <c r="H1396" i="5" s="1"/>
  <c r="G1396" i="5"/>
  <c r="E1397" i="5"/>
  <c r="G1397" i="5" s="1"/>
  <c r="F1397" i="5"/>
  <c r="H1397" i="5"/>
  <c r="E1398" i="5"/>
  <c r="F1398" i="5"/>
  <c r="H1398" i="5"/>
  <c r="E1399" i="5"/>
  <c r="F1399" i="5"/>
  <c r="H1399" i="5" s="1"/>
  <c r="E1400" i="5"/>
  <c r="F1400" i="5"/>
  <c r="H1400" i="5" s="1"/>
  <c r="E1401" i="5"/>
  <c r="F1401" i="5"/>
  <c r="H1401" i="5"/>
  <c r="E1402" i="5"/>
  <c r="F1402" i="5"/>
  <c r="H1402" i="5"/>
  <c r="E1403" i="5"/>
  <c r="F1403" i="5"/>
  <c r="H1403" i="5" s="1"/>
  <c r="E1404" i="5"/>
  <c r="F1404" i="5"/>
  <c r="H1404" i="5" s="1"/>
  <c r="E1405" i="5"/>
  <c r="F1405" i="5"/>
  <c r="H1405" i="5"/>
  <c r="E1406" i="5"/>
  <c r="F1406" i="5"/>
  <c r="H1406" i="5"/>
  <c r="E1407" i="5"/>
  <c r="F1407" i="5"/>
  <c r="H1407" i="5" s="1"/>
  <c r="E1408" i="5"/>
  <c r="F1408" i="5"/>
  <c r="H1408" i="5" s="1"/>
  <c r="E1409" i="5"/>
  <c r="G1409" i="5" s="1"/>
  <c r="F1409" i="5"/>
  <c r="H1409" i="5"/>
  <c r="E1410" i="5"/>
  <c r="G1410" i="5" s="1"/>
  <c r="F1410" i="5"/>
  <c r="H1410" i="5"/>
  <c r="E1411" i="5"/>
  <c r="F1411" i="5"/>
  <c r="H1411" i="5" s="1"/>
  <c r="E1412" i="5"/>
  <c r="F1412" i="5"/>
  <c r="H1412" i="5" s="1"/>
  <c r="G1412" i="5"/>
  <c r="E1413" i="5"/>
  <c r="F1413" i="5"/>
  <c r="H1413" i="5"/>
  <c r="E1414" i="5"/>
  <c r="F1414" i="5"/>
  <c r="H1414" i="5"/>
  <c r="E1415" i="5"/>
  <c r="F1415" i="5"/>
  <c r="H1415" i="5" s="1"/>
  <c r="E1416" i="5"/>
  <c r="F1416" i="5"/>
  <c r="H1416" i="5" s="1"/>
  <c r="E1417" i="5"/>
  <c r="F1417" i="5"/>
  <c r="G1417" i="5"/>
  <c r="H1417" i="5"/>
  <c r="E1418" i="5"/>
  <c r="G1418" i="5" s="1"/>
  <c r="F1418" i="5"/>
  <c r="H1418" i="5"/>
  <c r="E1419" i="5"/>
  <c r="G1419" i="5" s="1"/>
  <c r="F1419" i="5"/>
  <c r="H1419" i="5" s="1"/>
  <c r="E1420" i="5"/>
  <c r="G1420" i="5" s="1"/>
  <c r="F1420" i="5"/>
  <c r="H1420" i="5" s="1"/>
  <c r="E1421" i="5"/>
  <c r="G1421" i="5" s="1"/>
  <c r="F1421" i="5"/>
  <c r="H1421" i="5"/>
  <c r="E1422" i="5"/>
  <c r="G1422" i="5" s="1"/>
  <c r="F1422" i="5"/>
  <c r="H1422" i="5"/>
  <c r="E1423" i="5"/>
  <c r="F1423" i="5"/>
  <c r="H1423" i="5" s="1"/>
  <c r="E1424" i="5"/>
  <c r="F1424" i="5"/>
  <c r="H1424" i="5" s="1"/>
  <c r="E1425" i="5"/>
  <c r="F1425" i="5"/>
  <c r="H1425" i="5"/>
  <c r="E1426" i="5"/>
  <c r="G1426" i="5" s="1"/>
  <c r="F1426" i="5"/>
  <c r="H1426" i="5"/>
  <c r="E1427" i="5"/>
  <c r="F1427" i="5"/>
  <c r="H1427" i="5" s="1"/>
  <c r="E1428" i="5"/>
  <c r="F1428" i="5"/>
  <c r="H1428" i="5" s="1"/>
  <c r="E1429" i="5"/>
  <c r="G1430" i="5" s="1"/>
  <c r="F1429" i="5"/>
  <c r="H1429" i="5"/>
  <c r="E1430" i="5"/>
  <c r="F1430" i="5"/>
  <c r="H1430" i="5"/>
  <c r="E1431" i="5"/>
  <c r="F1431" i="5"/>
  <c r="H1431" i="5" s="1"/>
  <c r="E1432" i="5"/>
  <c r="F1432" i="5"/>
  <c r="H1432" i="5" s="1"/>
  <c r="E1433" i="5"/>
  <c r="G1434" i="5" s="1"/>
  <c r="F1433" i="5"/>
  <c r="H1433" i="5"/>
  <c r="E1434" i="5"/>
  <c r="F1434" i="5"/>
  <c r="H1434" i="5"/>
  <c r="E1435" i="5"/>
  <c r="F1435" i="5"/>
  <c r="H1435" i="5" s="1"/>
  <c r="E1436" i="5"/>
  <c r="F1436" i="5"/>
  <c r="H1436" i="5" s="1"/>
  <c r="E1437" i="5"/>
  <c r="F1437" i="5"/>
  <c r="E1438" i="5"/>
  <c r="F1438" i="5"/>
  <c r="H1438" i="5"/>
  <c r="E1439" i="5"/>
  <c r="G1439" i="5" s="1"/>
  <c r="F1439" i="5"/>
  <c r="H1439" i="5" s="1"/>
  <c r="E1440" i="5"/>
  <c r="F1440" i="5"/>
  <c r="H1440" i="5" s="1"/>
  <c r="E1441" i="5"/>
  <c r="F1441" i="5"/>
  <c r="G1441" i="5"/>
  <c r="E1442" i="5"/>
  <c r="G1442" i="5" s="1"/>
  <c r="F1442" i="5"/>
  <c r="H1442" i="5"/>
  <c r="E1443" i="5"/>
  <c r="F1443" i="5"/>
  <c r="H1443" i="5" s="1"/>
  <c r="E1444" i="5"/>
  <c r="G1444" i="5" s="1"/>
  <c r="F1444" i="5"/>
  <c r="H1444" i="5" s="1"/>
  <c r="E1445" i="5"/>
  <c r="F1445" i="5"/>
  <c r="E1446" i="5"/>
  <c r="F1446" i="5"/>
  <c r="H1446" i="5"/>
  <c r="E1447" i="5"/>
  <c r="F1447" i="5"/>
  <c r="H1447" i="5" s="1"/>
  <c r="E1448" i="5"/>
  <c r="G1448" i="5" s="1"/>
  <c r="F1448" i="5"/>
  <c r="H1448" i="5" s="1"/>
  <c r="E1449" i="5"/>
  <c r="F1449" i="5"/>
  <c r="E1450" i="5"/>
  <c r="G1450" i="5" s="1"/>
  <c r="F1450" i="5"/>
  <c r="H1450" i="5"/>
  <c r="E1451" i="5"/>
  <c r="F1451" i="5"/>
  <c r="H1451" i="5" s="1"/>
  <c r="E1452" i="5"/>
  <c r="G1452" i="5" s="1"/>
  <c r="F1452" i="5"/>
  <c r="H1452" i="5" s="1"/>
  <c r="E1453" i="5"/>
  <c r="F1453" i="5"/>
  <c r="E1454" i="5"/>
  <c r="F1454" i="5"/>
  <c r="H1454" i="5"/>
  <c r="E1455" i="5"/>
  <c r="G1455" i="5" s="1"/>
  <c r="F1455" i="5"/>
  <c r="H1455" i="5" s="1"/>
  <c r="E1456" i="5"/>
  <c r="F1456" i="5"/>
  <c r="H1456" i="5" s="1"/>
  <c r="E1457" i="5"/>
  <c r="F1457" i="5"/>
  <c r="E1458" i="5"/>
  <c r="F1458" i="5"/>
  <c r="H1458" i="5"/>
  <c r="E1459" i="5"/>
  <c r="F1459" i="5"/>
  <c r="H1459" i="5" s="1"/>
  <c r="E1460" i="5"/>
  <c r="F1460" i="5"/>
  <c r="H1460" i="5" s="1"/>
  <c r="G1460" i="5"/>
  <c r="E1461" i="5"/>
  <c r="F1461" i="5"/>
  <c r="H1461" i="5" s="1"/>
  <c r="E1462" i="5"/>
  <c r="F1462" i="5"/>
  <c r="H1462" i="5"/>
  <c r="E1463" i="5"/>
  <c r="F1463" i="5"/>
  <c r="H1463" i="5" s="1"/>
  <c r="E1464" i="5"/>
  <c r="G1464" i="5" s="1"/>
  <c r="F1464" i="5"/>
  <c r="H1464" i="5" s="1"/>
  <c r="E1465" i="5"/>
  <c r="G1466" i="5" s="1"/>
  <c r="F1465" i="5"/>
  <c r="H1465" i="5" s="1"/>
  <c r="E1466" i="5"/>
  <c r="F1466" i="5"/>
  <c r="E1467" i="5"/>
  <c r="F1467" i="5"/>
  <c r="H1467" i="5" s="1"/>
  <c r="E1468" i="5"/>
  <c r="G1468" i="5" s="1"/>
  <c r="F1468" i="5"/>
  <c r="H1468" i="5" s="1"/>
  <c r="E1469" i="5"/>
  <c r="G1470" i="5" s="1"/>
  <c r="F1469" i="5"/>
  <c r="H1469" i="5" s="1"/>
  <c r="E1470" i="5"/>
  <c r="F1470" i="5"/>
  <c r="H1470" i="5" s="1"/>
  <c r="E1471" i="5"/>
  <c r="F1471" i="5"/>
  <c r="H1472" i="5" s="1"/>
  <c r="E1472" i="5"/>
  <c r="G1472" i="5" s="1"/>
  <c r="F1472" i="5"/>
  <c r="E1473" i="5"/>
  <c r="F1473" i="5"/>
  <c r="H1473" i="5"/>
  <c r="E1474" i="5"/>
  <c r="F1474" i="5"/>
  <c r="H1474" i="5" s="1"/>
  <c r="E1475" i="5"/>
  <c r="F1475" i="5"/>
  <c r="H1476" i="5" s="1"/>
  <c r="E1476" i="5"/>
  <c r="F1476" i="5"/>
  <c r="E1477" i="5"/>
  <c r="F1477" i="5"/>
  <c r="H1477" i="5" s="1"/>
  <c r="E1478" i="5"/>
  <c r="F1478" i="5"/>
  <c r="H1478" i="5"/>
  <c r="E1479" i="5"/>
  <c r="G1479" i="5" s="1"/>
  <c r="F1479" i="5"/>
  <c r="H1480" i="5" s="1"/>
  <c r="E1480" i="5"/>
  <c r="F1480" i="5"/>
  <c r="E1481" i="5"/>
  <c r="F1481" i="5"/>
  <c r="H1481" i="5"/>
  <c r="E1482" i="5"/>
  <c r="G1482" i="5" s="1"/>
  <c r="F1482" i="5"/>
  <c r="H1482" i="5" s="1"/>
  <c r="E1483" i="5"/>
  <c r="F1483" i="5"/>
  <c r="H1483" i="5" s="1"/>
  <c r="E1484" i="5"/>
  <c r="G1484" i="5" s="1"/>
  <c r="F1484" i="5"/>
  <c r="H1484" i="5" s="1"/>
  <c r="E1485" i="5"/>
  <c r="F1485" i="5"/>
  <c r="H1485" i="5" s="1"/>
  <c r="E1486" i="5"/>
  <c r="F1486" i="5"/>
  <c r="H1486" i="5"/>
  <c r="E1487" i="5"/>
  <c r="F1487" i="5"/>
  <c r="H1487" i="5" s="1"/>
  <c r="E1488" i="5"/>
  <c r="F1488" i="5"/>
  <c r="H1488" i="5"/>
  <c r="E1489" i="5"/>
  <c r="F1489" i="5"/>
  <c r="H1489" i="5" s="1"/>
  <c r="E1490" i="5"/>
  <c r="G1490" i="5" s="1"/>
  <c r="F1490" i="5"/>
  <c r="H1490" i="5"/>
  <c r="E1491" i="5"/>
  <c r="F1491" i="5"/>
  <c r="H1491" i="5" s="1"/>
  <c r="E1492" i="5"/>
  <c r="F1492" i="5"/>
  <c r="G1492" i="5"/>
  <c r="H1492" i="5"/>
  <c r="E1493" i="5"/>
  <c r="F1493" i="5"/>
  <c r="H1493" i="5" s="1"/>
  <c r="E1494" i="5"/>
  <c r="F1494" i="5"/>
  <c r="G1494" i="5"/>
  <c r="H1494" i="5"/>
  <c r="E1495" i="5"/>
  <c r="G1495" i="5" s="1"/>
  <c r="F1495" i="5"/>
  <c r="H1495" i="5" s="1"/>
  <c r="E1496" i="5"/>
  <c r="F1496" i="5"/>
  <c r="H1496" i="5"/>
  <c r="E1497" i="5"/>
  <c r="F1497" i="5"/>
  <c r="H1497" i="5" s="1"/>
  <c r="E1498" i="5"/>
  <c r="G1498" i="5" s="1"/>
  <c r="F1498" i="5"/>
  <c r="H1498" i="5"/>
  <c r="E1499" i="5"/>
  <c r="F1499" i="5"/>
  <c r="H1499" i="5" s="1"/>
  <c r="E1500" i="5"/>
  <c r="F1500" i="5"/>
  <c r="G1500" i="5"/>
  <c r="H1500" i="5"/>
  <c r="E1501" i="5"/>
  <c r="G1501" i="5" s="1"/>
  <c r="F1501" i="5"/>
  <c r="H1501" i="5" s="1"/>
  <c r="E1502" i="5"/>
  <c r="F1502" i="5"/>
  <c r="H1502" i="5"/>
  <c r="E1503" i="5"/>
  <c r="F1503" i="5"/>
  <c r="H1503" i="5" s="1"/>
  <c r="E1504" i="5"/>
  <c r="F1504" i="5"/>
  <c r="G1504" i="5"/>
  <c r="H1504" i="5"/>
  <c r="E1505" i="5"/>
  <c r="F1505" i="5"/>
  <c r="H1505" i="5" s="1"/>
  <c r="E1506" i="5"/>
  <c r="F1506" i="5"/>
  <c r="H1506" i="5"/>
  <c r="E1507" i="5"/>
  <c r="G1507" i="5" s="1"/>
  <c r="F1507" i="5"/>
  <c r="H1507" i="5" s="1"/>
  <c r="E1508" i="5"/>
  <c r="F1508" i="5"/>
  <c r="H1508" i="5"/>
  <c r="E1509" i="5"/>
  <c r="F1509" i="5"/>
  <c r="H1509" i="5" s="1"/>
  <c r="E1510" i="5"/>
  <c r="G1510" i="5" s="1"/>
  <c r="F1510" i="5"/>
  <c r="H1510" i="5"/>
  <c r="E1511" i="5"/>
  <c r="F1511" i="5"/>
  <c r="H1511" i="5" s="1"/>
  <c r="E1512" i="5"/>
  <c r="F1512" i="5"/>
  <c r="G1512" i="5"/>
  <c r="H1512" i="5"/>
  <c r="E1513" i="5"/>
  <c r="F1513" i="5"/>
  <c r="H1513" i="5" s="1"/>
  <c r="E1514" i="5"/>
  <c r="F1514" i="5"/>
  <c r="H1514" i="5"/>
  <c r="E1515" i="5"/>
  <c r="F1515" i="5"/>
  <c r="H1515" i="5" s="1"/>
  <c r="E1516" i="5"/>
  <c r="F1516" i="5"/>
  <c r="H1516" i="5"/>
  <c r="E1517" i="5"/>
  <c r="F1517" i="5"/>
  <c r="H1517" i="5" s="1"/>
  <c r="E1518" i="5"/>
  <c r="F1518" i="5"/>
  <c r="H1518" i="5"/>
  <c r="E1519" i="5"/>
  <c r="F1519" i="5"/>
  <c r="H1519" i="5" s="1"/>
  <c r="E1520" i="5"/>
  <c r="G1520" i="5" s="1"/>
  <c r="F1520" i="5"/>
  <c r="H1520" i="5"/>
  <c r="E1521" i="5"/>
  <c r="F1521" i="5"/>
  <c r="H1521" i="5" s="1"/>
  <c r="E1522" i="5"/>
  <c r="F1522" i="5"/>
  <c r="H1522" i="5"/>
  <c r="E1523" i="5"/>
  <c r="F1523" i="5"/>
  <c r="H1523" i="5" s="1"/>
  <c r="E1524" i="5"/>
  <c r="F1524" i="5"/>
  <c r="H1524" i="5"/>
  <c r="E1525" i="5"/>
  <c r="F1525" i="5"/>
  <c r="H1525" i="5" s="1"/>
  <c r="E1526" i="5"/>
  <c r="G1526" i="5" s="1"/>
  <c r="F1526" i="5"/>
  <c r="H1526" i="5"/>
  <c r="E1527" i="5"/>
  <c r="F1527" i="5"/>
  <c r="H1527" i="5" s="1"/>
  <c r="E1528" i="5"/>
  <c r="F1528" i="5"/>
  <c r="G1528" i="5"/>
  <c r="H1528" i="5"/>
  <c r="E1529" i="5"/>
  <c r="F1529" i="5"/>
  <c r="H1529" i="5" s="1"/>
  <c r="E1530" i="5"/>
  <c r="F1530" i="5"/>
  <c r="H1530" i="5"/>
  <c r="E1531" i="5"/>
  <c r="G1531" i="5" s="1"/>
  <c r="F1531" i="5"/>
  <c r="H1531" i="5" s="1"/>
  <c r="E1532" i="5"/>
  <c r="G1532" i="5" s="1"/>
  <c r="F1532" i="5"/>
  <c r="H1532" i="5"/>
  <c r="E1533" i="5"/>
  <c r="F1533" i="5"/>
  <c r="H1533" i="5" s="1"/>
  <c r="E1534" i="5"/>
  <c r="G1534" i="5" s="1"/>
  <c r="F1534" i="5"/>
  <c r="H1534" i="5"/>
  <c r="E1535" i="5"/>
  <c r="F1535" i="5"/>
  <c r="H1535" i="5" s="1"/>
  <c r="E1536" i="5"/>
  <c r="G1536" i="5" s="1"/>
  <c r="F1536" i="5"/>
  <c r="H1536" i="5"/>
  <c r="E1537" i="5"/>
  <c r="G1537" i="5" s="1"/>
  <c r="F1537" i="5"/>
  <c r="H1537" i="5" s="1"/>
  <c r="E1538" i="5"/>
  <c r="F1538" i="5"/>
  <c r="H1538" i="5"/>
  <c r="E1539" i="5"/>
  <c r="F1539" i="5"/>
  <c r="H1539" i="5" s="1"/>
  <c r="E1540" i="5"/>
  <c r="G1540" i="5" s="1"/>
  <c r="F1540" i="5"/>
  <c r="H1540" i="5"/>
  <c r="E1541" i="5"/>
  <c r="F1541" i="5"/>
  <c r="H1541" i="5" s="1"/>
  <c r="E1542" i="5"/>
  <c r="F1542" i="5"/>
  <c r="H1542" i="5"/>
  <c r="E1543" i="5"/>
  <c r="F1543" i="5"/>
  <c r="H1543" i="5" s="1"/>
  <c r="E1544" i="5"/>
  <c r="G1544" i="5" s="1"/>
  <c r="F1544" i="5"/>
  <c r="H1544" i="5"/>
  <c r="E1545" i="5"/>
  <c r="F1545" i="5"/>
  <c r="H1545" i="5" s="1"/>
  <c r="E1546" i="5"/>
  <c r="F1546" i="5"/>
  <c r="H1546" i="5"/>
  <c r="E1547" i="5"/>
  <c r="G1547" i="5" s="1"/>
  <c r="F1547" i="5"/>
  <c r="H1547" i="5" s="1"/>
  <c r="E1548" i="5"/>
  <c r="F1548" i="5"/>
  <c r="H1548" i="5"/>
  <c r="E1549" i="5"/>
  <c r="F1549" i="5"/>
  <c r="H1549" i="5" s="1"/>
  <c r="E1550" i="5"/>
  <c r="G1550" i="5" s="1"/>
  <c r="F1550" i="5"/>
  <c r="H1550" i="5"/>
  <c r="E1551" i="5"/>
  <c r="F1551" i="5"/>
  <c r="H1551" i="5" s="1"/>
  <c r="E1552" i="5"/>
  <c r="F1552" i="5"/>
  <c r="H1552" i="5"/>
  <c r="E1553" i="5"/>
  <c r="G1553" i="5" s="1"/>
  <c r="F1553" i="5"/>
  <c r="H1553" i="5" s="1"/>
  <c r="E1554" i="5"/>
  <c r="F1554" i="5"/>
  <c r="H1554" i="5"/>
  <c r="E1555" i="5"/>
  <c r="F1555" i="5"/>
  <c r="H1555" i="5" s="1"/>
  <c r="E1556" i="5"/>
  <c r="G1556" i="5" s="1"/>
  <c r="F1556" i="5"/>
  <c r="H1556" i="5"/>
  <c r="E1557" i="5"/>
  <c r="F1557" i="5"/>
  <c r="H1557" i="5" s="1"/>
  <c r="E1558" i="5"/>
  <c r="F1558" i="5"/>
  <c r="H1558" i="5"/>
  <c r="E1559" i="5"/>
  <c r="F1559" i="5"/>
  <c r="H1559" i="5" s="1"/>
  <c r="E1560" i="5"/>
  <c r="G1560" i="5" s="1"/>
  <c r="F1560" i="5"/>
  <c r="H1560" i="5"/>
  <c r="E1561" i="5"/>
  <c r="F1561" i="5"/>
  <c r="H1561" i="5" s="1"/>
  <c r="E1562" i="5"/>
  <c r="F1562" i="5"/>
  <c r="H1562" i="5"/>
  <c r="E1563" i="5"/>
  <c r="G1563" i="5" s="1"/>
  <c r="F1563" i="5"/>
  <c r="H1563" i="5" s="1"/>
  <c r="E1564" i="5"/>
  <c r="F1564" i="5"/>
  <c r="H1564" i="5"/>
  <c r="E1565" i="5"/>
  <c r="F1565" i="5"/>
  <c r="H1565" i="5" s="1"/>
  <c r="E1566" i="5"/>
  <c r="G1566" i="5" s="1"/>
  <c r="F1566" i="5"/>
  <c r="H1566" i="5"/>
  <c r="E1567" i="5"/>
  <c r="F1567" i="5"/>
  <c r="H1567" i="5" s="1"/>
  <c r="E1568" i="5"/>
  <c r="F1568" i="5"/>
  <c r="H1568" i="5"/>
  <c r="E1569" i="5"/>
  <c r="G1569" i="5" s="1"/>
  <c r="F1569" i="5"/>
  <c r="H1569" i="5" s="1"/>
  <c r="E1570" i="5"/>
  <c r="F1570" i="5"/>
  <c r="H1570" i="5"/>
  <c r="E1571" i="5"/>
  <c r="F1571" i="5"/>
  <c r="H1571" i="5" s="1"/>
  <c r="E1572" i="5"/>
  <c r="G1572" i="5" s="1"/>
  <c r="F1572" i="5"/>
  <c r="H1572" i="5"/>
  <c r="E1573" i="5"/>
  <c r="F1573" i="5"/>
  <c r="H1573" i="5" s="1"/>
  <c r="E1574" i="5"/>
  <c r="F1574" i="5"/>
  <c r="H1574" i="5"/>
  <c r="E1575" i="5"/>
  <c r="F1575" i="5"/>
  <c r="H1575" i="5" s="1"/>
  <c r="E1576" i="5"/>
  <c r="G1576" i="5" s="1"/>
  <c r="F1576" i="5"/>
  <c r="H1576" i="5"/>
  <c r="E1577" i="5"/>
  <c r="F1577" i="5"/>
  <c r="H1577" i="5" s="1"/>
  <c r="E1578" i="5"/>
  <c r="F1578" i="5"/>
  <c r="H1578" i="5"/>
  <c r="E1579" i="5"/>
  <c r="G1579" i="5" s="1"/>
  <c r="F1579" i="5"/>
  <c r="H1579" i="5" s="1"/>
  <c r="E1580" i="5"/>
  <c r="F1580" i="5"/>
  <c r="H1580" i="5"/>
  <c r="E1581" i="5"/>
  <c r="F1581" i="5"/>
  <c r="H1581" i="5" s="1"/>
  <c r="E1582" i="5"/>
  <c r="G1582" i="5" s="1"/>
  <c r="F1582" i="5"/>
  <c r="H1582" i="5"/>
  <c r="E1583" i="5"/>
  <c r="F1583" i="5"/>
  <c r="H1583" i="5" s="1"/>
  <c r="E1584" i="5"/>
  <c r="F1584" i="5"/>
  <c r="H1584" i="5"/>
  <c r="E1585" i="5"/>
  <c r="G1585" i="5" s="1"/>
  <c r="F1585" i="5"/>
  <c r="H1585" i="5" s="1"/>
  <c r="E1586" i="5"/>
  <c r="F1586" i="5"/>
  <c r="H1586" i="5"/>
  <c r="E1587" i="5"/>
  <c r="F1587" i="5"/>
  <c r="H1587" i="5" s="1"/>
  <c r="E1588" i="5"/>
  <c r="G1588" i="5" s="1"/>
  <c r="F1588" i="5"/>
  <c r="H1588" i="5"/>
  <c r="E1589" i="5"/>
  <c r="F1589" i="5"/>
  <c r="H1589" i="5" s="1"/>
  <c r="E1590" i="5"/>
  <c r="F1590" i="5"/>
  <c r="H1590" i="5"/>
  <c r="E1591" i="5"/>
  <c r="F1591" i="5"/>
  <c r="H1591" i="5" s="1"/>
  <c r="E1592" i="5"/>
  <c r="G1592" i="5" s="1"/>
  <c r="F1592" i="5"/>
  <c r="H1592" i="5"/>
  <c r="E1593" i="5"/>
  <c r="F1593" i="5"/>
  <c r="H1593" i="5" s="1"/>
  <c r="E1594" i="5"/>
  <c r="F1594" i="5"/>
  <c r="H1594" i="5"/>
  <c r="E1595" i="5"/>
  <c r="G1595" i="5" s="1"/>
  <c r="F1595" i="5"/>
  <c r="H1595" i="5" s="1"/>
  <c r="E1596" i="5"/>
  <c r="F1596" i="5"/>
  <c r="H1596" i="5"/>
  <c r="E1597" i="5"/>
  <c r="G1597" i="5" s="1"/>
  <c r="F1597" i="5"/>
  <c r="H1597" i="5" s="1"/>
  <c r="E1598" i="5"/>
  <c r="G1598" i="5" s="1"/>
  <c r="F1598" i="5"/>
  <c r="H1598" i="5"/>
  <c r="E1599" i="5"/>
  <c r="F1599" i="5"/>
  <c r="H1599" i="5" s="1"/>
  <c r="E1600" i="5"/>
  <c r="F1600" i="5"/>
  <c r="H1600" i="5"/>
  <c r="E1601" i="5"/>
  <c r="F1601" i="5"/>
  <c r="H1601" i="5" s="1"/>
  <c r="E1602" i="5"/>
  <c r="G1602" i="5" s="1"/>
  <c r="F1602" i="5"/>
  <c r="H1602" i="5"/>
  <c r="E1603" i="5"/>
  <c r="G1603" i="5" s="1"/>
  <c r="F1603" i="5"/>
  <c r="H1603" i="5" s="1"/>
  <c r="E1604" i="5"/>
  <c r="G1604" i="5" s="1"/>
  <c r="F1604" i="5"/>
  <c r="H1604" i="5"/>
  <c r="E1605" i="5"/>
  <c r="F1605" i="5"/>
  <c r="H1605" i="5" s="1"/>
  <c r="E1606" i="5"/>
  <c r="F1606" i="5"/>
  <c r="H1606" i="5"/>
  <c r="E1607" i="5"/>
  <c r="F1607" i="5"/>
  <c r="H1607" i="5" s="1"/>
  <c r="E1608" i="5"/>
  <c r="G1608" i="5" s="1"/>
  <c r="F1608" i="5"/>
  <c r="H1608" i="5"/>
  <c r="E1609" i="5"/>
  <c r="F1609" i="5"/>
  <c r="H1609" i="5" s="1"/>
  <c r="E1610" i="5"/>
  <c r="G1610" i="5" s="1"/>
  <c r="F1610" i="5"/>
  <c r="E1611" i="5"/>
  <c r="F1611" i="5"/>
  <c r="H1611" i="5" s="1"/>
  <c r="E1612" i="5"/>
  <c r="F1612" i="5"/>
  <c r="H1612" i="5"/>
  <c r="E1613" i="5"/>
  <c r="G1613" i="5" s="1"/>
  <c r="F1613" i="5"/>
  <c r="H1613" i="5" s="1"/>
  <c r="E1614" i="5"/>
  <c r="F1614" i="5"/>
  <c r="E1615" i="5"/>
  <c r="F1615" i="5"/>
  <c r="H1615" i="5" s="1"/>
  <c r="E1616" i="5"/>
  <c r="G1616" i="5" s="1"/>
  <c r="F1616" i="5"/>
  <c r="H1616" i="5"/>
  <c r="E1617" i="5"/>
  <c r="G1617" i="5" s="1"/>
  <c r="F1617" i="5"/>
  <c r="H1617" i="5" s="1"/>
  <c r="E1618" i="5"/>
  <c r="F1618" i="5"/>
  <c r="E1619" i="5"/>
  <c r="F1619" i="5"/>
  <c r="H1619" i="5" s="1"/>
  <c r="E1620" i="5"/>
  <c r="G1620" i="5" s="1"/>
  <c r="F1620" i="5"/>
  <c r="E1621" i="5"/>
  <c r="G1621" i="5" s="1"/>
  <c r="F1621" i="5"/>
  <c r="H1621" i="5" s="1"/>
  <c r="E1622" i="5"/>
  <c r="F1622" i="5"/>
  <c r="E1623" i="5"/>
  <c r="F1623" i="5"/>
  <c r="H1623" i="5" s="1"/>
  <c r="E1624" i="5"/>
  <c r="F1624" i="5"/>
  <c r="E1625" i="5"/>
  <c r="G1625" i="5" s="1"/>
  <c r="F1625" i="5"/>
  <c r="H1626" i="5" s="1"/>
  <c r="E1626" i="5"/>
  <c r="F1626" i="5"/>
  <c r="E1627" i="5"/>
  <c r="F1627" i="5"/>
  <c r="H1627" i="5"/>
  <c r="E1628" i="5"/>
  <c r="G1628" i="5" s="1"/>
  <c r="F1628" i="5"/>
  <c r="H1628" i="5" s="1"/>
  <c r="E1629" i="5"/>
  <c r="F1629" i="5"/>
  <c r="H1630" i="5" s="1"/>
  <c r="E1630" i="5"/>
  <c r="F1630" i="5"/>
  <c r="E1631" i="5"/>
  <c r="G1631" i="5" s="1"/>
  <c r="F1631" i="5"/>
  <c r="H1632" i="5" s="1"/>
  <c r="E1632" i="5"/>
  <c r="G1632" i="5" s="1"/>
  <c r="F1632" i="5"/>
  <c r="E1633" i="5"/>
  <c r="F1633" i="5"/>
  <c r="H1633" i="5" s="1"/>
  <c r="E1634" i="5"/>
  <c r="F1634" i="5"/>
  <c r="H1634" i="5" s="1"/>
  <c r="G1634" i="5"/>
  <c r="E1635" i="5"/>
  <c r="G1635" i="5" s="1"/>
  <c r="F1635" i="5"/>
  <c r="H1635" i="5" s="1"/>
  <c r="E1636" i="5"/>
  <c r="F1636" i="5"/>
  <c r="H1636" i="5" s="1"/>
  <c r="E1637" i="5"/>
  <c r="F1637" i="5"/>
  <c r="H1637" i="5" s="1"/>
  <c r="E1638" i="5"/>
  <c r="G1638" i="5" s="1"/>
  <c r="F1638" i="5"/>
  <c r="H1638" i="5"/>
  <c r="E1639" i="5"/>
  <c r="G1639" i="5" s="1"/>
  <c r="F1639" i="5"/>
  <c r="H1639" i="5" s="1"/>
  <c r="E1640" i="5"/>
  <c r="F1640" i="5"/>
  <c r="H1640" i="5" s="1"/>
  <c r="E1641" i="5"/>
  <c r="F1641" i="5"/>
  <c r="H1641" i="5" s="1"/>
  <c r="E1642" i="5"/>
  <c r="F1642" i="5"/>
  <c r="H1642" i="5"/>
  <c r="E1643" i="5"/>
  <c r="G1643" i="5" s="1"/>
  <c r="F1643" i="5"/>
  <c r="H1643" i="5" s="1"/>
  <c r="E1644" i="5"/>
  <c r="F1644" i="5"/>
  <c r="H1644" i="5" s="1"/>
  <c r="E1645" i="5"/>
  <c r="G1645" i="5" s="1"/>
  <c r="F1645" i="5"/>
  <c r="H1645" i="5" s="1"/>
  <c r="E1646" i="5"/>
  <c r="F1646" i="5"/>
  <c r="H1646" i="5"/>
  <c r="E1647" i="5"/>
  <c r="F1647" i="5"/>
  <c r="H1647" i="5" s="1"/>
  <c r="E1648" i="5"/>
  <c r="F1648" i="5"/>
  <c r="H1648" i="5" s="1"/>
  <c r="E1649" i="5"/>
  <c r="G1649" i="5" s="1"/>
  <c r="F1649" i="5"/>
  <c r="H1649" i="5" s="1"/>
  <c r="E1650" i="5"/>
  <c r="F1650" i="5"/>
  <c r="H1650" i="5"/>
  <c r="E1651" i="5"/>
  <c r="F1651" i="5"/>
  <c r="H1651" i="5" s="1"/>
  <c r="E1652" i="5"/>
  <c r="G1652" i="5" s="1"/>
  <c r="F1652" i="5"/>
  <c r="H1652" i="5" s="1"/>
  <c r="E1653" i="5"/>
  <c r="F1653" i="5"/>
  <c r="H1653" i="5" s="1"/>
  <c r="E1654" i="5"/>
  <c r="F1654" i="5"/>
  <c r="H1654" i="5"/>
  <c r="E1655" i="5"/>
  <c r="F1655" i="5"/>
  <c r="H1655" i="5" s="1"/>
  <c r="G1655" i="5"/>
  <c r="E1656" i="5"/>
  <c r="F1656" i="5"/>
  <c r="H1656" i="5" s="1"/>
  <c r="E1657" i="5"/>
  <c r="F1657" i="5"/>
  <c r="H1657" i="5" s="1"/>
  <c r="E1658" i="5"/>
  <c r="G1658" i="5" s="1"/>
  <c r="F1658" i="5"/>
  <c r="H1658" i="5"/>
  <c r="E1659" i="5"/>
  <c r="G1659" i="5" s="1"/>
  <c r="F1659" i="5"/>
  <c r="H1659" i="5" s="1"/>
  <c r="E1660" i="5"/>
  <c r="F1660" i="5"/>
  <c r="H1660" i="5" s="1"/>
  <c r="E1661" i="5"/>
  <c r="F1661" i="5"/>
  <c r="H1661" i="5" s="1"/>
  <c r="E1662" i="5"/>
  <c r="G1662" i="5" s="1"/>
  <c r="F1662" i="5"/>
  <c r="H1662" i="5"/>
  <c r="E1663" i="5"/>
  <c r="F1663" i="5"/>
  <c r="H1663" i="5" s="1"/>
  <c r="E1664" i="5"/>
  <c r="F1664" i="5"/>
  <c r="H1664" i="5" s="1"/>
  <c r="E1665" i="5"/>
  <c r="G1665" i="5" s="1"/>
  <c r="F1665" i="5"/>
  <c r="H1665" i="5" s="1"/>
  <c r="E1666" i="5"/>
  <c r="F1666" i="5"/>
  <c r="H1666" i="5"/>
  <c r="E1667" i="5"/>
  <c r="G1667" i="5" s="1"/>
  <c r="F1667" i="5"/>
  <c r="H1667" i="5" s="1"/>
  <c r="E1668" i="5"/>
  <c r="F1668" i="5"/>
  <c r="H1668" i="5" s="1"/>
  <c r="E1669" i="5"/>
  <c r="G1669" i="5" s="1"/>
  <c r="F1669" i="5"/>
  <c r="H1669" i="5"/>
  <c r="E1670" i="5"/>
  <c r="F1670" i="5"/>
  <c r="H1670" i="5"/>
  <c r="E1671" i="5"/>
  <c r="G1671" i="5" s="1"/>
  <c r="F1671" i="5"/>
  <c r="H1671" i="5" s="1"/>
  <c r="E1672" i="5"/>
  <c r="F1672" i="5"/>
  <c r="H1672" i="5" s="1"/>
  <c r="E1673" i="5"/>
  <c r="G1673" i="5" s="1"/>
  <c r="F1673" i="5"/>
  <c r="H1673" i="5"/>
  <c r="E1674" i="5"/>
  <c r="F1674" i="5"/>
  <c r="H1674" i="5"/>
  <c r="E1675" i="5"/>
  <c r="F1675" i="5"/>
  <c r="H1675" i="5" s="1"/>
  <c r="E1676" i="5"/>
  <c r="F1676" i="5"/>
  <c r="H1676" i="5" s="1"/>
  <c r="E1677" i="5"/>
  <c r="F1677" i="5"/>
  <c r="H1677" i="5"/>
  <c r="E1678" i="5"/>
  <c r="G1678" i="5" s="1"/>
  <c r="F1678" i="5"/>
  <c r="H1678" i="5"/>
  <c r="E1679" i="5"/>
  <c r="F1679" i="5"/>
  <c r="H1679" i="5" s="1"/>
  <c r="E1680" i="5"/>
  <c r="F1680" i="5"/>
  <c r="H1680" i="5" s="1"/>
  <c r="E1681" i="5"/>
  <c r="G1681" i="5" s="1"/>
  <c r="F1681" i="5"/>
  <c r="H1681" i="5"/>
  <c r="E1682" i="5"/>
  <c r="F1682" i="5"/>
  <c r="H1682" i="5"/>
  <c r="E1683" i="5"/>
  <c r="F1683" i="5"/>
  <c r="H1683" i="5" s="1"/>
  <c r="G1683" i="5"/>
  <c r="E1684" i="5"/>
  <c r="F1684" i="5"/>
  <c r="H1684" i="5" s="1"/>
  <c r="E1685" i="5"/>
  <c r="F1685" i="5"/>
  <c r="H1685" i="5"/>
  <c r="E1686" i="5"/>
  <c r="F1686" i="5"/>
  <c r="H1686" i="5"/>
  <c r="E1687" i="5"/>
  <c r="G1687" i="5" s="1"/>
  <c r="F1687" i="5"/>
  <c r="H1687" i="5" s="1"/>
  <c r="E1688" i="5"/>
  <c r="F1688" i="5"/>
  <c r="H1688" i="5" s="1"/>
  <c r="E1689" i="5"/>
  <c r="F1689" i="5"/>
  <c r="G1689" i="5"/>
  <c r="H1689" i="5"/>
  <c r="E1690" i="5"/>
  <c r="G1690" i="5" s="1"/>
  <c r="F1690" i="5"/>
  <c r="H1690" i="5"/>
  <c r="E1691" i="5"/>
  <c r="F1691" i="5"/>
  <c r="H1691" i="5" s="1"/>
  <c r="E1692" i="5"/>
  <c r="F1692" i="5"/>
  <c r="H1692" i="5" s="1"/>
  <c r="E1693" i="5"/>
  <c r="G1693" i="5" s="1"/>
  <c r="F1693" i="5"/>
  <c r="H1693" i="5"/>
  <c r="E1694" i="5"/>
  <c r="F1694" i="5"/>
  <c r="H1694" i="5"/>
  <c r="E1695" i="5"/>
  <c r="F1695" i="5"/>
  <c r="H1695" i="5" s="1"/>
  <c r="E1696" i="5"/>
  <c r="G1696" i="5" s="1"/>
  <c r="F1696" i="5"/>
  <c r="H1696" i="5" s="1"/>
  <c r="E1697" i="5"/>
  <c r="G1697" i="5" s="1"/>
  <c r="F1697" i="5"/>
  <c r="H1697" i="5"/>
  <c r="E1698" i="5"/>
  <c r="F1698" i="5"/>
  <c r="H1698" i="5"/>
  <c r="E1699" i="5"/>
  <c r="G1699" i="5" s="1"/>
  <c r="F1699" i="5"/>
  <c r="H1699" i="5" s="1"/>
  <c r="E1700" i="5"/>
  <c r="F1700" i="5"/>
  <c r="H1700" i="5" s="1"/>
  <c r="E1701" i="5"/>
  <c r="F1701" i="5"/>
  <c r="H1701" i="5"/>
  <c r="E1702" i="5"/>
  <c r="G1702" i="5" s="1"/>
  <c r="F1702" i="5"/>
  <c r="H1702" i="5"/>
  <c r="E1703" i="5"/>
  <c r="F1703" i="5"/>
  <c r="H1703" i="5" s="1"/>
  <c r="E1704" i="5"/>
  <c r="F1704" i="5"/>
  <c r="H1704" i="5" s="1"/>
  <c r="E1705" i="5"/>
  <c r="G1705" i="5" s="1"/>
  <c r="F1705" i="5"/>
  <c r="H1705" i="5"/>
  <c r="E1706" i="5"/>
  <c r="G1706" i="5" s="1"/>
  <c r="F1706" i="5"/>
  <c r="H1706" i="5"/>
  <c r="E1707" i="5"/>
  <c r="F1707" i="5"/>
  <c r="H1707" i="5" s="1"/>
  <c r="E1708" i="5"/>
  <c r="F1708" i="5"/>
  <c r="H1708" i="5" s="1"/>
  <c r="E1709" i="5"/>
  <c r="G1709" i="5" s="1"/>
  <c r="F1709" i="5"/>
  <c r="H1709" i="5"/>
  <c r="E1710" i="5"/>
  <c r="F1710" i="5"/>
  <c r="H1710" i="5"/>
  <c r="E1711" i="5"/>
  <c r="F1711" i="5"/>
  <c r="H1711" i="5" s="1"/>
  <c r="E1712" i="5"/>
  <c r="G1712" i="5" s="1"/>
  <c r="F1712" i="5"/>
  <c r="H1712" i="5" s="1"/>
  <c r="E1713" i="5"/>
  <c r="F1713" i="5"/>
  <c r="H1713" i="5"/>
  <c r="E1714" i="5"/>
  <c r="F1714" i="5"/>
  <c r="H1714" i="5"/>
  <c r="E1715" i="5"/>
  <c r="G1715" i="5" s="1"/>
  <c r="F1715" i="5"/>
  <c r="H1715" i="5" s="1"/>
  <c r="E1716" i="5"/>
  <c r="F1716" i="5"/>
  <c r="H1716" i="5" s="1"/>
  <c r="E1717" i="5"/>
  <c r="F1717" i="5"/>
  <c r="H1717" i="5"/>
  <c r="E1718" i="5"/>
  <c r="G1718" i="5" s="1"/>
  <c r="F1718" i="5"/>
  <c r="H1718" i="5"/>
  <c r="E1719" i="5"/>
  <c r="F1719" i="5"/>
  <c r="H1719" i="5" s="1"/>
  <c r="E1720" i="5"/>
  <c r="F1720" i="5"/>
  <c r="H1720" i="5" s="1"/>
  <c r="E1721" i="5"/>
  <c r="G1721" i="5" s="1"/>
  <c r="F1721" i="5"/>
  <c r="H1721" i="5"/>
  <c r="E1722" i="5"/>
  <c r="F1722" i="5"/>
  <c r="H1722" i="5"/>
  <c r="E1723" i="5"/>
  <c r="F1723" i="5"/>
  <c r="H1723" i="5" s="1"/>
  <c r="G1723" i="5"/>
  <c r="E1724" i="5"/>
  <c r="G1724" i="5" s="1"/>
  <c r="F1724" i="5"/>
  <c r="H1724" i="5" s="1"/>
  <c r="E1725" i="5"/>
  <c r="G1725" i="5" s="1"/>
  <c r="F1725" i="5"/>
  <c r="H1725" i="5"/>
  <c r="E1726" i="5"/>
  <c r="G1726" i="5" s="1"/>
  <c r="F1726" i="5"/>
  <c r="H1726" i="5"/>
  <c r="E1727" i="5"/>
  <c r="F1727" i="5"/>
  <c r="H1727" i="5" s="1"/>
  <c r="E1728" i="5"/>
  <c r="F1728" i="5"/>
  <c r="H1728" i="5" s="1"/>
  <c r="E1729" i="5"/>
  <c r="F1729" i="5"/>
  <c r="G1729" i="5"/>
  <c r="H1729" i="5"/>
  <c r="E1730" i="5"/>
  <c r="F1730" i="5"/>
  <c r="H1730" i="5"/>
  <c r="E1731" i="5"/>
  <c r="F1731" i="5"/>
  <c r="H1731" i="5" s="1"/>
  <c r="E1732" i="5"/>
  <c r="F1732" i="5"/>
  <c r="H1732" i="5" s="1"/>
  <c r="E1733" i="5"/>
  <c r="G1733" i="5" s="1"/>
  <c r="F1733" i="5"/>
  <c r="H1733" i="5"/>
  <c r="E1734" i="5"/>
  <c r="F1734" i="5"/>
  <c r="H1734" i="5"/>
  <c r="E1735" i="5"/>
  <c r="G1735" i="5" s="1"/>
  <c r="F1735" i="5"/>
  <c r="H1735" i="5" s="1"/>
  <c r="E1736" i="5"/>
  <c r="F1736" i="5"/>
  <c r="H1736" i="5" s="1"/>
  <c r="E1737" i="5"/>
  <c r="F1737" i="5"/>
  <c r="H1737" i="5"/>
  <c r="E1738" i="5"/>
  <c r="F1738" i="5"/>
  <c r="H1738" i="5"/>
  <c r="E1739" i="5"/>
  <c r="F1739" i="5"/>
  <c r="H1739" i="5" s="1"/>
  <c r="E1740" i="5"/>
  <c r="F1740" i="5"/>
  <c r="H1740" i="5" s="1"/>
  <c r="E1741" i="5"/>
  <c r="G1741" i="5" s="1"/>
  <c r="F1741" i="5"/>
  <c r="H1741" i="5"/>
  <c r="E1742" i="5"/>
  <c r="G1742" i="5" s="1"/>
  <c r="F1742" i="5"/>
  <c r="H1742" i="5"/>
  <c r="E1743" i="5"/>
  <c r="F1743" i="5"/>
  <c r="H1743" i="5" s="1"/>
  <c r="E1744" i="5"/>
  <c r="F1744" i="5"/>
  <c r="H1744" i="5" s="1"/>
  <c r="E1745" i="5"/>
  <c r="F1745" i="5"/>
  <c r="H1745" i="5"/>
  <c r="E1746" i="5"/>
  <c r="F1746" i="5"/>
  <c r="H1746" i="5"/>
  <c r="E1747" i="5"/>
  <c r="F1747" i="5"/>
  <c r="H1747" i="5" s="1"/>
  <c r="G1747" i="5"/>
  <c r="E1748" i="5"/>
  <c r="F1748" i="5"/>
  <c r="H1748" i="5" s="1"/>
  <c r="E1749" i="5"/>
  <c r="F1749" i="5"/>
  <c r="H1749" i="5"/>
  <c r="E1750" i="5"/>
  <c r="F1750" i="5"/>
  <c r="H1750" i="5"/>
  <c r="E1751" i="5"/>
  <c r="G1751" i="5" s="1"/>
  <c r="F1751" i="5"/>
  <c r="H1751" i="5" s="1"/>
  <c r="E1752" i="5"/>
  <c r="F1752" i="5"/>
  <c r="H1752" i="5" s="1"/>
  <c r="E1753" i="5"/>
  <c r="F1753" i="5"/>
  <c r="H1753" i="5"/>
  <c r="E1754" i="5"/>
  <c r="G1754" i="5" s="1"/>
  <c r="F1754" i="5"/>
  <c r="H1754" i="5"/>
  <c r="E1755" i="5"/>
  <c r="F1755" i="5"/>
  <c r="H1755" i="5" s="1"/>
  <c r="E1756" i="5"/>
  <c r="F1756" i="5"/>
  <c r="H1756" i="5" s="1"/>
  <c r="E1757" i="5"/>
  <c r="G1757" i="5" s="1"/>
  <c r="F1757" i="5"/>
  <c r="H1757" i="5"/>
  <c r="E1758" i="5"/>
  <c r="F1758" i="5"/>
  <c r="H1758" i="5"/>
  <c r="E1759" i="5"/>
  <c r="F1759" i="5"/>
  <c r="H1759" i="5" s="1"/>
  <c r="E1760" i="5"/>
  <c r="G1760" i="5" s="1"/>
  <c r="F1760" i="5"/>
  <c r="H1760" i="5" s="1"/>
  <c r="E1761" i="5"/>
  <c r="G1761" i="5" s="1"/>
  <c r="F1761" i="5"/>
  <c r="H1761" i="5"/>
  <c r="E1762" i="5"/>
  <c r="F1762" i="5"/>
  <c r="H1762" i="5"/>
  <c r="E1763" i="5"/>
  <c r="G1763" i="5" s="1"/>
  <c r="F1763" i="5"/>
  <c r="H1763" i="5" s="1"/>
  <c r="E1764" i="5"/>
  <c r="F1764" i="5"/>
  <c r="H1764" i="5" s="1"/>
  <c r="E1765" i="5"/>
  <c r="G1765" i="5" s="1"/>
  <c r="F1765" i="5"/>
  <c r="H1765" i="5"/>
  <c r="E1766" i="5"/>
  <c r="F1766" i="5"/>
  <c r="H1766" i="5"/>
  <c r="E1767" i="5"/>
  <c r="F1767" i="5"/>
  <c r="H1767" i="5" s="1"/>
  <c r="E1768" i="5"/>
  <c r="F1768" i="5"/>
  <c r="H1768" i="5" s="1"/>
  <c r="E1769" i="5"/>
  <c r="G1769" i="5" s="1"/>
  <c r="F1769" i="5"/>
  <c r="H1769" i="5"/>
  <c r="E1770" i="5"/>
  <c r="G1770" i="5" s="1"/>
  <c r="F1770" i="5"/>
  <c r="H1770" i="5"/>
  <c r="E1771" i="5"/>
  <c r="F1771" i="5"/>
  <c r="H1771" i="5" s="1"/>
  <c r="E1772" i="5"/>
  <c r="F1772" i="5"/>
  <c r="H1772" i="5" s="1"/>
  <c r="E1773" i="5"/>
  <c r="G1773" i="5" s="1"/>
  <c r="F1773" i="5"/>
  <c r="H1773" i="5"/>
  <c r="E1774" i="5"/>
  <c r="F1774" i="5"/>
  <c r="H1774" i="5"/>
  <c r="E1775" i="5"/>
  <c r="F1775" i="5"/>
  <c r="H1775" i="5" s="1"/>
  <c r="E1776" i="5"/>
  <c r="G1776" i="5" s="1"/>
  <c r="F1776" i="5"/>
  <c r="H1776" i="5" s="1"/>
  <c r="E1777" i="5"/>
  <c r="F1777" i="5"/>
  <c r="H1777" i="5"/>
  <c r="E1778" i="5"/>
  <c r="F1778" i="5"/>
  <c r="H1778" i="5"/>
  <c r="E1779" i="5"/>
  <c r="G1779" i="5" s="1"/>
  <c r="F1779" i="5"/>
  <c r="H1779" i="5" s="1"/>
  <c r="E1780" i="5"/>
  <c r="F1780" i="5"/>
  <c r="H1780" i="5" s="1"/>
  <c r="E1781" i="5"/>
  <c r="F1781" i="5"/>
  <c r="G1781" i="5"/>
  <c r="H1781" i="5"/>
  <c r="E1782" i="5"/>
  <c r="G1782" i="5" s="1"/>
  <c r="F1782" i="5"/>
  <c r="H1782" i="5"/>
  <c r="E1783" i="5"/>
  <c r="F1783" i="5"/>
  <c r="H1783" i="5" s="1"/>
  <c r="E1784" i="5"/>
  <c r="G1784" i="5" s="1"/>
  <c r="F1784" i="5"/>
  <c r="H1784" i="5" s="1"/>
  <c r="E1785" i="5"/>
  <c r="G1785" i="5" s="1"/>
  <c r="F1785" i="5"/>
  <c r="H1785" i="5"/>
  <c r="E1786" i="5"/>
  <c r="F1786" i="5"/>
  <c r="H1786" i="5"/>
  <c r="E1787" i="5"/>
  <c r="F1787" i="5"/>
  <c r="H1787" i="5" s="1"/>
  <c r="G1787" i="5"/>
  <c r="E1788" i="5"/>
  <c r="G1788" i="5" s="1"/>
  <c r="F1788" i="5"/>
  <c r="H1788" i="5" s="1"/>
  <c r="E1789" i="5"/>
  <c r="F1789" i="5"/>
  <c r="H1789" i="5"/>
  <c r="E1790" i="5"/>
  <c r="G1790" i="5" s="1"/>
  <c r="F1790" i="5"/>
  <c r="H1790" i="5"/>
  <c r="E1791" i="5"/>
  <c r="G1791" i="5" s="1"/>
  <c r="F1791" i="5"/>
  <c r="H1791" i="5" s="1"/>
  <c r="E1792" i="5"/>
  <c r="F1792" i="5"/>
  <c r="H1792" i="5" s="1"/>
  <c r="E1793" i="5"/>
  <c r="F1793" i="5"/>
  <c r="H1793" i="5"/>
  <c r="E1794" i="5"/>
  <c r="F1794" i="5"/>
  <c r="H1794" i="5"/>
  <c r="E1795" i="5"/>
  <c r="G1795" i="5" s="1"/>
  <c r="F1795" i="5"/>
  <c r="H1795" i="5" s="1"/>
  <c r="E1796" i="5"/>
  <c r="G1796" i="5" s="1"/>
  <c r="F1796" i="5"/>
  <c r="H1796" i="5" s="1"/>
  <c r="E1797" i="5"/>
  <c r="F1797" i="5"/>
  <c r="H1797" i="5"/>
  <c r="E1798" i="5"/>
  <c r="F1798" i="5"/>
  <c r="H1798" i="5"/>
  <c r="E1799" i="5"/>
  <c r="G1799" i="5" s="1"/>
  <c r="F1799" i="5"/>
  <c r="H1799" i="5" s="1"/>
  <c r="E1800" i="5"/>
  <c r="G1800" i="5" s="1"/>
  <c r="F1800" i="5"/>
  <c r="H1800" i="5" s="1"/>
  <c r="E1801" i="5"/>
  <c r="F1801" i="5"/>
  <c r="H1801" i="5"/>
  <c r="E1802" i="5"/>
  <c r="F1802" i="5"/>
  <c r="H1802" i="5"/>
  <c r="E1803" i="5"/>
  <c r="F1803" i="5"/>
  <c r="H1803" i="5" s="1"/>
  <c r="E1804" i="5"/>
  <c r="F1804" i="5"/>
  <c r="H1804" i="5" s="1"/>
  <c r="E1805" i="5"/>
  <c r="F1805" i="5"/>
  <c r="H1805" i="5"/>
  <c r="E1806" i="5"/>
  <c r="G1806" i="5" s="1"/>
  <c r="F1806" i="5"/>
  <c r="H1806" i="5"/>
  <c r="E1807" i="5"/>
  <c r="F1807" i="5"/>
  <c r="H1807" i="5" s="1"/>
  <c r="E1808" i="5"/>
  <c r="F1808" i="5"/>
  <c r="H1808" i="5" s="1"/>
  <c r="E1809" i="5"/>
  <c r="G1809" i="5" s="1"/>
  <c r="F1809" i="5"/>
  <c r="H1809" i="5"/>
  <c r="E1810" i="5"/>
  <c r="F1810" i="5"/>
  <c r="H1810" i="5"/>
  <c r="E1811" i="5"/>
  <c r="F1811" i="5"/>
  <c r="H1811" i="5" s="1"/>
  <c r="E1812" i="5"/>
  <c r="G1812" i="5" s="1"/>
  <c r="F1812" i="5"/>
  <c r="H1812" i="5" s="1"/>
  <c r="E1813" i="5"/>
  <c r="F1813" i="5"/>
  <c r="H1813" i="5"/>
  <c r="E1814" i="5"/>
  <c r="F1814" i="5"/>
  <c r="H1814" i="5"/>
  <c r="E1815" i="5"/>
  <c r="G1815" i="5" s="1"/>
  <c r="F1815" i="5"/>
  <c r="H1815" i="5" s="1"/>
  <c r="E1816" i="5"/>
  <c r="G1816" i="5" s="1"/>
  <c r="F1816" i="5"/>
  <c r="H1816" i="5" s="1"/>
  <c r="E1817" i="5"/>
  <c r="F1817" i="5"/>
  <c r="H1817" i="5"/>
  <c r="E1818" i="5"/>
  <c r="F1818" i="5"/>
  <c r="H1818" i="5"/>
  <c r="E1819" i="5"/>
  <c r="F1819" i="5"/>
  <c r="H1819" i="5" s="1"/>
  <c r="E1820" i="5"/>
  <c r="F1820" i="5"/>
  <c r="H1820" i="5" s="1"/>
  <c r="E1821" i="5"/>
  <c r="F1821" i="5"/>
  <c r="H1821" i="5"/>
  <c r="E1822" i="5"/>
  <c r="G1822" i="5" s="1"/>
  <c r="F1822" i="5"/>
  <c r="H1822" i="5"/>
  <c r="E1823" i="5"/>
  <c r="F1823" i="5"/>
  <c r="H1823" i="5" s="1"/>
  <c r="E1824" i="5"/>
  <c r="F1824" i="5"/>
  <c r="H1824" i="5" s="1"/>
  <c r="E1825" i="5"/>
  <c r="G1825" i="5" s="1"/>
  <c r="F1825" i="5"/>
  <c r="H1825" i="5"/>
  <c r="E1826" i="5"/>
  <c r="F1826" i="5"/>
  <c r="H1826" i="5"/>
  <c r="E1827" i="5"/>
  <c r="F1827" i="5"/>
  <c r="H1827" i="5" s="1"/>
  <c r="E1828" i="5"/>
  <c r="G1828" i="5" s="1"/>
  <c r="F1828" i="5"/>
  <c r="H1828" i="5" s="1"/>
  <c r="E1829" i="5"/>
  <c r="F1829" i="5"/>
  <c r="H1829" i="5"/>
  <c r="E1830" i="5"/>
  <c r="F1830" i="5"/>
  <c r="H1830" i="5"/>
  <c r="E1831" i="5"/>
  <c r="G1831" i="5" s="1"/>
  <c r="F1831" i="5"/>
  <c r="H1831" i="5" s="1"/>
  <c r="E1832" i="5"/>
  <c r="G1832" i="5" s="1"/>
  <c r="F1832" i="5"/>
  <c r="H1832" i="5" s="1"/>
  <c r="E1833" i="5"/>
  <c r="F1833" i="5"/>
  <c r="H1833" i="5"/>
  <c r="E1834" i="5"/>
  <c r="F1834" i="5"/>
  <c r="H1834" i="5"/>
  <c r="E1835" i="5"/>
  <c r="F1835" i="5"/>
  <c r="H1835" i="5" s="1"/>
  <c r="E1836" i="5"/>
  <c r="F1836" i="5"/>
  <c r="H1836" i="5" s="1"/>
  <c r="E1837" i="5"/>
  <c r="F1837" i="5"/>
  <c r="H1837" i="5"/>
  <c r="E1838" i="5"/>
  <c r="G1838" i="5" s="1"/>
  <c r="F1838" i="5"/>
  <c r="H1838" i="5"/>
  <c r="E1839" i="5"/>
  <c r="F1839" i="5"/>
  <c r="H1839" i="5" s="1"/>
  <c r="E1840" i="5"/>
  <c r="F1840" i="5"/>
  <c r="H1840" i="5" s="1"/>
  <c r="E1841" i="5"/>
  <c r="G1841" i="5" s="1"/>
  <c r="F1841" i="5"/>
  <c r="H1841" i="5"/>
  <c r="E1842" i="5"/>
  <c r="F1842" i="5"/>
  <c r="H1842" i="5"/>
  <c r="E1843" i="5"/>
  <c r="F1843" i="5"/>
  <c r="H1843" i="5" s="1"/>
  <c r="E1844" i="5"/>
  <c r="G1844" i="5" s="1"/>
  <c r="F1844" i="5"/>
  <c r="H1844" i="5" s="1"/>
  <c r="E1845" i="5"/>
  <c r="G1845" i="5" s="1"/>
  <c r="F1845" i="5"/>
  <c r="H1845" i="5"/>
  <c r="E1846" i="5"/>
  <c r="F1846" i="5"/>
  <c r="H1846" i="5"/>
  <c r="E1847" i="5"/>
  <c r="G1847" i="5" s="1"/>
  <c r="F1847" i="5"/>
  <c r="H1847" i="5" s="1"/>
  <c r="E1848" i="5"/>
  <c r="G1848" i="5" s="1"/>
  <c r="F1848" i="5"/>
  <c r="H1848" i="5" s="1"/>
  <c r="E1849" i="5"/>
  <c r="F1849" i="5"/>
  <c r="H1849" i="5"/>
  <c r="E1850" i="5"/>
  <c r="F1850" i="5"/>
  <c r="H1850" i="5"/>
  <c r="E1851" i="5"/>
  <c r="F1851" i="5"/>
  <c r="H1851" i="5" s="1"/>
  <c r="E1852" i="5"/>
  <c r="F1852" i="5"/>
  <c r="H1852" i="5" s="1"/>
  <c r="E1853" i="5"/>
  <c r="F1853" i="5"/>
  <c r="H1853" i="5" s="1"/>
  <c r="E1854" i="5"/>
  <c r="F1854" i="5"/>
  <c r="H1854" i="5" s="1"/>
  <c r="E1855" i="5"/>
  <c r="F1855" i="5"/>
  <c r="H1855" i="5"/>
  <c r="E1856" i="5"/>
  <c r="F1856" i="5"/>
  <c r="H1856" i="5" s="1"/>
  <c r="E1857" i="5"/>
  <c r="F1857" i="5"/>
  <c r="H1857" i="5" s="1"/>
  <c r="G1857" i="5"/>
  <c r="E1858" i="5"/>
  <c r="F1858" i="5"/>
  <c r="H1858" i="5" s="1"/>
  <c r="E1859" i="5"/>
  <c r="F1859" i="5"/>
  <c r="E1860" i="5"/>
  <c r="F1860" i="5"/>
  <c r="H1860" i="5" s="1"/>
  <c r="E1861" i="5"/>
  <c r="F1861" i="5"/>
  <c r="H1861" i="5" s="1"/>
  <c r="G1861" i="5"/>
  <c r="E1862" i="5"/>
  <c r="G1862" i="5" s="1"/>
  <c r="F1862" i="5"/>
  <c r="H1862" i="5" s="1"/>
  <c r="E1863" i="5"/>
  <c r="F1863" i="5"/>
  <c r="E1864" i="5"/>
  <c r="F1864" i="5"/>
  <c r="H1864" i="5" s="1"/>
  <c r="E1865" i="5"/>
  <c r="G1865" i="5" s="1"/>
  <c r="F1865" i="5"/>
  <c r="H1865" i="5" s="1"/>
  <c r="E1866" i="5"/>
  <c r="F1866" i="5"/>
  <c r="H1866" i="5" s="1"/>
  <c r="E1867" i="5"/>
  <c r="F1867" i="5"/>
  <c r="E1868" i="5"/>
  <c r="F1868" i="5"/>
  <c r="H1868" i="5" s="1"/>
  <c r="E1869" i="5"/>
  <c r="G1869" i="5" s="1"/>
  <c r="F1869" i="5"/>
  <c r="H1869" i="5" s="1"/>
  <c r="E1870" i="5"/>
  <c r="G1870" i="5" s="1"/>
  <c r="F1870" i="5"/>
  <c r="H1871" i="5" s="1"/>
  <c r="E1871" i="5"/>
  <c r="F1871" i="5"/>
  <c r="E1872" i="5"/>
  <c r="F1872" i="5"/>
  <c r="H1872" i="5" s="1"/>
  <c r="E1873" i="5"/>
  <c r="F1873" i="5"/>
  <c r="H1873" i="5" s="1"/>
  <c r="E1874" i="5"/>
  <c r="F1874" i="5"/>
  <c r="H1875" i="5" s="1"/>
  <c r="H1874" i="5"/>
  <c r="E1875" i="5"/>
  <c r="F1875" i="5"/>
  <c r="E1876" i="5"/>
  <c r="F1876" i="5"/>
  <c r="H1876" i="5" s="1"/>
  <c r="E1877" i="5"/>
  <c r="F1877" i="5"/>
  <c r="H1877" i="5" s="1"/>
  <c r="E1878" i="5"/>
  <c r="G1878" i="5" s="1"/>
  <c r="F1878" i="5"/>
  <c r="H1878" i="5" s="1"/>
  <c r="E1879" i="5"/>
  <c r="F1879" i="5"/>
  <c r="H1879" i="5"/>
  <c r="E1880" i="5"/>
  <c r="F1880" i="5"/>
  <c r="H1880" i="5" s="1"/>
  <c r="E1881" i="5"/>
  <c r="F1881" i="5"/>
  <c r="H1881" i="5" s="1"/>
  <c r="E1882" i="5"/>
  <c r="F1882" i="5"/>
  <c r="H1882" i="5" s="1"/>
  <c r="E1883" i="5"/>
  <c r="F1883" i="5"/>
  <c r="H1883" i="5"/>
  <c r="E1884" i="5"/>
  <c r="G1884" i="5" s="1"/>
  <c r="F1884" i="5"/>
  <c r="H1884" i="5" s="1"/>
  <c r="E1885" i="5"/>
  <c r="F1885" i="5"/>
  <c r="H1885" i="5" s="1"/>
  <c r="E1886" i="5"/>
  <c r="F1886" i="5"/>
  <c r="H1886" i="5" s="1"/>
  <c r="E1887" i="5"/>
  <c r="F1887" i="5"/>
  <c r="H1887" i="5"/>
  <c r="E1888" i="5"/>
  <c r="F1888" i="5"/>
  <c r="H1888" i="5" s="1"/>
  <c r="E1889" i="5"/>
  <c r="F1889" i="5"/>
  <c r="H1889" i="5" s="1"/>
  <c r="E1890" i="5"/>
  <c r="G1890" i="5" s="1"/>
  <c r="F1890" i="5"/>
  <c r="H1890" i="5" s="1"/>
  <c r="E1891" i="5"/>
  <c r="G1891" i="5" s="1"/>
  <c r="F1891" i="5"/>
  <c r="H1891" i="5"/>
  <c r="E1892" i="5"/>
  <c r="F1892" i="5"/>
  <c r="H1892" i="5" s="1"/>
  <c r="E1893" i="5"/>
  <c r="G1893" i="5" s="1"/>
  <c r="F1893" i="5"/>
  <c r="H1893" i="5" s="1"/>
  <c r="E1894" i="5"/>
  <c r="F1894" i="5"/>
  <c r="H1894" i="5" s="1"/>
  <c r="E1895" i="5"/>
  <c r="F1895" i="5"/>
  <c r="H1895" i="5"/>
  <c r="E1896" i="5"/>
  <c r="F1896" i="5"/>
  <c r="H1896" i="5" s="1"/>
  <c r="E1897" i="5"/>
  <c r="F1897" i="5"/>
  <c r="H1897" i="5" s="1"/>
  <c r="E1898" i="5"/>
  <c r="F1898" i="5"/>
  <c r="H1898" i="5" s="1"/>
  <c r="E1899" i="5"/>
  <c r="F1899" i="5"/>
  <c r="H1899" i="5"/>
  <c r="E1900" i="5"/>
  <c r="G1900" i="5" s="1"/>
  <c r="F1900" i="5"/>
  <c r="H1900" i="5" s="1"/>
  <c r="E1901" i="5"/>
  <c r="G1901" i="5" s="1"/>
  <c r="F1901" i="5"/>
  <c r="H1901" i="5" s="1"/>
  <c r="E1902" i="5"/>
  <c r="F1902" i="5"/>
  <c r="H1902" i="5" s="1"/>
  <c r="E1903" i="5"/>
  <c r="F1903" i="5"/>
  <c r="H1903" i="5"/>
  <c r="E1904" i="5"/>
  <c r="G1904" i="5" s="1"/>
  <c r="F1904" i="5"/>
  <c r="H1904" i="5" s="1"/>
  <c r="E1905" i="5"/>
  <c r="F1905" i="5"/>
  <c r="E1906" i="5"/>
  <c r="F1906" i="5"/>
  <c r="H1906" i="5"/>
  <c r="E1907" i="5"/>
  <c r="F1907" i="5"/>
  <c r="H1907" i="5"/>
  <c r="E1908" i="5"/>
  <c r="G1908" i="5" s="1"/>
  <c r="F1908" i="5"/>
  <c r="H1908" i="5"/>
  <c r="E1909" i="5"/>
  <c r="F1909" i="5"/>
  <c r="H1909" i="5" s="1"/>
  <c r="E1910" i="5"/>
  <c r="G1910" i="5" s="1"/>
  <c r="F1910" i="5"/>
  <c r="H1910" i="5"/>
  <c r="E1911" i="5"/>
  <c r="F1911" i="5"/>
  <c r="H1911" i="5" s="1"/>
  <c r="E1912" i="5"/>
  <c r="F1912" i="5"/>
  <c r="G1912" i="5"/>
  <c r="H1912" i="5"/>
  <c r="E1913" i="5"/>
  <c r="G1913" i="5" s="1"/>
  <c r="F1913" i="5"/>
  <c r="H1913" i="5" s="1"/>
  <c r="E1914" i="5"/>
  <c r="F1914" i="5"/>
  <c r="H1914" i="5"/>
  <c r="E1915" i="5"/>
  <c r="F1915" i="5"/>
  <c r="H1915" i="5" s="1"/>
  <c r="E1916" i="5"/>
  <c r="F1916" i="5"/>
  <c r="H1916" i="5"/>
  <c r="E1917" i="5"/>
  <c r="F1917" i="5"/>
  <c r="H1917" i="5" s="1"/>
  <c r="E1918" i="5"/>
  <c r="F1918" i="5"/>
  <c r="H1918" i="5"/>
  <c r="E1919" i="5"/>
  <c r="F1919" i="5"/>
  <c r="H1919" i="5" s="1"/>
  <c r="E1920" i="5"/>
  <c r="G1920" i="5" s="1"/>
  <c r="F1920" i="5"/>
  <c r="H1920" i="5"/>
  <c r="E1921" i="5"/>
  <c r="F1921" i="5"/>
  <c r="H1921" i="5" s="1"/>
  <c r="E1922" i="5"/>
  <c r="G1922" i="5" s="1"/>
  <c r="F1922" i="5"/>
  <c r="H1922" i="5"/>
  <c r="E1923" i="5"/>
  <c r="F1923" i="5"/>
  <c r="H1923" i="5" s="1"/>
  <c r="E1924" i="5"/>
  <c r="F1924" i="5"/>
  <c r="H1924" i="5"/>
  <c r="E1925" i="5"/>
  <c r="F1925" i="5"/>
  <c r="H1925" i="5" s="1"/>
  <c r="E1926" i="5"/>
  <c r="G1926" i="5" s="1"/>
  <c r="F1926" i="5"/>
  <c r="H1926" i="5"/>
  <c r="E1927" i="5"/>
  <c r="F1927" i="5"/>
  <c r="H1927" i="5" s="1"/>
  <c r="E1928" i="5"/>
  <c r="F1928" i="5"/>
  <c r="G1928" i="5"/>
  <c r="H1928" i="5"/>
  <c r="E1929" i="5"/>
  <c r="F1929" i="5"/>
  <c r="H1929" i="5" s="1"/>
  <c r="E1930" i="5"/>
  <c r="G1930" i="5" s="1"/>
  <c r="F1930" i="5"/>
  <c r="H1930" i="5"/>
  <c r="E1931" i="5"/>
  <c r="F1931" i="5"/>
  <c r="H1931" i="5" s="1"/>
  <c r="E1932" i="5"/>
  <c r="F1932" i="5"/>
  <c r="H1932" i="5"/>
  <c r="E1933" i="5"/>
  <c r="F1933" i="5"/>
  <c r="H1933" i="5" s="1"/>
  <c r="E1934" i="5"/>
  <c r="G1934" i="5" s="1"/>
  <c r="F1934" i="5"/>
  <c r="H1934" i="5"/>
  <c r="E1935" i="5"/>
  <c r="F1935" i="5"/>
  <c r="H1935" i="5" s="1"/>
  <c r="E1936" i="5"/>
  <c r="F1936" i="5"/>
  <c r="H1936" i="5"/>
  <c r="E1937" i="5"/>
  <c r="G1937" i="5" s="1"/>
  <c r="F1937" i="5"/>
  <c r="H1937" i="5" s="1"/>
  <c r="E1938" i="5"/>
  <c r="G1938" i="5" s="1"/>
  <c r="F1938" i="5"/>
  <c r="H1938" i="5"/>
  <c r="E1939" i="5"/>
  <c r="F1939" i="5"/>
  <c r="H1939" i="5" s="1"/>
  <c r="E1940" i="5"/>
  <c r="F1940" i="5"/>
  <c r="H1940" i="5"/>
  <c r="E1941" i="5"/>
  <c r="F1941" i="5"/>
  <c r="H1941" i="5" s="1"/>
  <c r="E1942" i="5"/>
  <c r="F1942" i="5"/>
  <c r="H1942" i="5"/>
  <c r="E1943" i="5"/>
  <c r="F1943" i="5"/>
  <c r="H1943" i="5" s="1"/>
  <c r="E1944" i="5"/>
  <c r="G1944" i="5" s="1"/>
  <c r="F1944" i="5"/>
  <c r="H1944" i="5"/>
  <c r="E1945" i="5"/>
  <c r="F1945" i="5"/>
  <c r="H1945" i="5" s="1"/>
  <c r="E1946" i="5"/>
  <c r="G1946" i="5" s="1"/>
  <c r="F1946" i="5"/>
  <c r="H1946" i="5"/>
  <c r="E1947" i="5"/>
  <c r="F1947" i="5"/>
  <c r="H1947" i="5" s="1"/>
  <c r="E1948" i="5"/>
  <c r="F1948" i="5"/>
  <c r="H1948" i="5"/>
  <c r="E1949" i="5"/>
  <c r="G1949" i="5" s="1"/>
  <c r="F1949" i="5"/>
  <c r="H1949" i="5" s="1"/>
  <c r="E1950" i="5"/>
  <c r="G1950" i="5" s="1"/>
  <c r="F1950" i="5"/>
  <c r="H1950" i="5"/>
  <c r="E1951" i="5"/>
  <c r="F1951" i="5"/>
  <c r="H1951" i="5" s="1"/>
  <c r="E1952" i="5"/>
  <c r="F1952" i="5"/>
  <c r="G1952" i="5"/>
  <c r="H1952" i="5"/>
  <c r="E1953" i="5"/>
  <c r="F1953" i="5"/>
  <c r="H1953" i="5" s="1"/>
  <c r="E1954" i="5"/>
  <c r="F1954" i="5"/>
  <c r="H1954" i="5"/>
  <c r="E1955" i="5"/>
  <c r="G1955" i="5" s="1"/>
  <c r="F1955" i="5"/>
  <c r="H1955" i="5" s="1"/>
  <c r="E1956" i="5"/>
  <c r="G1956" i="5" s="1"/>
  <c r="F1956" i="5"/>
  <c r="H1956" i="5"/>
  <c r="E1957" i="5"/>
  <c r="F1957" i="5"/>
  <c r="H1957" i="5" s="1"/>
  <c r="E1958" i="5"/>
  <c r="G1958" i="5" s="1"/>
  <c r="F1958" i="5"/>
  <c r="H1958" i="5"/>
  <c r="E1959" i="5"/>
  <c r="G1959" i="5" s="1"/>
  <c r="F1959" i="5"/>
  <c r="H1959" i="5" s="1"/>
  <c r="E1960" i="5"/>
  <c r="F1960" i="5"/>
  <c r="H1960" i="5"/>
  <c r="E1961" i="5"/>
  <c r="G1961" i="5" s="1"/>
  <c r="F1961" i="5"/>
  <c r="H1961" i="5" s="1"/>
  <c r="E1962" i="5"/>
  <c r="G1962" i="5" s="1"/>
  <c r="F1962" i="5"/>
  <c r="H1962" i="5"/>
  <c r="E1963" i="5"/>
  <c r="F1963" i="5"/>
  <c r="H1963" i="5" s="1"/>
  <c r="E1964" i="5"/>
  <c r="F1964" i="5"/>
  <c r="H1964" i="5"/>
  <c r="E1965" i="5"/>
  <c r="G1966" i="5" s="1"/>
  <c r="F1965" i="5"/>
  <c r="H1965" i="5" s="1"/>
  <c r="E1966" i="5"/>
  <c r="F1966" i="5"/>
  <c r="H1966" i="5"/>
  <c r="E1967" i="5"/>
  <c r="G1967" i="5" s="1"/>
  <c r="F1967" i="5"/>
  <c r="H1967" i="5" s="1"/>
  <c r="E1968" i="5"/>
  <c r="F1968" i="5"/>
  <c r="H1968" i="5"/>
  <c r="E1969" i="5"/>
  <c r="F1969" i="5"/>
  <c r="H1969" i="5" s="1"/>
  <c r="E1970" i="5"/>
  <c r="F1970" i="5"/>
  <c r="H1970" i="5"/>
  <c r="E1971" i="5"/>
  <c r="F1971" i="5"/>
  <c r="H1971" i="5" s="1"/>
  <c r="E1972" i="5"/>
  <c r="F1972" i="5"/>
  <c r="H1972" i="5"/>
  <c r="E1973" i="5"/>
  <c r="F1973" i="5"/>
  <c r="H1973" i="5" s="1"/>
  <c r="E1974" i="5"/>
  <c r="F1974" i="5"/>
  <c r="G1974" i="5"/>
  <c r="H1974" i="5"/>
  <c r="E1975" i="5"/>
  <c r="F1975" i="5"/>
  <c r="H1975" i="5" s="1"/>
  <c r="E1976" i="5"/>
  <c r="F1976" i="5"/>
  <c r="H1976" i="5"/>
  <c r="E1977" i="5"/>
  <c r="G1977" i="5" s="1"/>
  <c r="F1977" i="5"/>
  <c r="H1977" i="5" s="1"/>
  <c r="E1978" i="5"/>
  <c r="F1978" i="5"/>
  <c r="H1978" i="5"/>
  <c r="E1979" i="5"/>
  <c r="F1979" i="5"/>
  <c r="H1979" i="5" s="1"/>
  <c r="E1980" i="5"/>
  <c r="G1980" i="5" s="1"/>
  <c r="F1980" i="5"/>
  <c r="H1980" i="5"/>
  <c r="E1981" i="5"/>
  <c r="F1981" i="5"/>
  <c r="H1981" i="5" s="1"/>
  <c r="E1982" i="5"/>
  <c r="F1982" i="5"/>
  <c r="G1982" i="5"/>
  <c r="H1982" i="5"/>
  <c r="E1983" i="5"/>
  <c r="G1983" i="5" s="1"/>
  <c r="F1983" i="5"/>
  <c r="H1983" i="5" s="1"/>
  <c r="E1984" i="5"/>
  <c r="F1984" i="5"/>
  <c r="H1984" i="5"/>
  <c r="E1985" i="5"/>
  <c r="F1985" i="5"/>
  <c r="H1985" i="5" s="1"/>
  <c r="E1986" i="5"/>
  <c r="G1986" i="5" s="1"/>
  <c r="F1986" i="5"/>
  <c r="H1986" i="5"/>
  <c r="E1987" i="5"/>
  <c r="F1987" i="5"/>
  <c r="H1987" i="5" s="1"/>
  <c r="E1988" i="5"/>
  <c r="G1988" i="5" s="1"/>
  <c r="F1988" i="5"/>
  <c r="H1988" i="5"/>
  <c r="E1989" i="5"/>
  <c r="F1989" i="5"/>
  <c r="H1989" i="5" s="1"/>
  <c r="E1990" i="5"/>
  <c r="G1990" i="5" s="1"/>
  <c r="F1990" i="5"/>
  <c r="H1990" i="5"/>
  <c r="E1991" i="5"/>
  <c r="F1991" i="5"/>
  <c r="H1991" i="5" s="1"/>
  <c r="E1992" i="5"/>
  <c r="G1992" i="5" s="1"/>
  <c r="F1992" i="5"/>
  <c r="H1992" i="5"/>
  <c r="E1993" i="5"/>
  <c r="F1993" i="5"/>
  <c r="H1993" i="5" s="1"/>
  <c r="E1994" i="5"/>
  <c r="G1994" i="5" s="1"/>
  <c r="F1994" i="5"/>
  <c r="H1994" i="5"/>
  <c r="E1995" i="5"/>
  <c r="F1995" i="5"/>
  <c r="H1995" i="5" s="1"/>
  <c r="E1996" i="5"/>
  <c r="G1996" i="5" s="1"/>
  <c r="F1996" i="5"/>
  <c r="H1996" i="5"/>
  <c r="E1997" i="5"/>
  <c r="F1997" i="5"/>
  <c r="H1997" i="5" s="1"/>
  <c r="E1998" i="5"/>
  <c r="F1998" i="5"/>
  <c r="G1998" i="5"/>
  <c r="H1998" i="5"/>
  <c r="E1999" i="5"/>
  <c r="F1999" i="5"/>
  <c r="H1999" i="5" s="1"/>
  <c r="E2000" i="5"/>
  <c r="G2000" i="5" s="1"/>
  <c r="F2000" i="5"/>
  <c r="H2000" i="5"/>
  <c r="E2001" i="5"/>
  <c r="G2001" i="5" s="1"/>
  <c r="F2001" i="5"/>
  <c r="H2001" i="5" s="1"/>
  <c r="E2002" i="5"/>
  <c r="G2002" i="5" s="1"/>
  <c r="F2002" i="5"/>
  <c r="H2002" i="5"/>
  <c r="E2003" i="5"/>
  <c r="F2003" i="5"/>
  <c r="H2003" i="5" s="1"/>
  <c r="E2004" i="5"/>
  <c r="G2004" i="5" s="1"/>
  <c r="F2004" i="5"/>
  <c r="H2004" i="5"/>
  <c r="E2005" i="5"/>
  <c r="F2005" i="5"/>
  <c r="H2005" i="5" s="1"/>
  <c r="E2006" i="5"/>
  <c r="G2006" i="5" s="1"/>
  <c r="F2006" i="5"/>
  <c r="H2006" i="5"/>
  <c r="E2007" i="5"/>
  <c r="G2007" i="5" s="1"/>
  <c r="F2007" i="5"/>
  <c r="H2007" i="5" s="1"/>
  <c r="E2008" i="5"/>
  <c r="G2008" i="5" s="1"/>
  <c r="F2008" i="5"/>
  <c r="H2008" i="5"/>
  <c r="E2009" i="5"/>
  <c r="F2009" i="5"/>
  <c r="H2009" i="5" s="1"/>
  <c r="E2010" i="5"/>
  <c r="G2010" i="5" s="1"/>
  <c r="F2010" i="5"/>
  <c r="H2010" i="5"/>
  <c r="E2011" i="5"/>
  <c r="G2011" i="5" s="1"/>
  <c r="F2011" i="5"/>
  <c r="H2011" i="5" s="1"/>
  <c r="E2012" i="5"/>
  <c r="F2012" i="5"/>
  <c r="H2012" i="5"/>
  <c r="E2013" i="5"/>
  <c r="F2013" i="5"/>
  <c r="H2013" i="5" s="1"/>
  <c r="E2014" i="5"/>
  <c r="G2014" i="5" s="1"/>
  <c r="F2014" i="5"/>
  <c r="H2014" i="5"/>
  <c r="E2015" i="5"/>
  <c r="F2015" i="5"/>
  <c r="H2015" i="5" s="1"/>
  <c r="E2016" i="5"/>
  <c r="F2016" i="5"/>
  <c r="G2016" i="5"/>
  <c r="H2016" i="5"/>
  <c r="E2017" i="5"/>
  <c r="G2017" i="5" s="1"/>
  <c r="F2017" i="5"/>
  <c r="H2017" i="5" s="1"/>
  <c r="E2018" i="5"/>
  <c r="F2018" i="5"/>
  <c r="H2018" i="5"/>
  <c r="E2019" i="5"/>
  <c r="G2019" i="5" s="1"/>
  <c r="F2019" i="5"/>
  <c r="H2019" i="5" s="1"/>
  <c r="E2020" i="5"/>
  <c r="G2020" i="5" s="1"/>
  <c r="F2020" i="5"/>
  <c r="H2020" i="5"/>
  <c r="E2021" i="5"/>
  <c r="F2021" i="5"/>
  <c r="H2021" i="5" s="1"/>
  <c r="E2022" i="5"/>
  <c r="F2022" i="5"/>
  <c r="H2022" i="5"/>
  <c r="E2023" i="5"/>
  <c r="G2024" i="5" s="1"/>
  <c r="F2023" i="5"/>
  <c r="H2023" i="5" s="1"/>
  <c r="E2024" i="5"/>
  <c r="F2024" i="5"/>
  <c r="H2024" i="5"/>
  <c r="E2025" i="5"/>
  <c r="F2025" i="5"/>
  <c r="H2025" i="5" s="1"/>
  <c r="E2026" i="5"/>
  <c r="G2026" i="5" s="1"/>
  <c r="F2026" i="5"/>
  <c r="H2026" i="5"/>
  <c r="E2027" i="5"/>
  <c r="F2027" i="5"/>
  <c r="H2027" i="5" s="1"/>
  <c r="E2028" i="5"/>
  <c r="G2028" i="5" s="1"/>
  <c r="F2028" i="5"/>
  <c r="H2028" i="5"/>
  <c r="E2029" i="5"/>
  <c r="F2029" i="5"/>
  <c r="H2029" i="5" s="1"/>
  <c r="E2030" i="5"/>
  <c r="F2030" i="5"/>
  <c r="H2030" i="5"/>
  <c r="E2031" i="5"/>
  <c r="F2031" i="5"/>
  <c r="H2031" i="5" s="1"/>
  <c r="E2032" i="5"/>
  <c r="F2032" i="5"/>
  <c r="H2032" i="5"/>
  <c r="E2033" i="5"/>
  <c r="F2033" i="5"/>
  <c r="H2033" i="5" s="1"/>
  <c r="E2034" i="5"/>
  <c r="G2034" i="5" s="1"/>
  <c r="F2034" i="5"/>
  <c r="H2034" i="5"/>
  <c r="E2035" i="5"/>
  <c r="F2035" i="5"/>
  <c r="H2035" i="5" s="1"/>
  <c r="E2036" i="5"/>
  <c r="G2036" i="5" s="1"/>
  <c r="F2036" i="5"/>
  <c r="H2036" i="5"/>
  <c r="E2037" i="5"/>
  <c r="G2037" i="5" s="1"/>
  <c r="F2037" i="5"/>
  <c r="H2037" i="5" s="1"/>
  <c r="E2038" i="5"/>
  <c r="F2038" i="5"/>
  <c r="H2038" i="5"/>
  <c r="E2039" i="5"/>
  <c r="F2039" i="5"/>
  <c r="H2039" i="5" s="1"/>
  <c r="E2040" i="5"/>
  <c r="G2040" i="5" s="1"/>
  <c r="F2040" i="5"/>
  <c r="H2040" i="5"/>
  <c r="E2041" i="5"/>
  <c r="F2041" i="5"/>
  <c r="H2041" i="5" s="1"/>
  <c r="E2042" i="5"/>
  <c r="F2042" i="5"/>
  <c r="G2042" i="5"/>
  <c r="H2042" i="5"/>
  <c r="E2043" i="5"/>
  <c r="G2043" i="5" s="1"/>
  <c r="F2043" i="5"/>
  <c r="H2043" i="5" s="1"/>
  <c r="E2044" i="5"/>
  <c r="F2044" i="5"/>
  <c r="H2044" i="5"/>
  <c r="E2045" i="5"/>
  <c r="F2045" i="5"/>
  <c r="H2045" i="5" s="1"/>
  <c r="E2046" i="5"/>
  <c r="G2046" i="5" s="1"/>
  <c r="F2046" i="5"/>
  <c r="H2046" i="5"/>
  <c r="E2047" i="5"/>
  <c r="F2047" i="5"/>
  <c r="H2047" i="5" s="1"/>
  <c r="E2048" i="5"/>
  <c r="F2048" i="5"/>
  <c r="G2048" i="5"/>
  <c r="H2048" i="5"/>
  <c r="E2049" i="5"/>
  <c r="G2050" i="5" s="1"/>
  <c r="F2049" i="5"/>
  <c r="H2049" i="5" s="1"/>
  <c r="E2050" i="5"/>
  <c r="F2050" i="5"/>
  <c r="H2050" i="5"/>
  <c r="E2051" i="5"/>
  <c r="G2051" i="5" s="1"/>
  <c r="F2051" i="5"/>
  <c r="H2051" i="5" s="1"/>
  <c r="E2052" i="5"/>
  <c r="G2052" i="5" s="1"/>
  <c r="F2052" i="5"/>
  <c r="H2052" i="5"/>
  <c r="E2053" i="5"/>
  <c r="F2053" i="5"/>
  <c r="H2053" i="5" s="1"/>
  <c r="E2054" i="5"/>
  <c r="F2054" i="5"/>
  <c r="H2054" i="5"/>
  <c r="E2055" i="5"/>
  <c r="G2056" i="5" s="1"/>
  <c r="F2055" i="5"/>
  <c r="H2055" i="5" s="1"/>
  <c r="E2056" i="5"/>
  <c r="F2056" i="5"/>
  <c r="H2056" i="5"/>
  <c r="E2057" i="5"/>
  <c r="F2057" i="5"/>
  <c r="H2057" i="5" s="1"/>
  <c r="E2058" i="5"/>
  <c r="G2058" i="5" s="1"/>
  <c r="F2058" i="5"/>
  <c r="H2058" i="5"/>
  <c r="E2059" i="5"/>
  <c r="F2059" i="5"/>
  <c r="H2059" i="5" s="1"/>
  <c r="E2060" i="5"/>
  <c r="G2060" i="5" s="1"/>
  <c r="F2060" i="5"/>
  <c r="H2060" i="5"/>
  <c r="E2061" i="5"/>
  <c r="F2061" i="5"/>
  <c r="H2061" i="5" s="1"/>
  <c r="E2062" i="5"/>
  <c r="F2062" i="5"/>
  <c r="H2062" i="5"/>
  <c r="E2063" i="5"/>
  <c r="F2063" i="5"/>
  <c r="H2063" i="5" s="1"/>
  <c r="E2064" i="5"/>
  <c r="F2064" i="5"/>
  <c r="H2064" i="5"/>
  <c r="E2065" i="5"/>
  <c r="F2065" i="5"/>
  <c r="H2065" i="5" s="1"/>
  <c r="E2066" i="5"/>
  <c r="F2066" i="5"/>
  <c r="G2066" i="5"/>
  <c r="H2066" i="5"/>
  <c r="E2067" i="5"/>
  <c r="F2067" i="5"/>
  <c r="H2067" i="5" s="1"/>
  <c r="E2068" i="5"/>
  <c r="G2068" i="5" s="1"/>
  <c r="F2068" i="5"/>
  <c r="H2068" i="5"/>
  <c r="E2069" i="5"/>
  <c r="G2069" i="5" s="1"/>
  <c r="F2069" i="5"/>
  <c r="H2069" i="5" s="1"/>
  <c r="E2070" i="5"/>
  <c r="F2070" i="5"/>
  <c r="H2070" i="5"/>
  <c r="E2071" i="5"/>
  <c r="F2071" i="5"/>
  <c r="H2071" i="5" s="1"/>
  <c r="E2072" i="5"/>
  <c r="G2072" i="5" s="1"/>
  <c r="F2072" i="5"/>
  <c r="H2072" i="5"/>
  <c r="E2073" i="5"/>
  <c r="F2073" i="5"/>
  <c r="H2073" i="5" s="1"/>
  <c r="E2074" i="5"/>
  <c r="F2074" i="5"/>
  <c r="H2074" i="5"/>
  <c r="E2075" i="5"/>
  <c r="F2075" i="5"/>
  <c r="H2075" i="5" s="1"/>
  <c r="E2076" i="5"/>
  <c r="F2076" i="5"/>
  <c r="H2076" i="5"/>
  <c r="E2077" i="5"/>
  <c r="F2077" i="5"/>
  <c r="H2077" i="5" s="1"/>
  <c r="E2078" i="5"/>
  <c r="F2078" i="5"/>
  <c r="G2078" i="5"/>
  <c r="H2078" i="5"/>
  <c r="E2079" i="5"/>
  <c r="F2079" i="5"/>
  <c r="H2079" i="5" s="1"/>
  <c r="E2080" i="5"/>
  <c r="F2080" i="5"/>
  <c r="H2080" i="5"/>
  <c r="E2081" i="5"/>
  <c r="F2081" i="5"/>
  <c r="H2081" i="5" s="1"/>
  <c r="E2082" i="5"/>
  <c r="G2082" i="5" s="1"/>
  <c r="F2082" i="5"/>
  <c r="H2082" i="5"/>
  <c r="E2083" i="5"/>
  <c r="F2083" i="5"/>
  <c r="H2083" i="5" s="1"/>
  <c r="E2084" i="5"/>
  <c r="F2084" i="5"/>
  <c r="H2084" i="5"/>
  <c r="E2085" i="5"/>
  <c r="G2086" i="5" s="1"/>
  <c r="F2085" i="5"/>
  <c r="H2085" i="5" s="1"/>
  <c r="E2086" i="5"/>
  <c r="F2086" i="5"/>
  <c r="H2086" i="5"/>
  <c r="E2087" i="5"/>
  <c r="G2087" i="5" s="1"/>
  <c r="F2087" i="5"/>
  <c r="H2087" i="5" s="1"/>
  <c r="E2088" i="5"/>
  <c r="F2088" i="5"/>
  <c r="H2088" i="5"/>
  <c r="E2089" i="5"/>
  <c r="F2089" i="5"/>
  <c r="H2089" i="5" s="1"/>
  <c r="E2090" i="5"/>
  <c r="F2090" i="5"/>
  <c r="H2090" i="5"/>
  <c r="E2091" i="5"/>
  <c r="F2091" i="5"/>
  <c r="H2091" i="5" s="1"/>
  <c r="E2092" i="5"/>
  <c r="F2092" i="5"/>
  <c r="H2092" i="5"/>
  <c r="E2093" i="5"/>
  <c r="F2093" i="5"/>
  <c r="H2093" i="5" s="1"/>
  <c r="E2094" i="5"/>
  <c r="G2094" i="5" s="1"/>
  <c r="F2094" i="5"/>
  <c r="H2094" i="5"/>
  <c r="E2095" i="5"/>
  <c r="F2095" i="5"/>
  <c r="H2095" i="5" s="1"/>
  <c r="E2096" i="5"/>
  <c r="G2096" i="5" s="1"/>
  <c r="F2096" i="5"/>
  <c r="H2096" i="5"/>
  <c r="E2097" i="5"/>
  <c r="F2097" i="5"/>
  <c r="H2097" i="5" s="1"/>
  <c r="E2098" i="5"/>
  <c r="F2098" i="5"/>
  <c r="H2098" i="5"/>
  <c r="E2099" i="5"/>
  <c r="F2099" i="5"/>
  <c r="H2099" i="5" s="1"/>
  <c r="E2100" i="5"/>
  <c r="G2100" i="5" s="1"/>
  <c r="F2100" i="5"/>
  <c r="H2100" i="5"/>
  <c r="E2101" i="5"/>
  <c r="G2102" i="5" s="1"/>
  <c r="F2101" i="5"/>
  <c r="H2101" i="5" s="1"/>
  <c r="E2102" i="5"/>
  <c r="F2102" i="5"/>
  <c r="H2102" i="5"/>
  <c r="E2103" i="5"/>
  <c r="F2103" i="5"/>
  <c r="H2103" i="5" s="1"/>
  <c r="E2104" i="5"/>
  <c r="F2104" i="5"/>
  <c r="H2104" i="5"/>
  <c r="E2105" i="5"/>
  <c r="F2105" i="5"/>
  <c r="H2105" i="5" s="1"/>
  <c r="E2106" i="5"/>
  <c r="F2106" i="5"/>
  <c r="H2106" i="5"/>
  <c r="E2107" i="5"/>
  <c r="G2107" i="5" s="1"/>
  <c r="F2107" i="5"/>
  <c r="H2107" i="5" s="1"/>
  <c r="E2108" i="5"/>
  <c r="G2108" i="5" s="1"/>
  <c r="F2108" i="5"/>
  <c r="H2108" i="5"/>
  <c r="E2109" i="5"/>
  <c r="F2109" i="5"/>
  <c r="H2109" i="5" s="1"/>
  <c r="E2110" i="5"/>
  <c r="G2110" i="5" s="1"/>
  <c r="F2110" i="5"/>
  <c r="H2110" i="5"/>
  <c r="E2111" i="5"/>
  <c r="F2111" i="5"/>
  <c r="H2111" i="5" s="1"/>
  <c r="E2112" i="5"/>
  <c r="F2112" i="5"/>
  <c r="H2112" i="5"/>
  <c r="E2113" i="5"/>
  <c r="F2113" i="5"/>
  <c r="H2113" i="5" s="1"/>
  <c r="E2114" i="5"/>
  <c r="G2114" i="5" s="1"/>
  <c r="F2114" i="5"/>
  <c r="H2114" i="5"/>
  <c r="E2115" i="5"/>
  <c r="F2115" i="5"/>
  <c r="H2115" i="5" s="1"/>
  <c r="E2116" i="5"/>
  <c r="G2116" i="5" s="1"/>
  <c r="F2116" i="5"/>
  <c r="H2116" i="5"/>
  <c r="E2117" i="5"/>
  <c r="F2117" i="5"/>
  <c r="H2117" i="5" s="1"/>
  <c r="E2118" i="5"/>
  <c r="F2118" i="5"/>
  <c r="H2118" i="5"/>
  <c r="E2119" i="5"/>
  <c r="G2119" i="5" s="1"/>
  <c r="F2119" i="5"/>
  <c r="H2119" i="5" s="1"/>
  <c r="E2120" i="5"/>
  <c r="F2120" i="5"/>
  <c r="H2120" i="5"/>
  <c r="E2121" i="5"/>
  <c r="F2121" i="5"/>
  <c r="H2121" i="5" s="1"/>
  <c r="E2122" i="5"/>
  <c r="G2122" i="5" s="1"/>
  <c r="F2122" i="5"/>
  <c r="H2122" i="5"/>
  <c r="E2123" i="5"/>
  <c r="F2123" i="5"/>
  <c r="H2123" i="5" s="1"/>
  <c r="E2124" i="5"/>
  <c r="G2124" i="5" s="1"/>
  <c r="F2124" i="5"/>
  <c r="H2124" i="5"/>
  <c r="E2125" i="5"/>
  <c r="F2125" i="5"/>
  <c r="H2125" i="5" s="1"/>
  <c r="E2126" i="5"/>
  <c r="G2126" i="5" s="1"/>
  <c r="F2126" i="5"/>
  <c r="H2126" i="5"/>
  <c r="E2127" i="5"/>
  <c r="F2127" i="5"/>
  <c r="H2127" i="5" s="1"/>
  <c r="E2128" i="5"/>
  <c r="F2128" i="5"/>
  <c r="H2128" i="5"/>
  <c r="E2129" i="5"/>
  <c r="F2129" i="5"/>
  <c r="H2129" i="5" s="1"/>
  <c r="E2130" i="5"/>
  <c r="G2130" i="5" s="1"/>
  <c r="F2130" i="5"/>
  <c r="H2130" i="5"/>
  <c r="E2131" i="5"/>
  <c r="F2131" i="5"/>
  <c r="H2131" i="5" s="1"/>
  <c r="E2132" i="5"/>
  <c r="F2132" i="5"/>
  <c r="H2132" i="5"/>
  <c r="E2133" i="5"/>
  <c r="F2133" i="5"/>
  <c r="H2133" i="5" s="1"/>
  <c r="E2134" i="5"/>
  <c r="F2134" i="5"/>
  <c r="H2134" i="5"/>
  <c r="E2135" i="5"/>
  <c r="F2135" i="5"/>
  <c r="H2135" i="5" s="1"/>
  <c r="E2136" i="5"/>
  <c r="F2136" i="5"/>
  <c r="H2136" i="5"/>
  <c r="E2137" i="5"/>
  <c r="F2137" i="5"/>
  <c r="H2137" i="5" s="1"/>
  <c r="E2138" i="5"/>
  <c r="G2138" i="5" s="1"/>
  <c r="F2138" i="5"/>
  <c r="H2138" i="5"/>
  <c r="E2139" i="5"/>
  <c r="G2139" i="5" s="1"/>
  <c r="F2139" i="5"/>
  <c r="H2139" i="5" s="1"/>
  <c r="E2140" i="5"/>
  <c r="G2140" i="5" s="1"/>
  <c r="F2140" i="5"/>
  <c r="H2140" i="5"/>
  <c r="E2141" i="5"/>
  <c r="F2141" i="5"/>
  <c r="H2141" i="5" s="1"/>
  <c r="E2142" i="5"/>
  <c r="F2142" i="5"/>
  <c r="H2142" i="5"/>
  <c r="E2143" i="5"/>
  <c r="G2143" i="5" s="1"/>
  <c r="F2143" i="5"/>
  <c r="H2143" i="5" s="1"/>
  <c r="E2144" i="5"/>
  <c r="F2144" i="5"/>
  <c r="H2144" i="5"/>
  <c r="E2145" i="5"/>
  <c r="F2145" i="5"/>
  <c r="H2145" i="5" s="1"/>
  <c r="E2146" i="5"/>
  <c r="G2146" i="5" s="1"/>
  <c r="F2146" i="5"/>
  <c r="H2146" i="5"/>
  <c r="E2147" i="5"/>
  <c r="F2147" i="5"/>
  <c r="H2147" i="5" s="1"/>
  <c r="E2148" i="5"/>
  <c r="G2148" i="5" s="1"/>
  <c r="F2148" i="5"/>
  <c r="H2148" i="5"/>
  <c r="E2149" i="5"/>
  <c r="G2150" i="5" s="1"/>
  <c r="F2149" i="5"/>
  <c r="H2149" i="5" s="1"/>
  <c r="E2150" i="5"/>
  <c r="F2150" i="5"/>
  <c r="H2150" i="5"/>
  <c r="E2151" i="5"/>
  <c r="G2151" i="5" s="1"/>
  <c r="F2151" i="5"/>
  <c r="H2151" i="5" s="1"/>
  <c r="E2152" i="5"/>
  <c r="F2152" i="5"/>
  <c r="H2152" i="5"/>
  <c r="E2153" i="5"/>
  <c r="F2153" i="5"/>
  <c r="H2153" i="5" s="1"/>
  <c r="E2154" i="5"/>
  <c r="G2154" i="5" s="1"/>
  <c r="F2154" i="5"/>
  <c r="H2154" i="5"/>
  <c r="E2155" i="5"/>
  <c r="F2155" i="5"/>
  <c r="H2155" i="5" s="1"/>
  <c r="E2156" i="5"/>
  <c r="F2156" i="5"/>
  <c r="H2156" i="5"/>
  <c r="E2157" i="5"/>
  <c r="F2157" i="5"/>
  <c r="H2157" i="5" s="1"/>
  <c r="E2158" i="5"/>
  <c r="F2158" i="5"/>
  <c r="H2158" i="5"/>
  <c r="E2159" i="5"/>
  <c r="F2159" i="5"/>
  <c r="H2159" i="5" s="1"/>
  <c r="E2160" i="5"/>
  <c r="G2160" i="5" s="1"/>
  <c r="F2160" i="5"/>
  <c r="H2160" i="5"/>
  <c r="E2161" i="5"/>
  <c r="F2161" i="5"/>
  <c r="H2161" i="5" s="1"/>
  <c r="E2162" i="5"/>
  <c r="G2162" i="5" s="1"/>
  <c r="F2162" i="5"/>
  <c r="H2162" i="5"/>
  <c r="E2163" i="5"/>
  <c r="G2163" i="5" s="1"/>
  <c r="F2163" i="5"/>
  <c r="H2163" i="5" s="1"/>
  <c r="E2164" i="5"/>
  <c r="F2164" i="5"/>
  <c r="H2164" i="5"/>
  <c r="E2165" i="5"/>
  <c r="G2165" i="5" s="1"/>
  <c r="F2165" i="5"/>
  <c r="H2165" i="5" s="1"/>
  <c r="E2166" i="5"/>
  <c r="G2166" i="5" s="1"/>
  <c r="F2166" i="5"/>
  <c r="H2166" i="5"/>
  <c r="E2167" i="5"/>
  <c r="F2167" i="5"/>
  <c r="H2167" i="5" s="1"/>
  <c r="E2168" i="5"/>
  <c r="G2168" i="5" s="1"/>
  <c r="F2168" i="5"/>
  <c r="H2168" i="5"/>
  <c r="E2169" i="5"/>
  <c r="G2170" i="5" s="1"/>
  <c r="F2169" i="5"/>
  <c r="H2169" i="5" s="1"/>
  <c r="E2170" i="5"/>
  <c r="F2170" i="5"/>
  <c r="H2170" i="5"/>
  <c r="E2171" i="5"/>
  <c r="F2171" i="5"/>
  <c r="H2171" i="5" s="1"/>
  <c r="E2172" i="5"/>
  <c r="F2172" i="5"/>
  <c r="H2172" i="5"/>
  <c r="E2173" i="5"/>
  <c r="F2173" i="5"/>
  <c r="H2173" i="5" s="1"/>
  <c r="E2174" i="5"/>
  <c r="G2174" i="5" s="1"/>
  <c r="F2174" i="5"/>
  <c r="H2174" i="5"/>
  <c r="E2175" i="5"/>
  <c r="F2175" i="5"/>
  <c r="H2175" i="5" s="1"/>
  <c r="E2176" i="5"/>
  <c r="F2176" i="5"/>
  <c r="H2176" i="5"/>
  <c r="E2177" i="5"/>
  <c r="F2177" i="5"/>
  <c r="H2177" i="5" s="1"/>
  <c r="E2178" i="5"/>
  <c r="G2178" i="5" s="1"/>
  <c r="F2178" i="5"/>
  <c r="H2178" i="5"/>
  <c r="E2179" i="5"/>
  <c r="F2179" i="5"/>
  <c r="H2179" i="5" s="1"/>
  <c r="E2180" i="5"/>
  <c r="F2180" i="5"/>
  <c r="H2180" i="5"/>
  <c r="E2181" i="5"/>
  <c r="G2182" i="5" s="1"/>
  <c r="F2181" i="5"/>
  <c r="H2181" i="5" s="1"/>
  <c r="E2182" i="5"/>
  <c r="F2182" i="5"/>
  <c r="E2183" i="5"/>
  <c r="G2183" i="5" s="1"/>
  <c r="F2183" i="5"/>
  <c r="H2183" i="5" s="1"/>
  <c r="E2184" i="5"/>
  <c r="F2184" i="5"/>
  <c r="E2185" i="5"/>
  <c r="G2186" i="5" s="1"/>
  <c r="F2185" i="5"/>
  <c r="H2185" i="5" s="1"/>
  <c r="E2186" i="5"/>
  <c r="F2186" i="5"/>
  <c r="H2186" i="5"/>
  <c r="E2187" i="5"/>
  <c r="F2187" i="5"/>
  <c r="H2187" i="5" s="1"/>
  <c r="E2188" i="5"/>
  <c r="F2188" i="5"/>
  <c r="E2189" i="5"/>
  <c r="F2189" i="5"/>
  <c r="H2189" i="5" s="1"/>
  <c r="E2190" i="5"/>
  <c r="G2190" i="5" s="1"/>
  <c r="F2190" i="5"/>
  <c r="E2191" i="5"/>
  <c r="F2191" i="5"/>
  <c r="H2191" i="5" s="1"/>
  <c r="E2192" i="5"/>
  <c r="G2192" i="5" s="1"/>
  <c r="F2192" i="5"/>
  <c r="H2192" i="5"/>
  <c r="E2193" i="5"/>
  <c r="F2193" i="5"/>
  <c r="H2193" i="5" s="1"/>
  <c r="E2194" i="5"/>
  <c r="F2194" i="5"/>
  <c r="H2194" i="5"/>
  <c r="E2195" i="5"/>
  <c r="G2196" i="5" s="1"/>
  <c r="F2195" i="5"/>
  <c r="H2195" i="5" s="1"/>
  <c r="E2196" i="5"/>
  <c r="F2196" i="5"/>
  <c r="H2196" i="5"/>
  <c r="E2197" i="5"/>
  <c r="F2197" i="5"/>
  <c r="H2197" i="5" s="1"/>
  <c r="E2198" i="5"/>
  <c r="F2198" i="5"/>
  <c r="H2198" i="5"/>
  <c r="E2199" i="5"/>
  <c r="F2199" i="5"/>
  <c r="H2199" i="5" s="1"/>
  <c r="E2200" i="5"/>
  <c r="F2200" i="5"/>
  <c r="E2201" i="5"/>
  <c r="F2201" i="5"/>
  <c r="H2201" i="5" s="1"/>
  <c r="E2202" i="5"/>
  <c r="F2202" i="5"/>
  <c r="H2202" i="5"/>
  <c r="E2203" i="5"/>
  <c r="F2203" i="5"/>
  <c r="H2203" i="5" s="1"/>
  <c r="E2204" i="5"/>
  <c r="F2204" i="5"/>
  <c r="G2204" i="5"/>
  <c r="E2205" i="5"/>
  <c r="F2205" i="5"/>
  <c r="H2205" i="5" s="1"/>
  <c r="E2206" i="5"/>
  <c r="F2206" i="5"/>
  <c r="E2207" i="5"/>
  <c r="F2207" i="5"/>
  <c r="H2207" i="5" s="1"/>
  <c r="E2208" i="5"/>
  <c r="F2208" i="5"/>
  <c r="H2208" i="5"/>
  <c r="E2209" i="5"/>
  <c r="G2209" i="5" s="1"/>
  <c r="F2209" i="5"/>
  <c r="H2209" i="5" s="1"/>
  <c r="E2210" i="5"/>
  <c r="G2211" i="5" s="1"/>
  <c r="F2210" i="5"/>
  <c r="H2210" i="5"/>
  <c r="E2211" i="5"/>
  <c r="F2211" i="5"/>
  <c r="H2211" i="5" s="1"/>
  <c r="E2212" i="5"/>
  <c r="G2212" i="5" s="1"/>
  <c r="F2212" i="5"/>
  <c r="H2212" i="5"/>
  <c r="E2213" i="5"/>
  <c r="F2213" i="5"/>
  <c r="H2213" i="5"/>
  <c r="E2214" i="5"/>
  <c r="F2214" i="5"/>
  <c r="H2214" i="5"/>
  <c r="E2215" i="5"/>
  <c r="F2215" i="5"/>
  <c r="H2215" i="5" s="1"/>
  <c r="E2216" i="5"/>
  <c r="G2217" i="5" s="1"/>
  <c r="F2216" i="5"/>
  <c r="H2216" i="5"/>
  <c r="E2217" i="5"/>
  <c r="F2217" i="5"/>
  <c r="H2217" i="5" s="1"/>
  <c r="E2218" i="5"/>
  <c r="G2218" i="5" s="1"/>
  <c r="F2218" i="5"/>
  <c r="H2218" i="5"/>
  <c r="E2219" i="5"/>
  <c r="F2219" i="5"/>
  <c r="H2219" i="5" s="1"/>
  <c r="E2220" i="5"/>
  <c r="F2220" i="5"/>
  <c r="H2220" i="5"/>
  <c r="E2221" i="5"/>
  <c r="G2221" i="5" s="1"/>
  <c r="F2221" i="5"/>
  <c r="H2221" i="5" s="1"/>
  <c r="E2222" i="5"/>
  <c r="F2222" i="5"/>
  <c r="H2222" i="5"/>
  <c r="E2223" i="5"/>
  <c r="F2223" i="5"/>
  <c r="H2223" i="5" s="1"/>
  <c r="G2223" i="5"/>
  <c r="E2224" i="5"/>
  <c r="F2224" i="5"/>
  <c r="H2224" i="5"/>
  <c r="E2225" i="5"/>
  <c r="G2225" i="5" s="1"/>
  <c r="F2225" i="5"/>
  <c r="H2225" i="5" s="1"/>
  <c r="E2226" i="5"/>
  <c r="F2226" i="5"/>
  <c r="H2226" i="5"/>
  <c r="E2227" i="5"/>
  <c r="G2227" i="5" s="1"/>
  <c r="F2227" i="5"/>
  <c r="H2227" i="5" s="1"/>
  <c r="E2228" i="5"/>
  <c r="F2228" i="5"/>
  <c r="H2228" i="5"/>
  <c r="E2229" i="5"/>
  <c r="F2229" i="5"/>
  <c r="H2229" i="5" s="1"/>
  <c r="E2230" i="5"/>
  <c r="F2230" i="5"/>
  <c r="H2230" i="5"/>
  <c r="E2231" i="5"/>
  <c r="G2231" i="5" s="1"/>
  <c r="F2231" i="5"/>
  <c r="H2231" i="5" s="1"/>
  <c r="E2232" i="5"/>
  <c r="F2232" i="5"/>
  <c r="H2232" i="5"/>
  <c r="E2233" i="5"/>
  <c r="F2233" i="5"/>
  <c r="H2233" i="5" s="1"/>
  <c r="G2233" i="5"/>
  <c r="E2234" i="5"/>
  <c r="F2234" i="5"/>
  <c r="H2234" i="5"/>
  <c r="E2235" i="5"/>
  <c r="G2235" i="5" s="1"/>
  <c r="F2235" i="5"/>
  <c r="H2235" i="5" s="1"/>
  <c r="E2236" i="5"/>
  <c r="F2236" i="5"/>
  <c r="H2236" i="5"/>
  <c r="E2237" i="5"/>
  <c r="F2237" i="5"/>
  <c r="H2237" i="5" s="1"/>
  <c r="E2238" i="5"/>
  <c r="F2238" i="5"/>
  <c r="H2238" i="5"/>
  <c r="E2239" i="5"/>
  <c r="F2239" i="5"/>
  <c r="H2239" i="5" s="1"/>
  <c r="G2239" i="5"/>
  <c r="E2240" i="5"/>
  <c r="F2240" i="5"/>
  <c r="H2240" i="5"/>
  <c r="E2241" i="5"/>
  <c r="G2241" i="5" s="1"/>
  <c r="F2241" i="5"/>
  <c r="H2241" i="5" s="1"/>
  <c r="E2242" i="5"/>
  <c r="F2242" i="5"/>
  <c r="H2242" i="5"/>
  <c r="E2243" i="5"/>
  <c r="F2243" i="5"/>
  <c r="H2243" i="5" s="1"/>
  <c r="E2244" i="5"/>
  <c r="F2244" i="5"/>
  <c r="H2244" i="5"/>
  <c r="E2245" i="5"/>
  <c r="F2245" i="5"/>
  <c r="H2245" i="5" s="1"/>
  <c r="E2246" i="5"/>
  <c r="F2246" i="5"/>
  <c r="H2246" i="5"/>
  <c r="E2247" i="5"/>
  <c r="G2247" i="5" s="1"/>
  <c r="F2247" i="5"/>
  <c r="H2247" i="5" s="1"/>
  <c r="E2248" i="5"/>
  <c r="G2249" i="5" s="1"/>
  <c r="F2248" i="5"/>
  <c r="H2248" i="5" s="1"/>
  <c r="E2249" i="5"/>
  <c r="F2249" i="5"/>
  <c r="H2249" i="5" s="1"/>
  <c r="E2250" i="5"/>
  <c r="G2250" i="5" s="1"/>
  <c r="F2250" i="5"/>
  <c r="H2250" i="5"/>
  <c r="E2251" i="5"/>
  <c r="F2251" i="5"/>
  <c r="H2251" i="5" s="1"/>
  <c r="E2252" i="5"/>
  <c r="F2252" i="5"/>
  <c r="H2252" i="5"/>
  <c r="E2253" i="5"/>
  <c r="G2253" i="5" s="1"/>
  <c r="F2253" i="5"/>
  <c r="H2253" i="5" s="1"/>
  <c r="E2254" i="5"/>
  <c r="F2254" i="5"/>
  <c r="H2254" i="5"/>
  <c r="E2255" i="5"/>
  <c r="F2255" i="5"/>
  <c r="H2255" i="5" s="1"/>
  <c r="E2256" i="5"/>
  <c r="F2256" i="5"/>
  <c r="H2256" i="5"/>
  <c r="E2257" i="5"/>
  <c r="F2257" i="5"/>
  <c r="H2257" i="5" s="1"/>
  <c r="E2258" i="5"/>
  <c r="G2258" i="5" s="1"/>
  <c r="F2258" i="5"/>
  <c r="H2258" i="5"/>
  <c r="E2259" i="5"/>
  <c r="F2259" i="5"/>
  <c r="H2259" i="5" s="1"/>
  <c r="E2260" i="5"/>
  <c r="G2260" i="5" s="1"/>
  <c r="F2260" i="5"/>
  <c r="H2260" i="5" s="1"/>
  <c r="E2261" i="5"/>
  <c r="F2261" i="5"/>
  <c r="H2261" i="5" s="1"/>
  <c r="E2262" i="5"/>
  <c r="F2262" i="5"/>
  <c r="H2262" i="5"/>
  <c r="E2263" i="5"/>
  <c r="G2263" i="5" s="1"/>
  <c r="F2263" i="5"/>
  <c r="H2263" i="5" s="1"/>
  <c r="E2264" i="5"/>
  <c r="F2264" i="5"/>
  <c r="H2264" i="5"/>
  <c r="E2265" i="5"/>
  <c r="F2265" i="5"/>
  <c r="H2265" i="5" s="1"/>
  <c r="E2266" i="5"/>
  <c r="F2266" i="5"/>
  <c r="H2266" i="5"/>
  <c r="E2267" i="5"/>
  <c r="F2267" i="5"/>
  <c r="H2267" i="5" s="1"/>
  <c r="E2268" i="5"/>
  <c r="F2268" i="5"/>
  <c r="H2268" i="5" s="1"/>
  <c r="E2269" i="5"/>
  <c r="F2269" i="5"/>
  <c r="H2269" i="5" s="1"/>
  <c r="G2269" i="5"/>
  <c r="E2270" i="5"/>
  <c r="F2270" i="5"/>
  <c r="H2270" i="5"/>
  <c r="E2271" i="5"/>
  <c r="F2271" i="5"/>
  <c r="H2271" i="5" s="1"/>
  <c r="E2272" i="5"/>
  <c r="F2272" i="5"/>
  <c r="H2272" i="5" s="1"/>
  <c r="E2273" i="5"/>
  <c r="G2273" i="5" s="1"/>
  <c r="F2273" i="5"/>
  <c r="H2273" i="5" s="1"/>
  <c r="E2274" i="5"/>
  <c r="F2274" i="5"/>
  <c r="H2274" i="5"/>
  <c r="E2275" i="5"/>
  <c r="F2275" i="5"/>
  <c r="H2275" i="5" s="1"/>
  <c r="E2276" i="5"/>
  <c r="F2276" i="5"/>
  <c r="H2276" i="5" s="1"/>
  <c r="E2277" i="5"/>
  <c r="F2277" i="5"/>
  <c r="H2277" i="5" s="1"/>
  <c r="E2278" i="5"/>
  <c r="F2278" i="5"/>
  <c r="H2278" i="5"/>
  <c r="E2279" i="5"/>
  <c r="F2279" i="5"/>
  <c r="H2279" i="5" s="1"/>
  <c r="E2280" i="5"/>
  <c r="G2280" i="5" s="1"/>
  <c r="F2280" i="5"/>
  <c r="H2280" i="5" s="1"/>
  <c r="E2281" i="5"/>
  <c r="F2281" i="5"/>
  <c r="H2281" i="5" s="1"/>
  <c r="E2282" i="5"/>
  <c r="F2282" i="5"/>
  <c r="H2282" i="5"/>
  <c r="E2283" i="5"/>
  <c r="G2283" i="5" s="1"/>
  <c r="F2283" i="5"/>
  <c r="H2283" i="5" s="1"/>
  <c r="E2284" i="5"/>
  <c r="F2284" i="5"/>
  <c r="H2284" i="5" s="1"/>
  <c r="E2285" i="5"/>
  <c r="F2285" i="5"/>
  <c r="H2285" i="5" s="1"/>
  <c r="E2286" i="5"/>
  <c r="F2286" i="5"/>
  <c r="H2286" i="5"/>
  <c r="E2287" i="5"/>
  <c r="F2287" i="5"/>
  <c r="H2287" i="5" s="1"/>
  <c r="E2288" i="5"/>
  <c r="F2288" i="5"/>
  <c r="H2288" i="5" s="1"/>
  <c r="E2289" i="5"/>
  <c r="G2289" i="5" s="1"/>
  <c r="F2289" i="5"/>
  <c r="H2289" i="5" s="1"/>
  <c r="E2290" i="5"/>
  <c r="F2290" i="5"/>
  <c r="H2290" i="5"/>
  <c r="E2291" i="5"/>
  <c r="G2291" i="5" s="1"/>
  <c r="F2291" i="5"/>
  <c r="H2291" i="5" s="1"/>
  <c r="E2292" i="5"/>
  <c r="F2292" i="5"/>
  <c r="H2292" i="5" s="1"/>
  <c r="E2293" i="5"/>
  <c r="F2293" i="5"/>
  <c r="H2293" i="5" s="1"/>
  <c r="E2294" i="5"/>
  <c r="G2294" i="5" s="1"/>
  <c r="F2294" i="5"/>
  <c r="H2294" i="5"/>
  <c r="E2295" i="5"/>
  <c r="F2295" i="5"/>
  <c r="H2295" i="5" s="1"/>
  <c r="E2296" i="5"/>
  <c r="F2296" i="5"/>
  <c r="H2296" i="5" s="1"/>
  <c r="E2297" i="5"/>
  <c r="G2297" i="5" s="1"/>
  <c r="F2297" i="5"/>
  <c r="H2297" i="5" s="1"/>
  <c r="E2298" i="5"/>
  <c r="F2298" i="5"/>
  <c r="H2298" i="5"/>
  <c r="E2299" i="5"/>
  <c r="G2299" i="5" s="1"/>
  <c r="F2299" i="5"/>
  <c r="H2299" i="5" s="1"/>
  <c r="E2300" i="5"/>
  <c r="F2300" i="5"/>
  <c r="H2300" i="5" s="1"/>
  <c r="E2301" i="5"/>
  <c r="G2301" i="5" s="1"/>
  <c r="F2301" i="5"/>
  <c r="H2301" i="5" s="1"/>
  <c r="E2302" i="5"/>
  <c r="F2302" i="5"/>
  <c r="H2302" i="5"/>
  <c r="E2303" i="5"/>
  <c r="F2303" i="5"/>
  <c r="H2303" i="5" s="1"/>
  <c r="E2304" i="5"/>
  <c r="F2304" i="5"/>
  <c r="H2304" i="5" s="1"/>
  <c r="E2305" i="5"/>
  <c r="F2305" i="5"/>
  <c r="H2305" i="5" s="1"/>
  <c r="E2306" i="5"/>
  <c r="F2306" i="5"/>
  <c r="H2306" i="5"/>
  <c r="E2307" i="5"/>
  <c r="G2307" i="5" s="1"/>
  <c r="F2307" i="5"/>
  <c r="H2307" i="5" s="1"/>
  <c r="E2308" i="5"/>
  <c r="F2308" i="5"/>
  <c r="H2308" i="5" s="1"/>
  <c r="E2309" i="5"/>
  <c r="G2309" i="5" s="1"/>
  <c r="F2309" i="5"/>
  <c r="H2309" i="5" s="1"/>
  <c r="E2310" i="5"/>
  <c r="G2310" i="5" s="1"/>
  <c r="F2310" i="5"/>
  <c r="H2310" i="5"/>
  <c r="E2311" i="5"/>
  <c r="F2311" i="5"/>
  <c r="H2311" i="5" s="1"/>
  <c r="E2312" i="5"/>
  <c r="G2312" i="5" s="1"/>
  <c r="F2312" i="5"/>
  <c r="H2312" i="5" s="1"/>
  <c r="E2313" i="5"/>
  <c r="F2313" i="5"/>
  <c r="H2313" i="5"/>
  <c r="E2314" i="5"/>
  <c r="G2314" i="5" s="1"/>
  <c r="F2314" i="5"/>
  <c r="H2314" i="5" s="1"/>
  <c r="E2315" i="5"/>
  <c r="F2315" i="5"/>
  <c r="H2315" i="5" s="1"/>
  <c r="E2316" i="5"/>
  <c r="F2316" i="5"/>
  <c r="H2316" i="5" s="1"/>
  <c r="E2317" i="5"/>
  <c r="F2317" i="5"/>
  <c r="H2317" i="5"/>
  <c r="E2318" i="5"/>
  <c r="F2318" i="5"/>
  <c r="H2318" i="5" s="1"/>
  <c r="E2319" i="5"/>
  <c r="G2319" i="5" s="1"/>
  <c r="F2319" i="5"/>
  <c r="H2319" i="5" s="1"/>
  <c r="E2320" i="5"/>
  <c r="F2320" i="5"/>
  <c r="H2320" i="5" s="1"/>
  <c r="E2321" i="5"/>
  <c r="G2321" i="5" s="1"/>
  <c r="F2321" i="5"/>
  <c r="H2321" i="5"/>
  <c r="E2322" i="5"/>
  <c r="F2322" i="5"/>
  <c r="H2322" i="5" s="1"/>
  <c r="E2323" i="5"/>
  <c r="F2323" i="5"/>
  <c r="H2323" i="5" s="1"/>
  <c r="G2323" i="5"/>
  <c r="E2324" i="5"/>
  <c r="F2324" i="5"/>
  <c r="H2324" i="5" s="1"/>
  <c r="E2325" i="5"/>
  <c r="F2325" i="5"/>
  <c r="H2325" i="5"/>
  <c r="E2326" i="5"/>
  <c r="F2326" i="5"/>
  <c r="H2326" i="5" s="1"/>
  <c r="E2327" i="5"/>
  <c r="G2327" i="5" s="1"/>
  <c r="F2327" i="5"/>
  <c r="H2327" i="5" s="1"/>
  <c r="E2328" i="5"/>
  <c r="F2328" i="5"/>
  <c r="H2328" i="5" s="1"/>
  <c r="E2329" i="5"/>
  <c r="F2329" i="5"/>
  <c r="H2329" i="5"/>
  <c r="E2330" i="5"/>
  <c r="G2331" i="5" s="1"/>
  <c r="F2330" i="5"/>
  <c r="H2330" i="5" s="1"/>
  <c r="E2331" i="5"/>
  <c r="F2331" i="5"/>
  <c r="H2331" i="5" s="1"/>
  <c r="E2332" i="5"/>
  <c r="F2332" i="5"/>
  <c r="H2332" i="5" s="1"/>
  <c r="E2333" i="5"/>
  <c r="G2333" i="5" s="1"/>
  <c r="F2333" i="5"/>
  <c r="H2333" i="5"/>
  <c r="E2334" i="5"/>
  <c r="F2334" i="5"/>
  <c r="H2334" i="5" s="1"/>
  <c r="E2335" i="5"/>
  <c r="F2335" i="5"/>
  <c r="H2335" i="5" s="1"/>
  <c r="G2335" i="5"/>
  <c r="E2336" i="5"/>
  <c r="G2336" i="5" s="1"/>
  <c r="F2336" i="5"/>
  <c r="H2336" i="5" s="1"/>
  <c r="E2337" i="5"/>
  <c r="F2337" i="5"/>
  <c r="H2337" i="5"/>
  <c r="E2338" i="5"/>
  <c r="F2338" i="5"/>
  <c r="H2338" i="5" s="1"/>
  <c r="E2339" i="5"/>
  <c r="F2339" i="5"/>
  <c r="H2339" i="5"/>
  <c r="E2340" i="5"/>
  <c r="F2340" i="5"/>
  <c r="H2340" i="5" s="1"/>
  <c r="E2341" i="5"/>
  <c r="F2341" i="5"/>
  <c r="H2341" i="5"/>
  <c r="E2342" i="5"/>
  <c r="F2342" i="5"/>
  <c r="H2342" i="5" s="1"/>
  <c r="E2343" i="5"/>
  <c r="F2343" i="5"/>
  <c r="H2343" i="5"/>
  <c r="E2344" i="5"/>
  <c r="F2344" i="5"/>
  <c r="H2344" i="5" s="1"/>
  <c r="E2345" i="5"/>
  <c r="G2345" i="5" s="1"/>
  <c r="F2345" i="5"/>
  <c r="H2345" i="5"/>
  <c r="E2346" i="5"/>
  <c r="F2346" i="5"/>
  <c r="H2346" i="5" s="1"/>
  <c r="E2347" i="5"/>
  <c r="F2347" i="5"/>
  <c r="H2347" i="5"/>
  <c r="E2348" i="5"/>
  <c r="G2348" i="5" s="1"/>
  <c r="F2348" i="5"/>
  <c r="H2348" i="5" s="1"/>
  <c r="E2349" i="5"/>
  <c r="F2349" i="5"/>
  <c r="H2349" i="5"/>
  <c r="E2350" i="5"/>
  <c r="F2350" i="5"/>
  <c r="H2350" i="5" s="1"/>
  <c r="E2351" i="5"/>
  <c r="G2351" i="5" s="1"/>
  <c r="F2351" i="5"/>
  <c r="H2351" i="5"/>
  <c r="E2352" i="5"/>
  <c r="F2352" i="5"/>
  <c r="H2352" i="5" s="1"/>
  <c r="E2353" i="5"/>
  <c r="G2353" i="5" s="1"/>
  <c r="F2353" i="5"/>
  <c r="H2353" i="5"/>
  <c r="E2354" i="5"/>
  <c r="G2354" i="5" s="1"/>
  <c r="F2354" i="5"/>
  <c r="H2354" i="5" s="1"/>
  <c r="E2355" i="5"/>
  <c r="F2355" i="5"/>
  <c r="H2355" i="5"/>
  <c r="E2356" i="5"/>
  <c r="F2356" i="5"/>
  <c r="H2356" i="5" s="1"/>
  <c r="E2357" i="5"/>
  <c r="G2357" i="5" s="1"/>
  <c r="F2357" i="5"/>
  <c r="H2357" i="5"/>
  <c r="E2358" i="5"/>
  <c r="F2358" i="5"/>
  <c r="H2358" i="5" s="1"/>
  <c r="E2359" i="5"/>
  <c r="F2359" i="5"/>
  <c r="H2359" i="5"/>
  <c r="E2360" i="5"/>
  <c r="F2360" i="5"/>
  <c r="H2360" i="5" s="1"/>
  <c r="E2361" i="5"/>
  <c r="G2361" i="5" s="1"/>
  <c r="F2361" i="5"/>
  <c r="H2361" i="5"/>
  <c r="E2362" i="5"/>
  <c r="F2362" i="5"/>
  <c r="H2362" i="5" s="1"/>
  <c r="E2363" i="5"/>
  <c r="F2363" i="5"/>
  <c r="H2363" i="5"/>
  <c r="E2364" i="5"/>
  <c r="F2364" i="5"/>
  <c r="H2364" i="5" s="1"/>
  <c r="E2365" i="5"/>
  <c r="F2365" i="5"/>
  <c r="H2365" i="5"/>
  <c r="E2366" i="5"/>
  <c r="F2366" i="5"/>
  <c r="H2366" i="5" s="1"/>
  <c r="E2367" i="5"/>
  <c r="F2367" i="5"/>
  <c r="H2367" i="5"/>
  <c r="E2368" i="5"/>
  <c r="F2368" i="5"/>
  <c r="H2368" i="5" s="1"/>
  <c r="E2369" i="5"/>
  <c r="F2369" i="5"/>
  <c r="G2369" i="5"/>
  <c r="H2369" i="5"/>
  <c r="E2370" i="5"/>
  <c r="G2370" i="5" s="1"/>
  <c r="F2370" i="5"/>
  <c r="H2370" i="5" s="1"/>
  <c r="E2371" i="5"/>
  <c r="F2371" i="5"/>
  <c r="H2371" i="5"/>
  <c r="E2372" i="5"/>
  <c r="G2372" i="5" s="1"/>
  <c r="F2372" i="5"/>
  <c r="H2372" i="5" s="1"/>
  <c r="E2373" i="5"/>
  <c r="F2373" i="5"/>
  <c r="H2373" i="5"/>
  <c r="E2374" i="5"/>
  <c r="F2374" i="5"/>
  <c r="H2374" i="5" s="1"/>
  <c r="E2375" i="5"/>
  <c r="F2375" i="5"/>
  <c r="H2375" i="5"/>
  <c r="E2376" i="5"/>
  <c r="F2376" i="5"/>
  <c r="H2376" i="5" s="1"/>
  <c r="E2377" i="5"/>
  <c r="G2377" i="5" s="1"/>
  <c r="F2377" i="5"/>
  <c r="H2377" i="5"/>
  <c r="E2378" i="5"/>
  <c r="G2378" i="5" s="1"/>
  <c r="F2378" i="5"/>
  <c r="H2378" i="5" s="1"/>
  <c r="E2379" i="5"/>
  <c r="F2379" i="5"/>
  <c r="H2379" i="5"/>
  <c r="E2380" i="5"/>
  <c r="F2380" i="5"/>
  <c r="H2380" i="5" s="1"/>
  <c r="E2381" i="5"/>
  <c r="F2381" i="5"/>
  <c r="G2381" i="5"/>
  <c r="H2381" i="5"/>
  <c r="E2382" i="5"/>
  <c r="G2382" i="5" s="1"/>
  <c r="F2382" i="5"/>
  <c r="H2382" i="5" s="1"/>
  <c r="E2383" i="5"/>
  <c r="F2383" i="5"/>
  <c r="H2383" i="5"/>
  <c r="E2384" i="5"/>
  <c r="G2384" i="5" s="1"/>
  <c r="F2384" i="5"/>
  <c r="H2384" i="5" s="1"/>
  <c r="E2385" i="5"/>
  <c r="F2385" i="5"/>
  <c r="H2385" i="5"/>
  <c r="E2386" i="5"/>
  <c r="F2386" i="5"/>
  <c r="H2386" i="5" s="1"/>
  <c r="E2387" i="5"/>
  <c r="F2387" i="5"/>
  <c r="H2387" i="5"/>
  <c r="E2388" i="5"/>
  <c r="G2388" i="5" s="1"/>
  <c r="F2388" i="5"/>
  <c r="H2388" i="5" s="1"/>
  <c r="E2389" i="5"/>
  <c r="F2389" i="5"/>
  <c r="H2389" i="5"/>
  <c r="E2390" i="5"/>
  <c r="F2390" i="5"/>
  <c r="H2390" i="5" s="1"/>
  <c r="E2391" i="5"/>
  <c r="G2391" i="5" s="1"/>
  <c r="F2391" i="5"/>
  <c r="H2391" i="5"/>
  <c r="E2392" i="5"/>
  <c r="F2392" i="5"/>
  <c r="H2392" i="5" s="1"/>
  <c r="E2393" i="5"/>
  <c r="F2393" i="5"/>
  <c r="G2393" i="5"/>
  <c r="H2393" i="5"/>
  <c r="E2394" i="5"/>
  <c r="G2394" i="5" s="1"/>
  <c r="F2394" i="5"/>
  <c r="H2394" i="5" s="1"/>
  <c r="E2395" i="5"/>
  <c r="F2395" i="5"/>
  <c r="H2395" i="5"/>
  <c r="E2396" i="5"/>
  <c r="F2396" i="5"/>
  <c r="H2396" i="5" s="1"/>
  <c r="E2397" i="5"/>
  <c r="G2397" i="5" s="1"/>
  <c r="F2397" i="5"/>
  <c r="H2397" i="5"/>
  <c r="E2398" i="5"/>
  <c r="F2398" i="5"/>
  <c r="H2398" i="5" s="1"/>
  <c r="E2399" i="5"/>
  <c r="F2399" i="5"/>
  <c r="H2399" i="5"/>
  <c r="E2400" i="5"/>
  <c r="G2400" i="5" s="1"/>
  <c r="F2400" i="5"/>
  <c r="H2400" i="5" s="1"/>
  <c r="E2401" i="5"/>
  <c r="F2401" i="5"/>
  <c r="H2401" i="5"/>
  <c r="E2402" i="5"/>
  <c r="F2402" i="5"/>
  <c r="H2402" i="5" s="1"/>
  <c r="E2403" i="5"/>
  <c r="G2403" i="5" s="1"/>
  <c r="F2403" i="5"/>
  <c r="H2403" i="5"/>
  <c r="E2404" i="5"/>
  <c r="F2404" i="5"/>
  <c r="H2404" i="5" s="1"/>
  <c r="E2405" i="5"/>
  <c r="F2405" i="5"/>
  <c r="G2405" i="5"/>
  <c r="E2406" i="5"/>
  <c r="G2406" i="5" s="1"/>
  <c r="F2406" i="5"/>
  <c r="H2406" i="5" s="1"/>
  <c r="E2407" i="5"/>
  <c r="F2407" i="5"/>
  <c r="H2407" i="5"/>
  <c r="E2408" i="5"/>
  <c r="F2408" i="5"/>
  <c r="H2408" i="5" s="1"/>
  <c r="E2409" i="5"/>
  <c r="G2409" i="5" s="1"/>
  <c r="F2409" i="5"/>
  <c r="H2409" i="5"/>
  <c r="E2410" i="5"/>
  <c r="F2410" i="5"/>
  <c r="H2410" i="5" s="1"/>
  <c r="E2411" i="5"/>
  <c r="G2411" i="5" s="1"/>
  <c r="F2411" i="5"/>
  <c r="H2411" i="5"/>
  <c r="E2412" i="5"/>
  <c r="F2412" i="5"/>
  <c r="H2412" i="5" s="1"/>
  <c r="E2413" i="5"/>
  <c r="G2413" i="5" s="1"/>
  <c r="F2413" i="5"/>
  <c r="E2414" i="5"/>
  <c r="F2414" i="5"/>
  <c r="H2414" i="5" s="1"/>
  <c r="E2415" i="5"/>
  <c r="G2415" i="5" s="1"/>
  <c r="F2415" i="5"/>
  <c r="H2415" i="5"/>
  <c r="E2416" i="5"/>
  <c r="F2416" i="5"/>
  <c r="H2416" i="5" s="1"/>
  <c r="E2417" i="5"/>
  <c r="F2417" i="5"/>
  <c r="G2417" i="5"/>
  <c r="E2418" i="5"/>
  <c r="F2418" i="5"/>
  <c r="H2418" i="5" s="1"/>
  <c r="E2419" i="5"/>
  <c r="G2419" i="5" s="1"/>
  <c r="F2419" i="5"/>
  <c r="H2419" i="5"/>
  <c r="E2420" i="5"/>
  <c r="F2420" i="5"/>
  <c r="H2420" i="5" s="1"/>
  <c r="E2421" i="5"/>
  <c r="G2421" i="5" s="1"/>
  <c r="F2421" i="5"/>
  <c r="E2422" i="5"/>
  <c r="F2422" i="5"/>
  <c r="H2422" i="5" s="1"/>
  <c r="E2423" i="5"/>
  <c r="F2423" i="5"/>
  <c r="H2423" i="5"/>
  <c r="E2424" i="5"/>
  <c r="F2424" i="5"/>
  <c r="H2424" i="5" s="1"/>
  <c r="E2425" i="5"/>
  <c r="G2425" i="5" s="1"/>
  <c r="F2425" i="5"/>
  <c r="E2426" i="5"/>
  <c r="F2426" i="5"/>
  <c r="H2426" i="5" s="1"/>
  <c r="E2427" i="5"/>
  <c r="F2427" i="5"/>
  <c r="H2427" i="5"/>
  <c r="E2428" i="5"/>
  <c r="G2428" i="5" s="1"/>
  <c r="F2428" i="5"/>
  <c r="H2428" i="5" s="1"/>
  <c r="E2429" i="5"/>
  <c r="F2429" i="5"/>
  <c r="H2429" i="5"/>
  <c r="E2430" i="5"/>
  <c r="F2430" i="5"/>
  <c r="H2430" i="5" s="1"/>
  <c r="E2431" i="5"/>
  <c r="G2431" i="5" s="1"/>
  <c r="F2431" i="5"/>
  <c r="H2431" i="5"/>
  <c r="E2432" i="5"/>
  <c r="F2432" i="5"/>
  <c r="H2432" i="5" s="1"/>
  <c r="E2433" i="5"/>
  <c r="F2433" i="5"/>
  <c r="G2433" i="5"/>
  <c r="E2434" i="5"/>
  <c r="G2434" i="5" s="1"/>
  <c r="F2434" i="5"/>
  <c r="H2434" i="5" s="1"/>
  <c r="E2435" i="5"/>
  <c r="F2435" i="5"/>
  <c r="H2435" i="5"/>
  <c r="E2436" i="5"/>
  <c r="F2436" i="5"/>
  <c r="H2436" i="5" s="1"/>
  <c r="E2437" i="5"/>
  <c r="G2437" i="5" s="1"/>
  <c r="F2437" i="5"/>
  <c r="H2437" i="5"/>
  <c r="E2438" i="5"/>
  <c r="F2438" i="5"/>
  <c r="H2438" i="5" s="1"/>
  <c r="E2439" i="5"/>
  <c r="F2439" i="5"/>
  <c r="H2439" i="5"/>
  <c r="E2440" i="5"/>
  <c r="G2440" i="5" s="1"/>
  <c r="F2440" i="5"/>
  <c r="H2440" i="5" s="1"/>
  <c r="E2441" i="5"/>
  <c r="F2441" i="5"/>
  <c r="E2442" i="5"/>
  <c r="F2442" i="5"/>
  <c r="H2442" i="5" s="1"/>
  <c r="E2443" i="5"/>
  <c r="F2443" i="5"/>
  <c r="H2443" i="5"/>
  <c r="E2444" i="5"/>
  <c r="F2444" i="5"/>
  <c r="H2444" i="5" s="1"/>
  <c r="E2445" i="5"/>
  <c r="F2445" i="5"/>
  <c r="E2446" i="5"/>
  <c r="F2446" i="5"/>
  <c r="H2446" i="5" s="1"/>
  <c r="E2447" i="5"/>
  <c r="G2447" i="5" s="1"/>
  <c r="F2447" i="5"/>
  <c r="H2447" i="5"/>
  <c r="E2448" i="5"/>
  <c r="F2448" i="5"/>
  <c r="H2448" i="5" s="1"/>
  <c r="E2449" i="5"/>
  <c r="F2449" i="5"/>
  <c r="E2450" i="5"/>
  <c r="F2450" i="5"/>
  <c r="H2450" i="5" s="1"/>
  <c r="E2451" i="5"/>
  <c r="G2451" i="5" s="1"/>
  <c r="F2451" i="5"/>
  <c r="H2451" i="5"/>
  <c r="E2452" i="5"/>
  <c r="F2452" i="5"/>
  <c r="H2452" i="5" s="1"/>
  <c r="E2453" i="5"/>
  <c r="F2453" i="5"/>
  <c r="H2453" i="5"/>
  <c r="E2454" i="5"/>
  <c r="G2454" i="5" s="1"/>
  <c r="F2454" i="5"/>
  <c r="H2454" i="5" s="1"/>
  <c r="E2455" i="5"/>
  <c r="F2455" i="5"/>
  <c r="E2456" i="5"/>
  <c r="F2456" i="5"/>
  <c r="H2456" i="5" s="1"/>
  <c r="E2457" i="5"/>
  <c r="F2457" i="5"/>
  <c r="E2458" i="5"/>
  <c r="F2458" i="5"/>
  <c r="H2458" i="5" s="1"/>
  <c r="E2459" i="5"/>
  <c r="F2459" i="5"/>
  <c r="E2460" i="5"/>
  <c r="F2460" i="5"/>
  <c r="H2460" i="5" s="1"/>
  <c r="E2461" i="5"/>
  <c r="F2461" i="5"/>
  <c r="E2462" i="5"/>
  <c r="F2462" i="5"/>
  <c r="H2462" i="5" s="1"/>
  <c r="E2463" i="5"/>
  <c r="F2463" i="5"/>
  <c r="E2464" i="5"/>
  <c r="F2464" i="5"/>
  <c r="H2464" i="5" s="1"/>
  <c r="E2465" i="5"/>
  <c r="G2465" i="5" s="1"/>
  <c r="F2465" i="5"/>
  <c r="E2466" i="5"/>
  <c r="F2466" i="5"/>
  <c r="H2466" i="5" s="1"/>
  <c r="E2467" i="5"/>
  <c r="G2467" i="5" s="1"/>
  <c r="F2467" i="5"/>
  <c r="E2468" i="5"/>
  <c r="G2468" i="5" s="1"/>
  <c r="F2468" i="5"/>
  <c r="H2468" i="5" s="1"/>
  <c r="E2469" i="5"/>
  <c r="F2469" i="5"/>
  <c r="E2470" i="5"/>
  <c r="F2470" i="5"/>
  <c r="H2470" i="5" s="1"/>
  <c r="E2471" i="5"/>
  <c r="F2471" i="5"/>
  <c r="E2472" i="5"/>
  <c r="F2472" i="5"/>
  <c r="H2472" i="5" s="1"/>
  <c r="E2473" i="5"/>
  <c r="F2473" i="5"/>
  <c r="E2474" i="5"/>
  <c r="F2474" i="5"/>
  <c r="H2474" i="5" s="1"/>
  <c r="E2475" i="5"/>
  <c r="F2475" i="5"/>
  <c r="E2476" i="5"/>
  <c r="G2476" i="5" s="1"/>
  <c r="F2476" i="5"/>
  <c r="H2476" i="5" s="1"/>
  <c r="E2477" i="5"/>
  <c r="G2477" i="5" s="1"/>
  <c r="F2477" i="5"/>
  <c r="E2478" i="5"/>
  <c r="F2478" i="5"/>
  <c r="H2478" i="5" s="1"/>
  <c r="E2479" i="5"/>
  <c r="F2479" i="5"/>
  <c r="E2480" i="5"/>
  <c r="F2480" i="5"/>
  <c r="H2480" i="5" s="1"/>
  <c r="E2481" i="5"/>
  <c r="F2481" i="5"/>
  <c r="E2482" i="5"/>
  <c r="F2482" i="5"/>
  <c r="H2482" i="5" s="1"/>
  <c r="E2483" i="5"/>
  <c r="F2483" i="5"/>
  <c r="H2483" i="5"/>
  <c r="E2484" i="5"/>
  <c r="G2484" i="5" s="1"/>
  <c r="F2484" i="5"/>
  <c r="H2484" i="5" s="1"/>
  <c r="E2485" i="5"/>
  <c r="F2485" i="5"/>
  <c r="E2486" i="5"/>
  <c r="F2486" i="5"/>
  <c r="H2487" i="5" s="1"/>
  <c r="H2486" i="5"/>
  <c r="E2487" i="5"/>
  <c r="F2487" i="5"/>
  <c r="E2488" i="5"/>
  <c r="F2488" i="5"/>
  <c r="H2488" i="5" s="1"/>
  <c r="E2489" i="5"/>
  <c r="F2489" i="5"/>
  <c r="E2490" i="5"/>
  <c r="F2490" i="5"/>
  <c r="H2490" i="5" s="1"/>
  <c r="E2491" i="5"/>
  <c r="F2491" i="5"/>
  <c r="H2491" i="5"/>
  <c r="E2492" i="5"/>
  <c r="F2492" i="5"/>
  <c r="H2492" i="5" s="1"/>
  <c r="E2493" i="5"/>
  <c r="F2493" i="5"/>
  <c r="H2493" i="5" s="1"/>
  <c r="E2494" i="5"/>
  <c r="G2494" i="5" s="1"/>
  <c r="F2494" i="5"/>
  <c r="H2495" i="5" s="1"/>
  <c r="E2495" i="5"/>
  <c r="F2495" i="5"/>
  <c r="E2496" i="5"/>
  <c r="F2496" i="5"/>
  <c r="H2496" i="5" s="1"/>
  <c r="E2497" i="5"/>
  <c r="F2497" i="5"/>
  <c r="H2497" i="5" s="1"/>
  <c r="E2498" i="5"/>
  <c r="F2498" i="5"/>
  <c r="H2498" i="5" s="1"/>
  <c r="E2499" i="5"/>
  <c r="F2499" i="5"/>
  <c r="H2499" i="5"/>
  <c r="E2500" i="5"/>
  <c r="F2500" i="5"/>
  <c r="H2500" i="5" s="1"/>
  <c r="E2501" i="5"/>
  <c r="F2501" i="5"/>
  <c r="H2501" i="5" s="1"/>
  <c r="G2501" i="5"/>
  <c r="E2502" i="5"/>
  <c r="G2502" i="5" s="1"/>
  <c r="F2502" i="5"/>
  <c r="H2503" i="5" s="1"/>
  <c r="E2503" i="5"/>
  <c r="F2503" i="5"/>
  <c r="E2504" i="5"/>
  <c r="F2504" i="5"/>
  <c r="H2504" i="5"/>
  <c r="E2505" i="5"/>
  <c r="G2505" i="5" s="1"/>
  <c r="F2505" i="5"/>
  <c r="H2506" i="5" s="1"/>
  <c r="E2506" i="5"/>
  <c r="F2506" i="5"/>
  <c r="E2507" i="5"/>
  <c r="G2507" i="5" s="1"/>
  <c r="F2507" i="5"/>
  <c r="H2507" i="5" s="1"/>
  <c r="E2508" i="5"/>
  <c r="F2508" i="5"/>
  <c r="H2508" i="5" s="1"/>
  <c r="E2509" i="5"/>
  <c r="F2509" i="5"/>
  <c r="H2509" i="5"/>
  <c r="E2510" i="5"/>
  <c r="F2510" i="5"/>
  <c r="H2511" i="5" s="1"/>
  <c r="E2511" i="5"/>
  <c r="F2511" i="5"/>
  <c r="E2512" i="5"/>
  <c r="F2512" i="5"/>
  <c r="H2512" i="5"/>
  <c r="E2513" i="5"/>
  <c r="F2513" i="5"/>
  <c r="H2513" i="5" s="1"/>
  <c r="E2514" i="5"/>
  <c r="G2514" i="5" s="1"/>
  <c r="F2514" i="5"/>
  <c r="E2515" i="5"/>
  <c r="F2515" i="5"/>
  <c r="H2515" i="5" s="1"/>
  <c r="E2516" i="5"/>
  <c r="G2516" i="5" s="1"/>
  <c r="F2516" i="5"/>
  <c r="H2516" i="5" s="1"/>
  <c r="E2517" i="5"/>
  <c r="F2517" i="5"/>
  <c r="H2517" i="5"/>
  <c r="E2518" i="5"/>
  <c r="F2518" i="5"/>
  <c r="H2519" i="5" s="1"/>
  <c r="E2519" i="5"/>
  <c r="G2519" i="5" s="1"/>
  <c r="F2519" i="5"/>
  <c r="E2520" i="5"/>
  <c r="F2520" i="5"/>
  <c r="H2520" i="5"/>
  <c r="E2521" i="5"/>
  <c r="F2521" i="5"/>
  <c r="H2521" i="5" s="1"/>
  <c r="E2522" i="5"/>
  <c r="F2522" i="5"/>
  <c r="H2522" i="5" s="1"/>
  <c r="E2523" i="5"/>
  <c r="G2523" i="5" s="1"/>
  <c r="F2523" i="5"/>
  <c r="H2523" i="5" s="1"/>
  <c r="E2524" i="5"/>
  <c r="F2524" i="5"/>
  <c r="H2524" i="5"/>
  <c r="E2525" i="5"/>
  <c r="F2525" i="5"/>
  <c r="H2525" i="5" s="1"/>
  <c r="E2526" i="5"/>
  <c r="G2526" i="5" s="1"/>
  <c r="F2526" i="5"/>
  <c r="H2526" i="5" s="1"/>
  <c r="E2527" i="5"/>
  <c r="F2527" i="5"/>
  <c r="H2527" i="5" s="1"/>
  <c r="E2528" i="5"/>
  <c r="F2528" i="5"/>
  <c r="H2528" i="5"/>
  <c r="E2529" i="5"/>
  <c r="F2529" i="5"/>
  <c r="H2529" i="5" s="1"/>
  <c r="E2530" i="5"/>
  <c r="F2530" i="5"/>
  <c r="H2530" i="5" s="1"/>
  <c r="E2531" i="5"/>
  <c r="F2531" i="5"/>
  <c r="H2531" i="5" s="1"/>
  <c r="E2532" i="5"/>
  <c r="G2532" i="5" s="1"/>
  <c r="F2532" i="5"/>
  <c r="H2532" i="5"/>
  <c r="E2533" i="5"/>
  <c r="G2533" i="5" s="1"/>
  <c r="F2533" i="5"/>
  <c r="H2533" i="5" s="1"/>
  <c r="E2534" i="5"/>
  <c r="F2534" i="5"/>
  <c r="H2534" i="5" s="1"/>
  <c r="E2535" i="5"/>
  <c r="F2535" i="5"/>
  <c r="H2535" i="5" s="1"/>
  <c r="E2536" i="5"/>
  <c r="F2536" i="5"/>
  <c r="H2536" i="5"/>
  <c r="E2537" i="5"/>
  <c r="G2537" i="5" s="1"/>
  <c r="F2537" i="5"/>
  <c r="H2537" i="5" s="1"/>
  <c r="E2538" i="5"/>
  <c r="F2538" i="5"/>
  <c r="H2538" i="5" s="1"/>
  <c r="E2539" i="5"/>
  <c r="F2539" i="5"/>
  <c r="H2539" i="5" s="1"/>
  <c r="E2540" i="5"/>
  <c r="G2540" i="5" s="1"/>
  <c r="F2540" i="5"/>
  <c r="H2540" i="5"/>
  <c r="E2541" i="5"/>
  <c r="F2541" i="5"/>
  <c r="H2541" i="5" s="1"/>
  <c r="E2542" i="5"/>
  <c r="G2542" i="5" s="1"/>
  <c r="F2542" i="5"/>
  <c r="H2542" i="5" s="1"/>
  <c r="E2543" i="5"/>
  <c r="F2543" i="5"/>
  <c r="H2543" i="5" s="1"/>
  <c r="G2543" i="5"/>
  <c r="E2544" i="5"/>
  <c r="F2544" i="5"/>
  <c r="H2544" i="5"/>
  <c r="E2545" i="5"/>
  <c r="G2545" i="5" s="1"/>
  <c r="F2545" i="5"/>
  <c r="H2545" i="5" s="1"/>
  <c r="E2546" i="5"/>
  <c r="F2546" i="5"/>
  <c r="H2546" i="5" s="1"/>
  <c r="E2547" i="5"/>
  <c r="G2547" i="5" s="1"/>
  <c r="F2547" i="5"/>
  <c r="H2547" i="5" s="1"/>
  <c r="E2548" i="5"/>
  <c r="F2548" i="5"/>
  <c r="H2548" i="5"/>
  <c r="E2549" i="5"/>
  <c r="G2549" i="5" s="1"/>
  <c r="F2549" i="5"/>
  <c r="H2549" i="5" s="1"/>
  <c r="E2550" i="5"/>
  <c r="F2550" i="5"/>
  <c r="H2550" i="5" s="1"/>
  <c r="E2551" i="5"/>
  <c r="G2551" i="5" s="1"/>
  <c r="F2551" i="5"/>
  <c r="H2551" i="5" s="1"/>
  <c r="E2552" i="5"/>
  <c r="F2552" i="5"/>
  <c r="H2552" i="5"/>
  <c r="E2553" i="5"/>
  <c r="G2553" i="5" s="1"/>
  <c r="F2553" i="5"/>
  <c r="H2553" i="5" s="1"/>
  <c r="E2554" i="5"/>
  <c r="F2554" i="5"/>
  <c r="H2554" i="5" s="1"/>
  <c r="E2555" i="5"/>
  <c r="F2555" i="5"/>
  <c r="H2555" i="5" s="1"/>
  <c r="E2556" i="5"/>
  <c r="G2556" i="5" s="1"/>
  <c r="F2556" i="5"/>
  <c r="H2556" i="5"/>
  <c r="E2557" i="5"/>
  <c r="F2557" i="5"/>
  <c r="H2557" i="5" s="1"/>
  <c r="E2558" i="5"/>
  <c r="G2558" i="5" s="1"/>
  <c r="F2558" i="5"/>
  <c r="H2558" i="5" s="1"/>
  <c r="E2559" i="5"/>
  <c r="F2559" i="5"/>
  <c r="H2559" i="5" s="1"/>
  <c r="G2559" i="5"/>
  <c r="E2560" i="5"/>
  <c r="G2560" i="5" s="1"/>
  <c r="F2560" i="5"/>
  <c r="H2560" i="5"/>
  <c r="E2561" i="5"/>
  <c r="F2561" i="5"/>
  <c r="H2561" i="5" s="1"/>
  <c r="E2562" i="5"/>
  <c r="F2562" i="5"/>
  <c r="H2562" i="5" s="1"/>
  <c r="E2563" i="5"/>
  <c r="G2563" i="5" s="1"/>
  <c r="F2563" i="5"/>
  <c r="H2563" i="5" s="1"/>
  <c r="E2564" i="5"/>
  <c r="F2564" i="5"/>
  <c r="H2564" i="5"/>
  <c r="E2565" i="5"/>
  <c r="F2565" i="5"/>
  <c r="H2565" i="5" s="1"/>
  <c r="E2566" i="5"/>
  <c r="G2566" i="5" s="1"/>
  <c r="F2566" i="5"/>
  <c r="H2566" i="5" s="1"/>
  <c r="E2567" i="5"/>
  <c r="G2567" i="5" s="1"/>
  <c r="F2567" i="5"/>
  <c r="H2567" i="5" s="1"/>
  <c r="E2568" i="5"/>
  <c r="F2568" i="5"/>
  <c r="H2568" i="5"/>
  <c r="E2569" i="5"/>
  <c r="G2569" i="5" s="1"/>
  <c r="F2569" i="5"/>
  <c r="H2569" i="5" s="1"/>
  <c r="E2570" i="5"/>
  <c r="F2570" i="5"/>
  <c r="H2570" i="5" s="1"/>
  <c r="E2571" i="5"/>
  <c r="F2571" i="5"/>
  <c r="H2571" i="5" s="1"/>
  <c r="E2572" i="5"/>
  <c r="F2572" i="5"/>
  <c r="H2572" i="5"/>
  <c r="E2573" i="5"/>
  <c r="G2573" i="5" s="1"/>
  <c r="F2573" i="5"/>
  <c r="H2573" i="5"/>
  <c r="E2574" i="5"/>
  <c r="F2574" i="5"/>
  <c r="H2574" i="5" s="1"/>
  <c r="E2575" i="5"/>
  <c r="F2575" i="5"/>
  <c r="H2575" i="5" s="1"/>
  <c r="E2576" i="5"/>
  <c r="G2576" i="5" s="1"/>
  <c r="F2576" i="5"/>
  <c r="H2576" i="5"/>
  <c r="E2577" i="5"/>
  <c r="F2577" i="5"/>
  <c r="H2577" i="5"/>
  <c r="E2578" i="5"/>
  <c r="F2578" i="5"/>
  <c r="H2578" i="5" s="1"/>
  <c r="E2579" i="5"/>
  <c r="G2579" i="5" s="1"/>
  <c r="F2579" i="5"/>
  <c r="H2579" i="5" s="1"/>
  <c r="E2580" i="5"/>
  <c r="F2580" i="5"/>
  <c r="H2580" i="5"/>
  <c r="E2581" i="5"/>
  <c r="F2581" i="5"/>
  <c r="H2581" i="5"/>
  <c r="E2582" i="5"/>
  <c r="F2582" i="5"/>
  <c r="H2582" i="5" s="1"/>
  <c r="E2583" i="5"/>
  <c r="G2583" i="5" s="1"/>
  <c r="F2583" i="5"/>
  <c r="H2583" i="5" s="1"/>
  <c r="E2584" i="5"/>
  <c r="F2584" i="5"/>
  <c r="H2584" i="5"/>
  <c r="E2585" i="5"/>
  <c r="G2585" i="5" s="1"/>
  <c r="F2585" i="5"/>
  <c r="H2585" i="5"/>
  <c r="E2586" i="5"/>
  <c r="F2586" i="5"/>
  <c r="H2586" i="5" s="1"/>
  <c r="E2587" i="5"/>
  <c r="F2587" i="5"/>
  <c r="H2587" i="5" s="1"/>
  <c r="E2588" i="5"/>
  <c r="F2588" i="5"/>
  <c r="H2588" i="5"/>
  <c r="E2589" i="5"/>
  <c r="F2589" i="5"/>
  <c r="H2589" i="5"/>
  <c r="E2590" i="5"/>
  <c r="F2590" i="5"/>
  <c r="H2590" i="5" s="1"/>
  <c r="E2591" i="5"/>
  <c r="G2591" i="5" s="1"/>
  <c r="F2591" i="5"/>
  <c r="H2591" i="5" s="1"/>
  <c r="E2592" i="5"/>
  <c r="F2592" i="5"/>
  <c r="H2592" i="5"/>
  <c r="E2593" i="5"/>
  <c r="F2593" i="5"/>
  <c r="G2593" i="5"/>
  <c r="H2593" i="5"/>
  <c r="E2594" i="5"/>
  <c r="G2594" i="5" s="1"/>
  <c r="F2594" i="5"/>
  <c r="H2594" i="5" s="1"/>
  <c r="E2595" i="5"/>
  <c r="F2595" i="5"/>
  <c r="H2595" i="5" s="1"/>
  <c r="E2596" i="5"/>
  <c r="F2596" i="5"/>
  <c r="H2596" i="5"/>
  <c r="E2597" i="5"/>
  <c r="G2597" i="5" s="1"/>
  <c r="F2597" i="5"/>
  <c r="H2597" i="5"/>
  <c r="E2598" i="5"/>
  <c r="F2598" i="5"/>
  <c r="H2598" i="5" s="1"/>
  <c r="E2599" i="5"/>
  <c r="F2599" i="5"/>
  <c r="H2599" i="5" s="1"/>
  <c r="G2599" i="5"/>
  <c r="E2600" i="5"/>
  <c r="F2600" i="5"/>
  <c r="H2600" i="5"/>
  <c r="E2601" i="5"/>
  <c r="G2601" i="5" s="1"/>
  <c r="F2601" i="5"/>
  <c r="H2601" i="5"/>
  <c r="E2602" i="5"/>
  <c r="G2602" i="5" s="1"/>
  <c r="F2602" i="5"/>
  <c r="H2602" i="5" s="1"/>
  <c r="E2603" i="5"/>
  <c r="F2603" i="5"/>
  <c r="H2603" i="5" s="1"/>
  <c r="E2604" i="5"/>
  <c r="F2604" i="5"/>
  <c r="H2604" i="5"/>
  <c r="E2605" i="5"/>
  <c r="F2605" i="5"/>
  <c r="H2605" i="5"/>
  <c r="E2606" i="5"/>
  <c r="F2606" i="5"/>
  <c r="H2606" i="5" s="1"/>
  <c r="E2607" i="5"/>
  <c r="G2607" i="5" s="1"/>
  <c r="F2607" i="5"/>
  <c r="H2607" i="5" s="1"/>
  <c r="E2608" i="5"/>
  <c r="F2608" i="5"/>
  <c r="H2608" i="5"/>
  <c r="E2609" i="5"/>
  <c r="G2609" i="5" s="1"/>
  <c r="F2609" i="5"/>
  <c r="H2609" i="5"/>
  <c r="E2610" i="5"/>
  <c r="F2610" i="5"/>
  <c r="H2610" i="5" s="1"/>
  <c r="E2611" i="5"/>
  <c r="G2611" i="5" s="1"/>
  <c r="F2611" i="5"/>
  <c r="H2611" i="5" s="1"/>
  <c r="E2612" i="5"/>
  <c r="F2612" i="5"/>
  <c r="H2612" i="5"/>
  <c r="E2613" i="5"/>
  <c r="F2613" i="5"/>
  <c r="H2613" i="5"/>
  <c r="E2614" i="5"/>
  <c r="F2614" i="5"/>
  <c r="H2614" i="5" s="1"/>
  <c r="E2615" i="5"/>
  <c r="G2615" i="5" s="1"/>
  <c r="F2615" i="5"/>
  <c r="H2615" i="5" s="1"/>
  <c r="E2616" i="5"/>
  <c r="F2616" i="5"/>
  <c r="H2616" i="5"/>
  <c r="E2617" i="5"/>
  <c r="G2617" i="5" s="1"/>
  <c r="F2617" i="5"/>
  <c r="H2617" i="5"/>
  <c r="E2618" i="5"/>
  <c r="F2618" i="5"/>
  <c r="H2618" i="5" s="1"/>
  <c r="E2619" i="5"/>
  <c r="F2619" i="5"/>
  <c r="H2619" i="5" s="1"/>
  <c r="E2620" i="5"/>
  <c r="F2620" i="5"/>
  <c r="H2620" i="5"/>
  <c r="E2621" i="5"/>
  <c r="F2621" i="5"/>
  <c r="H2621" i="5"/>
  <c r="E2622" i="5"/>
  <c r="F2622" i="5"/>
  <c r="H2622" i="5" s="1"/>
  <c r="E2623" i="5"/>
  <c r="G2623" i="5" s="1"/>
  <c r="F2623" i="5"/>
  <c r="H2623" i="5" s="1"/>
  <c r="E2624" i="5"/>
  <c r="F2624" i="5"/>
  <c r="H2624" i="5"/>
  <c r="E2625" i="5"/>
  <c r="F2625" i="5"/>
  <c r="H2625" i="5"/>
  <c r="E2626" i="5"/>
  <c r="F2626" i="5"/>
  <c r="H2626" i="5" s="1"/>
  <c r="E2627" i="5"/>
  <c r="F2627" i="5"/>
  <c r="H2627" i="5" s="1"/>
  <c r="E2628" i="5"/>
  <c r="F2628" i="5"/>
  <c r="H2628" i="5"/>
  <c r="E2629" i="5"/>
  <c r="G2629" i="5" s="1"/>
  <c r="F2629" i="5"/>
  <c r="H2629" i="5"/>
  <c r="E2630" i="5"/>
  <c r="F2630" i="5"/>
  <c r="H2630" i="5" s="1"/>
  <c r="E2631" i="5"/>
  <c r="G2631" i="5" s="1"/>
  <c r="F2631" i="5"/>
  <c r="H2631" i="5" s="1"/>
  <c r="E2632" i="5"/>
  <c r="F2632" i="5"/>
  <c r="H2632" i="5"/>
  <c r="E2633" i="5"/>
  <c r="F2633" i="5"/>
  <c r="H2633" i="5"/>
  <c r="E2634" i="5"/>
  <c r="F2634" i="5"/>
  <c r="H2634" i="5" s="1"/>
  <c r="E2635" i="5"/>
  <c r="F2635" i="5"/>
  <c r="H2635" i="5" s="1"/>
  <c r="E2636" i="5"/>
  <c r="F2636" i="5"/>
  <c r="H2636" i="5"/>
  <c r="E2637" i="5"/>
  <c r="F2637" i="5"/>
  <c r="H2637" i="5"/>
  <c r="E2638" i="5"/>
  <c r="F2638" i="5"/>
  <c r="H2638" i="5" s="1"/>
  <c r="E2639" i="5"/>
  <c r="G2639" i="5" s="1"/>
  <c r="F2639" i="5"/>
  <c r="H2639" i="5" s="1"/>
  <c r="E2640" i="5"/>
  <c r="F2640" i="5"/>
  <c r="H2640" i="5"/>
  <c r="E2641" i="5"/>
  <c r="G2641" i="5" s="1"/>
  <c r="F2641" i="5"/>
  <c r="H2641" i="5"/>
  <c r="E2642" i="5"/>
  <c r="F2642" i="5"/>
  <c r="H2642" i="5" s="1"/>
  <c r="E2643" i="5"/>
  <c r="F2643" i="5"/>
  <c r="H2643" i="5" s="1"/>
  <c r="E2644" i="5"/>
  <c r="F2644" i="5"/>
  <c r="H2644" i="5"/>
  <c r="E2645" i="5"/>
  <c r="G2645" i="5" s="1"/>
  <c r="F2645" i="5"/>
  <c r="H2645" i="5"/>
  <c r="E2646" i="5"/>
  <c r="F2646" i="5"/>
  <c r="H2646" i="5" s="1"/>
  <c r="E2647" i="5"/>
  <c r="F2647" i="5"/>
  <c r="H2647" i="5" s="1"/>
  <c r="G2647" i="5"/>
  <c r="E2648" i="5"/>
  <c r="F2648" i="5"/>
  <c r="H2648" i="5"/>
  <c r="E2649" i="5"/>
  <c r="F2649" i="5"/>
  <c r="H2649" i="5"/>
  <c r="E2650" i="5"/>
  <c r="F2650" i="5"/>
  <c r="H2650" i="5" s="1"/>
  <c r="E2651" i="5"/>
  <c r="F2651" i="5"/>
  <c r="H2651" i="5" s="1"/>
  <c r="E2652" i="5"/>
  <c r="F2652" i="5"/>
  <c r="H2652" i="5"/>
  <c r="E2653" i="5"/>
  <c r="F2653" i="5"/>
  <c r="H2653" i="5"/>
  <c r="E2654" i="5"/>
  <c r="F2654" i="5"/>
  <c r="H2654" i="5" s="1"/>
  <c r="E2655" i="5"/>
  <c r="G2655" i="5" s="1"/>
  <c r="F2655" i="5"/>
  <c r="H2655" i="5" s="1"/>
  <c r="E2656" i="5"/>
  <c r="F2656" i="5"/>
  <c r="H2656" i="5"/>
  <c r="E2657" i="5"/>
  <c r="G2657" i="5" s="1"/>
  <c r="F2657" i="5"/>
  <c r="H2657" i="5"/>
  <c r="E2658" i="5"/>
  <c r="F2658" i="5"/>
  <c r="H2658" i="5" s="1"/>
  <c r="E2659" i="5"/>
  <c r="F2659" i="5"/>
  <c r="H2659" i="5" s="1"/>
  <c r="E2660" i="5"/>
  <c r="F2660" i="5"/>
  <c r="H2660" i="5"/>
  <c r="E2661" i="5"/>
  <c r="F2661" i="5"/>
  <c r="H2661" i="5"/>
  <c r="E2662" i="5"/>
  <c r="F2662" i="5"/>
  <c r="H2662" i="5" s="1"/>
  <c r="E2663" i="5"/>
  <c r="G2663" i="5" s="1"/>
  <c r="F2663" i="5"/>
  <c r="H2663" i="5" s="1"/>
  <c r="E2664" i="5"/>
  <c r="F2664" i="5"/>
  <c r="H2664" i="5"/>
  <c r="E2665" i="5"/>
  <c r="F2665" i="5"/>
  <c r="H2665" i="5"/>
  <c r="E2666" i="5"/>
  <c r="F2666" i="5"/>
  <c r="H2666" i="5" s="1"/>
  <c r="E2667" i="5"/>
  <c r="F2667" i="5"/>
  <c r="H2667" i="5" s="1"/>
  <c r="E2668" i="5"/>
  <c r="F2668" i="5"/>
  <c r="H2668" i="5"/>
  <c r="E2669" i="5"/>
  <c r="G2669" i="5" s="1"/>
  <c r="F2669" i="5"/>
  <c r="H2669" i="5"/>
  <c r="E2670" i="5"/>
  <c r="F2670" i="5"/>
  <c r="H2670" i="5" s="1"/>
  <c r="E2671" i="5"/>
  <c r="F2671" i="5"/>
  <c r="H2671" i="5" s="1"/>
  <c r="G2671" i="5"/>
  <c r="E2672" i="5"/>
  <c r="F2672" i="5"/>
  <c r="H2672" i="5"/>
  <c r="E2673" i="5"/>
  <c r="F2673" i="5"/>
  <c r="H2673" i="5"/>
  <c r="E2674" i="5"/>
  <c r="F2674" i="5"/>
  <c r="H2674" i="5" s="1"/>
  <c r="E2675" i="5"/>
  <c r="F2675" i="5"/>
  <c r="H2675" i="5" s="1"/>
  <c r="E2676" i="5"/>
  <c r="F2676" i="5"/>
  <c r="H2676" i="5"/>
  <c r="E2677" i="5"/>
  <c r="F2677" i="5"/>
  <c r="H2677" i="5"/>
  <c r="E2678" i="5"/>
  <c r="G2679" i="5" s="1"/>
  <c r="F2678" i="5"/>
  <c r="H2678" i="5" s="1"/>
  <c r="E2679" i="5"/>
  <c r="G2680" i="5" s="1"/>
  <c r="F2679" i="5"/>
  <c r="H2679" i="5" s="1"/>
  <c r="E2680" i="5"/>
  <c r="F2680" i="5"/>
  <c r="H2680" i="5"/>
  <c r="E2681" i="5"/>
  <c r="G2681" i="5" s="1"/>
  <c r="F2681" i="5"/>
  <c r="H2681" i="5"/>
  <c r="E2682" i="5"/>
  <c r="F2682" i="5"/>
  <c r="H2682" i="5" s="1"/>
  <c r="E2683" i="5"/>
  <c r="F2683" i="5"/>
  <c r="H2683" i="5" s="1"/>
  <c r="E2684" i="5"/>
  <c r="G2684" i="5" s="1"/>
  <c r="F2684" i="5"/>
  <c r="H2684" i="5"/>
  <c r="E2685" i="5"/>
  <c r="G2685" i="5" s="1"/>
  <c r="F2685" i="5"/>
  <c r="H2685" i="5"/>
  <c r="E2686" i="5"/>
  <c r="G2686" i="5" s="1"/>
  <c r="F2686" i="5"/>
  <c r="H2686" i="5" s="1"/>
  <c r="E2687" i="5"/>
  <c r="F2687" i="5"/>
  <c r="H2687" i="5" s="1"/>
  <c r="E2688" i="5"/>
  <c r="G2689" i="5" s="1"/>
  <c r="F2688" i="5"/>
  <c r="H2688" i="5"/>
  <c r="E2689" i="5"/>
  <c r="F2689" i="5"/>
  <c r="H2689" i="5"/>
  <c r="E2690" i="5"/>
  <c r="G2690" i="5" s="1"/>
  <c r="F2690" i="5"/>
  <c r="H2690" i="5" s="1"/>
  <c r="E2691" i="5"/>
  <c r="F2691" i="5"/>
  <c r="H2691" i="5" s="1"/>
  <c r="E2692" i="5"/>
  <c r="F2692" i="5"/>
  <c r="H2692" i="5"/>
  <c r="E2693" i="5"/>
  <c r="F2693" i="5"/>
  <c r="H2693" i="5"/>
  <c r="E2694" i="5"/>
  <c r="F2694" i="5"/>
  <c r="H2694" i="5" s="1"/>
  <c r="E2695" i="5"/>
  <c r="F2695" i="5"/>
  <c r="H2695" i="5" s="1"/>
  <c r="E2696" i="5"/>
  <c r="G2696" i="5" s="1"/>
  <c r="F2696" i="5"/>
  <c r="H2696" i="5"/>
  <c r="E2697" i="5"/>
  <c r="F2697" i="5"/>
  <c r="H2697" i="5"/>
  <c r="E2698" i="5"/>
  <c r="F2698" i="5"/>
  <c r="H2698" i="5" s="1"/>
  <c r="E2699" i="5"/>
  <c r="G2700" i="5" s="1"/>
  <c r="F2699" i="5"/>
  <c r="H2699" i="5" s="1"/>
  <c r="E2700" i="5"/>
  <c r="F2700" i="5"/>
  <c r="H2700" i="5"/>
  <c r="E2701" i="5"/>
  <c r="F2701" i="5"/>
  <c r="G2701" i="5"/>
  <c r="H2701" i="5"/>
  <c r="E2702" i="5"/>
  <c r="F2702" i="5"/>
  <c r="H2702" i="5" s="1"/>
  <c r="E2703" i="5"/>
  <c r="G2704" i="5" s="1"/>
  <c r="F2703" i="5"/>
  <c r="H2703" i="5" s="1"/>
  <c r="E2704" i="5"/>
  <c r="F2704" i="5"/>
  <c r="H2704" i="5"/>
  <c r="E2705" i="5"/>
  <c r="G2705" i="5" s="1"/>
  <c r="F2705" i="5"/>
  <c r="H2705" i="5"/>
  <c r="E2706" i="5"/>
  <c r="F2706" i="5"/>
  <c r="H2706" i="5" s="1"/>
  <c r="E2707" i="5"/>
  <c r="F2707" i="5"/>
  <c r="H2707" i="5" s="1"/>
  <c r="G2707" i="5"/>
  <c r="E2708" i="5"/>
  <c r="G2708" i="5" s="1"/>
  <c r="F2708" i="5"/>
  <c r="H2708" i="5"/>
  <c r="E2709" i="5"/>
  <c r="F2709" i="5"/>
  <c r="H2709" i="5"/>
  <c r="E2710" i="5"/>
  <c r="F2710" i="5"/>
  <c r="H2710" i="5" s="1"/>
  <c r="E2711" i="5"/>
  <c r="G2712" i="5" s="1"/>
  <c r="F2711" i="5"/>
  <c r="H2711" i="5" s="1"/>
  <c r="E2712" i="5"/>
  <c r="F2712" i="5"/>
  <c r="H2712" i="5"/>
  <c r="E2713" i="5"/>
  <c r="G2713" i="5" s="1"/>
  <c r="F2713" i="5"/>
  <c r="H2713" i="5"/>
  <c r="E2714" i="5"/>
  <c r="F2714" i="5"/>
  <c r="H2714" i="5" s="1"/>
  <c r="E2715" i="5"/>
  <c r="G2715" i="5" s="1"/>
  <c r="F2715" i="5"/>
  <c r="H2715" i="5" s="1"/>
  <c r="E2716" i="5"/>
  <c r="F2716" i="5"/>
  <c r="G2716" i="5"/>
  <c r="H2716" i="5"/>
  <c r="E2717" i="5"/>
  <c r="F2717" i="5"/>
  <c r="G2717" i="5"/>
  <c r="H2717" i="5"/>
  <c r="E2718" i="5"/>
  <c r="F2718" i="5"/>
  <c r="H2718" i="5" s="1"/>
  <c r="E2719" i="5"/>
  <c r="G2719" i="5" s="1"/>
  <c r="F2719" i="5"/>
  <c r="H2719" i="5" s="1"/>
  <c r="E2720" i="5"/>
  <c r="G2721" i="5" s="1"/>
  <c r="F2720" i="5"/>
  <c r="H2720" i="5"/>
  <c r="E2721" i="5"/>
  <c r="F2721" i="5"/>
  <c r="H2721" i="5"/>
  <c r="E2722" i="5"/>
  <c r="G2722" i="5" s="1"/>
  <c r="F2722" i="5"/>
  <c r="H2722" i="5" s="1"/>
  <c r="E2723" i="5"/>
  <c r="F2723" i="5"/>
  <c r="H2723" i="5" s="1"/>
  <c r="E2724" i="5"/>
  <c r="G2724" i="5" s="1"/>
  <c r="F2724" i="5"/>
  <c r="H2724" i="5"/>
  <c r="E2725" i="5"/>
  <c r="F2725" i="5"/>
  <c r="H2725" i="5"/>
  <c r="E2726" i="5"/>
  <c r="F2726" i="5"/>
  <c r="H2726" i="5" s="1"/>
  <c r="E2727" i="5"/>
  <c r="F2727" i="5"/>
  <c r="H2727" i="5" s="1"/>
  <c r="E2728" i="5"/>
  <c r="F2728" i="5"/>
  <c r="H2728" i="5"/>
  <c r="E2729" i="5"/>
  <c r="G2729" i="5" s="1"/>
  <c r="F2729" i="5"/>
  <c r="H2729" i="5"/>
  <c r="E2730" i="5"/>
  <c r="F2730" i="5"/>
  <c r="H2730" i="5" s="1"/>
  <c r="E2731" i="5"/>
  <c r="F2731" i="5"/>
  <c r="H2731" i="5" s="1"/>
  <c r="E2732" i="5"/>
  <c r="G2732" i="5" s="1"/>
  <c r="F2732" i="5"/>
  <c r="H2732" i="5"/>
  <c r="E2733" i="5"/>
  <c r="F2733" i="5"/>
  <c r="H2733" i="5"/>
  <c r="E2734" i="5"/>
  <c r="F2734" i="5"/>
  <c r="H2734" i="5" s="1"/>
  <c r="E2735" i="5"/>
  <c r="F2735" i="5"/>
  <c r="H2735" i="5" s="1"/>
  <c r="E2736" i="5"/>
  <c r="F2736" i="5"/>
  <c r="H2736" i="5"/>
  <c r="E2737" i="5"/>
  <c r="F2737" i="5"/>
  <c r="G2737" i="5"/>
  <c r="H2737" i="5"/>
  <c r="E2738" i="5"/>
  <c r="G2738" i="5" s="1"/>
  <c r="F2738" i="5"/>
  <c r="H2738" i="5" s="1"/>
  <c r="E2739" i="5"/>
  <c r="F2739" i="5"/>
  <c r="H2739" i="5" s="1"/>
  <c r="E2740" i="5"/>
  <c r="F2740" i="5"/>
  <c r="G2740" i="5"/>
  <c r="H2740" i="5"/>
  <c r="E2741" i="5"/>
  <c r="G2741" i="5" s="1"/>
  <c r="F2741" i="5"/>
  <c r="H2741" i="5"/>
  <c r="E2742" i="5"/>
  <c r="F2742" i="5"/>
  <c r="H2742" i="5" s="1"/>
  <c r="E2743" i="5"/>
  <c r="F2743" i="5"/>
  <c r="H2743" i="5" s="1"/>
  <c r="E2744" i="5"/>
  <c r="F2744" i="5"/>
  <c r="H2744" i="5"/>
  <c r="E2745" i="5"/>
  <c r="F2745" i="5"/>
  <c r="G2745" i="5"/>
  <c r="H2745" i="5"/>
  <c r="E2746" i="5"/>
  <c r="G2746" i="5" s="1"/>
  <c r="F2746" i="5"/>
  <c r="H2746" i="5" s="1"/>
  <c r="E2747" i="5"/>
  <c r="G2748" i="5" s="1"/>
  <c r="F2747" i="5"/>
  <c r="H2747" i="5" s="1"/>
  <c r="E2748" i="5"/>
  <c r="F2748" i="5"/>
  <c r="H2748" i="5"/>
  <c r="E2749" i="5"/>
  <c r="G2749" i="5" s="1"/>
  <c r="F2749" i="5"/>
  <c r="H2749" i="5"/>
  <c r="E2750" i="5"/>
  <c r="F2750" i="5"/>
  <c r="H2750" i="5" s="1"/>
  <c r="E2751" i="5"/>
  <c r="F2751" i="5"/>
  <c r="H2751" i="5" s="1"/>
  <c r="E2752" i="5"/>
  <c r="F2752" i="5"/>
  <c r="H2752" i="5"/>
  <c r="E2753" i="5"/>
  <c r="F2753" i="5"/>
  <c r="H2753" i="5"/>
  <c r="E2754" i="5"/>
  <c r="F2754" i="5"/>
  <c r="H2754" i="5" s="1"/>
  <c r="E2755" i="5"/>
  <c r="G2755" i="5" s="1"/>
  <c r="F2755" i="5"/>
  <c r="H2755" i="5" s="1"/>
  <c r="E2756" i="5"/>
  <c r="F2756" i="5"/>
  <c r="H2756" i="5"/>
  <c r="E2757" i="5"/>
  <c r="F2757" i="5"/>
  <c r="H2757" i="5"/>
  <c r="E2758" i="5"/>
  <c r="F2758" i="5"/>
  <c r="H2758" i="5" s="1"/>
  <c r="E2759" i="5"/>
  <c r="F2759" i="5"/>
  <c r="H2759" i="5" s="1"/>
  <c r="E2760" i="5"/>
  <c r="F2760" i="5"/>
  <c r="H2760" i="5"/>
  <c r="E2761" i="5"/>
  <c r="F2761" i="5"/>
  <c r="H2761" i="5"/>
  <c r="E2762" i="5"/>
  <c r="F2762" i="5"/>
  <c r="H2762" i="5" s="1"/>
  <c r="E2763" i="5"/>
  <c r="F2763" i="5"/>
  <c r="H2763" i="5" s="1"/>
  <c r="E2764" i="5"/>
  <c r="G2764" i="5" s="1"/>
  <c r="F2764" i="5"/>
  <c r="H2764" i="5"/>
  <c r="E2765" i="5"/>
  <c r="F2765" i="5"/>
  <c r="H2765" i="5"/>
  <c r="E2766" i="5"/>
  <c r="F2766" i="5"/>
  <c r="H2766" i="5" s="1"/>
  <c r="E2767" i="5"/>
  <c r="F2767" i="5"/>
  <c r="H2767" i="5" s="1"/>
  <c r="E2768" i="5"/>
  <c r="F2768" i="5"/>
  <c r="H2768" i="5"/>
  <c r="E2769" i="5"/>
  <c r="F2769" i="5"/>
  <c r="H2769" i="5"/>
  <c r="E2770" i="5"/>
  <c r="F2770" i="5"/>
  <c r="H2770" i="5" s="1"/>
  <c r="E2771" i="5"/>
  <c r="F2771" i="5"/>
  <c r="H2771" i="5" s="1"/>
  <c r="E2772" i="5"/>
  <c r="F2772" i="5"/>
  <c r="H2772" i="5"/>
  <c r="E2773" i="5"/>
  <c r="F2773" i="5"/>
  <c r="G2773" i="5"/>
  <c r="H2773" i="5"/>
  <c r="E2774" i="5"/>
  <c r="G2774" i="5" s="1"/>
  <c r="F2774" i="5"/>
  <c r="H2774" i="5" s="1"/>
  <c r="E2775" i="5"/>
  <c r="F2775" i="5"/>
  <c r="H2775" i="5" s="1"/>
  <c r="E2776" i="5"/>
  <c r="F2776" i="5"/>
  <c r="G2776" i="5"/>
  <c r="H2776" i="5"/>
  <c r="E2777" i="5"/>
  <c r="G2777" i="5" s="1"/>
  <c r="F2777" i="5"/>
  <c r="H2777" i="5"/>
  <c r="E2778" i="5"/>
  <c r="F2778" i="5"/>
  <c r="H2778" i="5" s="1"/>
  <c r="E2779" i="5"/>
  <c r="F2779" i="5"/>
  <c r="H2779" i="5" s="1"/>
  <c r="E2780" i="5"/>
  <c r="F2780" i="5"/>
  <c r="H2780" i="5"/>
  <c r="E2781" i="5"/>
  <c r="F2781" i="5"/>
  <c r="H2781" i="5" s="1"/>
  <c r="E2782" i="5"/>
  <c r="F2782" i="5"/>
  <c r="H2782" i="5" s="1"/>
  <c r="E2783" i="5"/>
  <c r="G2784" i="5" s="1"/>
  <c r="F2783" i="5"/>
  <c r="H2783" i="5" s="1"/>
  <c r="E2784" i="5"/>
  <c r="F2784" i="5"/>
  <c r="H2784" i="5"/>
  <c r="E2785" i="5"/>
  <c r="G2785" i="5" s="1"/>
  <c r="F2785" i="5"/>
  <c r="H2785" i="5" s="1"/>
  <c r="E2786" i="5"/>
  <c r="G2787" i="5" s="1"/>
  <c r="F2786" i="5"/>
  <c r="H2786" i="5" s="1"/>
  <c r="E2787" i="5"/>
  <c r="F2787" i="5"/>
  <c r="H2787" i="5" s="1"/>
  <c r="E2788" i="5"/>
  <c r="G2788" i="5" s="1"/>
  <c r="F2788" i="5"/>
  <c r="H2788" i="5"/>
  <c r="E2789" i="5"/>
  <c r="G2789" i="5" s="1"/>
  <c r="F2789" i="5"/>
  <c r="H2789" i="5" s="1"/>
  <c r="E2790" i="5"/>
  <c r="F2790" i="5"/>
  <c r="H2790" i="5" s="1"/>
  <c r="E2791" i="5"/>
  <c r="G2792" i="5" s="1"/>
  <c r="F2791" i="5"/>
  <c r="H2791" i="5" s="1"/>
  <c r="E2792" i="5"/>
  <c r="F2792" i="5"/>
  <c r="H2792" i="5"/>
  <c r="E2793" i="5"/>
  <c r="F2793" i="5"/>
  <c r="H2793" i="5" s="1"/>
  <c r="E2794" i="5"/>
  <c r="F2794" i="5"/>
  <c r="H2794" i="5" s="1"/>
  <c r="E2795" i="5"/>
  <c r="F2795" i="5"/>
  <c r="H2795" i="5" s="1"/>
  <c r="E2796" i="5"/>
  <c r="F2796" i="5"/>
  <c r="G2796" i="5"/>
  <c r="H2796" i="5"/>
  <c r="E2797" i="5"/>
  <c r="F2797" i="5"/>
  <c r="H2797" i="5" s="1"/>
  <c r="E2798" i="5"/>
  <c r="G2798" i="5" s="1"/>
  <c r="F2798" i="5"/>
  <c r="H2798" i="5" s="1"/>
  <c r="E2799" i="5"/>
  <c r="F2799" i="5"/>
  <c r="H2799" i="5" s="1"/>
  <c r="E2800" i="5"/>
  <c r="G2800" i="5" s="1"/>
  <c r="F2800" i="5"/>
  <c r="H2800" i="5"/>
  <c r="E2801" i="5"/>
  <c r="F2801" i="5"/>
  <c r="H2801" i="5" s="1"/>
  <c r="E2802" i="5"/>
  <c r="F2802" i="5"/>
  <c r="H2802" i="5" s="1"/>
  <c r="E2803" i="5"/>
  <c r="G2804" i="5" s="1"/>
  <c r="F2803" i="5"/>
  <c r="H2803" i="5" s="1"/>
  <c r="E2804" i="5"/>
  <c r="F2804" i="5"/>
  <c r="H2804" i="5"/>
  <c r="E2805" i="5"/>
  <c r="F2805" i="5"/>
  <c r="H2805" i="5" s="1"/>
  <c r="E2806" i="5"/>
  <c r="F2806" i="5"/>
  <c r="H2806" i="5" s="1"/>
  <c r="E2807" i="5"/>
  <c r="F2807" i="5"/>
  <c r="H2807" i="5" s="1"/>
  <c r="E2808" i="5"/>
  <c r="F2808" i="5"/>
  <c r="E2809" i="5"/>
  <c r="F2809" i="5"/>
  <c r="H2809" i="5" s="1"/>
  <c r="E2810" i="5"/>
  <c r="F2810" i="5"/>
  <c r="H2810" i="5" s="1"/>
  <c r="E2811" i="5"/>
  <c r="F2811" i="5"/>
  <c r="H2811" i="5" s="1"/>
  <c r="E2812" i="5"/>
  <c r="F2812" i="5"/>
  <c r="E2813" i="5"/>
  <c r="F2813" i="5"/>
  <c r="H2813" i="5" s="1"/>
  <c r="E2814" i="5"/>
  <c r="F2814" i="5"/>
  <c r="H2814" i="5" s="1"/>
  <c r="E2815" i="5"/>
  <c r="F2815" i="5"/>
  <c r="H2815" i="5" s="1"/>
  <c r="E2816" i="5"/>
  <c r="F2816" i="5"/>
  <c r="H2816" i="5"/>
  <c r="E2817" i="5"/>
  <c r="G2817" i="5" s="1"/>
  <c r="F2817" i="5"/>
  <c r="H2817" i="5" s="1"/>
  <c r="E2818" i="5"/>
  <c r="G2819" i="5" s="1"/>
  <c r="F2818" i="5"/>
  <c r="H2818" i="5" s="1"/>
  <c r="E2819" i="5"/>
  <c r="F2819" i="5"/>
  <c r="H2819" i="5" s="1"/>
  <c r="E2820" i="5"/>
  <c r="F2820" i="5"/>
  <c r="H2820" i="5"/>
  <c r="E2821" i="5"/>
  <c r="F2821" i="5"/>
  <c r="H2821" i="5" s="1"/>
  <c r="E2822" i="5"/>
  <c r="F2822" i="5"/>
  <c r="H2822" i="5" s="1"/>
  <c r="E2823" i="5"/>
  <c r="F2823" i="5"/>
  <c r="H2823" i="5" s="1"/>
  <c r="E2824" i="5"/>
  <c r="F2824" i="5"/>
  <c r="H2824" i="5"/>
  <c r="E2825" i="5"/>
  <c r="G2825" i="5" s="1"/>
  <c r="F2825" i="5"/>
  <c r="H2825" i="5"/>
  <c r="E2826" i="5"/>
  <c r="F2826" i="5"/>
  <c r="H2826" i="5" s="1"/>
  <c r="E2827" i="5"/>
  <c r="F2827" i="5"/>
  <c r="H2827" i="5" s="1"/>
  <c r="E2828" i="5"/>
  <c r="F2828" i="5"/>
  <c r="E2829" i="5"/>
  <c r="F2829" i="5"/>
  <c r="H2829" i="5"/>
  <c r="E2830" i="5"/>
  <c r="F2830" i="5"/>
  <c r="H2830" i="5" s="1"/>
  <c r="E2831" i="5"/>
  <c r="F2831" i="5"/>
  <c r="H2831" i="5" s="1"/>
  <c r="E2832" i="5"/>
  <c r="F2832" i="5"/>
  <c r="E2833" i="5"/>
  <c r="F2833" i="5"/>
  <c r="H2833" i="5"/>
  <c r="E2834" i="5"/>
  <c r="F2834" i="5"/>
  <c r="H2834" i="5" s="1"/>
  <c r="E2835" i="5"/>
  <c r="F2835" i="5"/>
  <c r="H2835" i="5" s="1"/>
  <c r="E2836" i="5"/>
  <c r="F2836" i="5"/>
  <c r="E2837" i="5"/>
  <c r="G2837" i="5" s="1"/>
  <c r="F2837" i="5"/>
  <c r="H2837" i="5"/>
  <c r="E2838" i="5"/>
  <c r="G2838" i="5" s="1"/>
  <c r="F2838" i="5"/>
  <c r="H2838" i="5" s="1"/>
  <c r="E2839" i="5"/>
  <c r="F2839" i="5"/>
  <c r="H2839" i="5" s="1"/>
  <c r="E2840" i="5"/>
  <c r="F2840" i="5"/>
  <c r="E2841" i="5"/>
  <c r="F2841" i="5"/>
  <c r="H2841" i="5"/>
  <c r="E2842" i="5"/>
  <c r="G2842" i="5" s="1"/>
  <c r="F2842" i="5"/>
  <c r="H2842" i="5" s="1"/>
  <c r="E2843" i="5"/>
  <c r="F2843" i="5"/>
  <c r="H2843" i="5" s="1"/>
  <c r="E2844" i="5"/>
  <c r="F2844" i="5"/>
  <c r="E2845" i="5"/>
  <c r="F2845" i="5"/>
  <c r="H2845" i="5"/>
  <c r="E2846" i="5"/>
  <c r="F2846" i="5"/>
  <c r="H2846" i="5" s="1"/>
  <c r="E2847" i="5"/>
  <c r="F2847" i="5"/>
  <c r="H2847" i="5" s="1"/>
  <c r="E2848" i="5"/>
  <c r="F2848" i="5"/>
  <c r="H2848" i="5"/>
  <c r="E2849" i="5"/>
  <c r="G2849" i="5" s="1"/>
  <c r="F2849" i="5"/>
  <c r="H2849" i="5"/>
  <c r="E2850" i="5"/>
  <c r="F2850" i="5"/>
  <c r="H2850" i="5" s="1"/>
  <c r="E2851" i="5"/>
  <c r="F2851" i="5"/>
  <c r="H2851" i="5" s="1"/>
  <c r="E2852" i="5"/>
  <c r="G2852" i="5" s="1"/>
  <c r="F2852" i="5"/>
  <c r="E2853" i="5"/>
  <c r="G2853" i="5" s="1"/>
  <c r="F2853" i="5"/>
  <c r="H2853" i="5"/>
  <c r="E2854" i="5"/>
  <c r="G2854" i="5" s="1"/>
  <c r="F2854" i="5"/>
  <c r="H2854" i="5" s="1"/>
  <c r="E2855" i="5"/>
  <c r="F2855" i="5"/>
  <c r="H2855" i="5" s="1"/>
  <c r="E2856" i="5"/>
  <c r="G2856" i="5" s="1"/>
  <c r="F2856" i="5"/>
  <c r="H2856" i="5"/>
  <c r="E2857" i="5"/>
  <c r="G2857" i="5" s="1"/>
  <c r="F2857" i="5"/>
  <c r="H2857" i="5"/>
  <c r="E2858" i="5"/>
  <c r="F2858" i="5"/>
  <c r="H2858" i="5" s="1"/>
  <c r="E2859" i="5"/>
  <c r="F2859" i="5"/>
  <c r="H2859" i="5" s="1"/>
  <c r="E2860" i="5"/>
  <c r="F2860" i="5"/>
  <c r="E2861" i="5"/>
  <c r="F2861" i="5"/>
  <c r="H2861" i="5"/>
  <c r="E2862" i="5"/>
  <c r="F2862" i="5"/>
  <c r="H2862" i="5" s="1"/>
  <c r="E2863" i="5"/>
  <c r="F2863" i="5"/>
  <c r="H2863" i="5" s="1"/>
  <c r="E2864" i="5"/>
  <c r="G2864" i="5" s="1"/>
  <c r="F2864" i="5"/>
  <c r="E2865" i="5"/>
  <c r="F2865" i="5"/>
  <c r="H2865" i="5"/>
  <c r="E2866" i="5"/>
  <c r="F2866" i="5"/>
  <c r="H2866" i="5" s="1"/>
  <c r="E2867" i="5"/>
  <c r="F2867" i="5"/>
  <c r="H2867" i="5" s="1"/>
  <c r="E2868" i="5"/>
  <c r="F2868" i="5"/>
  <c r="E2869" i="5"/>
  <c r="F2869" i="5"/>
  <c r="H2869" i="5"/>
  <c r="E2870" i="5"/>
  <c r="F2870" i="5"/>
  <c r="H2870" i="5" s="1"/>
  <c r="E2871" i="5"/>
  <c r="G2871" i="5" s="1"/>
  <c r="F2871" i="5"/>
  <c r="H2871" i="5" s="1"/>
  <c r="E2872" i="5"/>
  <c r="F2872" i="5"/>
  <c r="E2873" i="5"/>
  <c r="F2873" i="5"/>
  <c r="G2873" i="5"/>
  <c r="H2873" i="5"/>
  <c r="E2874" i="5"/>
  <c r="G2874" i="5" s="1"/>
  <c r="F2874" i="5"/>
  <c r="H2874" i="5" s="1"/>
  <c r="E2875" i="5"/>
  <c r="F2875" i="5"/>
  <c r="H2875" i="5" s="1"/>
  <c r="E2876" i="5"/>
  <c r="F2876" i="5"/>
  <c r="E2877" i="5"/>
  <c r="G2877" i="5" s="1"/>
  <c r="F2877" i="5"/>
  <c r="H2877" i="5"/>
  <c r="E2878" i="5"/>
  <c r="F2878" i="5"/>
  <c r="H2878" i="5" s="1"/>
  <c r="E2879" i="5"/>
  <c r="F2879" i="5"/>
  <c r="H2879" i="5" s="1"/>
  <c r="E2880" i="5"/>
  <c r="F2880" i="5"/>
  <c r="H2880" i="5"/>
  <c r="E2881" i="5"/>
  <c r="G2881" i="5" s="1"/>
  <c r="F2881" i="5"/>
  <c r="H2881" i="5"/>
  <c r="E2882" i="5"/>
  <c r="F2882" i="5"/>
  <c r="H2882" i="5" s="1"/>
  <c r="E2883" i="5"/>
  <c r="F2883" i="5"/>
  <c r="H2883" i="5" s="1"/>
  <c r="E2884" i="5"/>
  <c r="G2884" i="5" s="1"/>
  <c r="F2884" i="5"/>
  <c r="E2885" i="5"/>
  <c r="F2885" i="5"/>
  <c r="H2885" i="5"/>
  <c r="E2886" i="5"/>
  <c r="F2886" i="5"/>
  <c r="H2886" i="5" s="1"/>
  <c r="E2887" i="5"/>
  <c r="F2887" i="5"/>
  <c r="H2887" i="5" s="1"/>
  <c r="E2888" i="5"/>
  <c r="F2888" i="5"/>
  <c r="H2888" i="5"/>
  <c r="E2889" i="5"/>
  <c r="F2889" i="5"/>
  <c r="H2889" i="5"/>
  <c r="E2890" i="5"/>
  <c r="F2890" i="5"/>
  <c r="H2890" i="5" s="1"/>
  <c r="E2891" i="5"/>
  <c r="F2891" i="5"/>
  <c r="H2891" i="5" s="1"/>
  <c r="E2892" i="5"/>
  <c r="F2892" i="5"/>
  <c r="E2893" i="5"/>
  <c r="F2893" i="5"/>
  <c r="H2893" i="5"/>
  <c r="E2894" i="5"/>
  <c r="F2894" i="5"/>
  <c r="H2894" i="5" s="1"/>
  <c r="E2895" i="5"/>
  <c r="F2895" i="5"/>
  <c r="H2895" i="5" s="1"/>
  <c r="E2896" i="5"/>
  <c r="F2896" i="5"/>
  <c r="E2897" i="5"/>
  <c r="F2897" i="5"/>
  <c r="G2897" i="5"/>
  <c r="H2897" i="5"/>
  <c r="E2898" i="5"/>
  <c r="F2898" i="5"/>
  <c r="H2898" i="5" s="1"/>
  <c r="E2899" i="5"/>
  <c r="G2899" i="5" s="1"/>
  <c r="F2899" i="5"/>
  <c r="H2899" i="5" s="1"/>
  <c r="E2900" i="5"/>
  <c r="F2900" i="5"/>
  <c r="G2900" i="5"/>
  <c r="E2901" i="5"/>
  <c r="G2901" i="5" s="1"/>
  <c r="F2901" i="5"/>
  <c r="H2901" i="5"/>
  <c r="E2902" i="5"/>
  <c r="F2902" i="5"/>
  <c r="H2902" i="5" s="1"/>
  <c r="E2903" i="5"/>
  <c r="F2903" i="5"/>
  <c r="H2903" i="5" s="1"/>
  <c r="E2904" i="5"/>
  <c r="G2904" i="5" s="1"/>
  <c r="F2904" i="5"/>
  <c r="E2905" i="5"/>
  <c r="F2905" i="5"/>
  <c r="H2905" i="5"/>
  <c r="E2906" i="5"/>
  <c r="F2906" i="5"/>
  <c r="H2906" i="5" s="1"/>
  <c r="E2907" i="5"/>
  <c r="F2907" i="5"/>
  <c r="H2907" i="5" s="1"/>
  <c r="E2908" i="5"/>
  <c r="F2908" i="5"/>
  <c r="E2909" i="5"/>
  <c r="F2909" i="5"/>
  <c r="H2909" i="5"/>
  <c r="E2910" i="5"/>
  <c r="F2910" i="5"/>
  <c r="H2910" i="5" s="1"/>
  <c r="E2911" i="5"/>
  <c r="G2911" i="5" s="1"/>
  <c r="F2911" i="5"/>
  <c r="H2911" i="5" s="1"/>
  <c r="E2912" i="5"/>
  <c r="F2912" i="5"/>
  <c r="H2912" i="5"/>
  <c r="E2913" i="5"/>
  <c r="F2913" i="5"/>
  <c r="G2913" i="5"/>
  <c r="H2913" i="5"/>
  <c r="E2914" i="5"/>
  <c r="F2914" i="5"/>
  <c r="H2914" i="5" s="1"/>
  <c r="E2915" i="5"/>
  <c r="G2915" i="5" s="1"/>
  <c r="F2915" i="5"/>
  <c r="H2915" i="5" s="1"/>
  <c r="E2916" i="5"/>
  <c r="F2916" i="5"/>
  <c r="E2917" i="5"/>
  <c r="G2917" i="5" s="1"/>
  <c r="F2917" i="5"/>
  <c r="H2917" i="5"/>
  <c r="E2918" i="5"/>
  <c r="F2918" i="5"/>
  <c r="H2918" i="5" s="1"/>
  <c r="E2919" i="5"/>
  <c r="F2919" i="5"/>
  <c r="H2919" i="5" s="1"/>
  <c r="E2920" i="5"/>
  <c r="G2920" i="5" s="1"/>
  <c r="F2920" i="5"/>
  <c r="H2920" i="5"/>
  <c r="E2921" i="5"/>
  <c r="G2921" i="5" s="1"/>
  <c r="F2921" i="5"/>
  <c r="H2921" i="5"/>
  <c r="E2922" i="5"/>
  <c r="G2922" i="5" s="1"/>
  <c r="F2922" i="5"/>
  <c r="H2922" i="5" s="1"/>
  <c r="E2923" i="5"/>
  <c r="F2923" i="5"/>
  <c r="H2923" i="5" s="1"/>
  <c r="E2924" i="5"/>
  <c r="F2924" i="5"/>
  <c r="E2925" i="5"/>
  <c r="F2925" i="5"/>
  <c r="H2925" i="5"/>
  <c r="E2926" i="5"/>
  <c r="G2926" i="5" s="1"/>
  <c r="F2926" i="5"/>
  <c r="H2926" i="5" s="1"/>
  <c r="E2927" i="5"/>
  <c r="F2927" i="5"/>
  <c r="H2927" i="5" s="1"/>
  <c r="E2928" i="5"/>
  <c r="F2928" i="5"/>
  <c r="E2929" i="5"/>
  <c r="G2929" i="5" s="1"/>
  <c r="F2929" i="5"/>
  <c r="H2929" i="5"/>
  <c r="E2930" i="5"/>
  <c r="F2930" i="5"/>
  <c r="H2930" i="5" s="1"/>
  <c r="E2931" i="5"/>
  <c r="G2931" i="5" s="1"/>
  <c r="F2931" i="5"/>
  <c r="H2931" i="5" s="1"/>
  <c r="E2932" i="5"/>
  <c r="F2932" i="5"/>
  <c r="G2932" i="5"/>
  <c r="E2933" i="5"/>
  <c r="G2933" i="5" s="1"/>
  <c r="F2933" i="5"/>
  <c r="H2933" i="5"/>
  <c r="E2934" i="5"/>
  <c r="F2934" i="5"/>
  <c r="H2934" i="5" s="1"/>
  <c r="E2935" i="5"/>
  <c r="F2935" i="5"/>
  <c r="H2935" i="5" s="1"/>
  <c r="E2936" i="5"/>
  <c r="G2936" i="5" s="1"/>
  <c r="F2936" i="5"/>
  <c r="E2937" i="5"/>
  <c r="F2937" i="5"/>
  <c r="H2937" i="5"/>
  <c r="E2938" i="5"/>
  <c r="F2938" i="5"/>
  <c r="H2938" i="5" s="1"/>
  <c r="E2939" i="5"/>
  <c r="G2939" i="5" s="1"/>
  <c r="F2939" i="5"/>
  <c r="H2939" i="5" s="1"/>
  <c r="E2940" i="5"/>
  <c r="F2940" i="5"/>
  <c r="E2941" i="5"/>
  <c r="F2941" i="5"/>
  <c r="H2941" i="5"/>
  <c r="E2942" i="5"/>
  <c r="F2942" i="5"/>
  <c r="H2942" i="5" s="1"/>
  <c r="E2943" i="5"/>
  <c r="F2943" i="5"/>
  <c r="H2943" i="5" s="1"/>
  <c r="E2944" i="5"/>
  <c r="F2944" i="5"/>
  <c r="H2944" i="5"/>
  <c r="E2945" i="5"/>
  <c r="G2945" i="5" s="1"/>
  <c r="F2945" i="5"/>
  <c r="H2945" i="5"/>
  <c r="E2946" i="5"/>
  <c r="G2946" i="5" s="1"/>
  <c r="F2946" i="5"/>
  <c r="H2946" i="5" s="1"/>
  <c r="E2947" i="5"/>
  <c r="F2947" i="5"/>
  <c r="H2947" i="5" s="1"/>
  <c r="E2948" i="5"/>
  <c r="G2948" i="5" s="1"/>
  <c r="F2948" i="5"/>
  <c r="E2949" i="5"/>
  <c r="F2949" i="5"/>
  <c r="H2949" i="5"/>
  <c r="E2950" i="5"/>
  <c r="F2950" i="5"/>
  <c r="H2950" i="5" s="1"/>
  <c r="E2951" i="5"/>
  <c r="F2951" i="5"/>
  <c r="H2951" i="5" s="1"/>
  <c r="E2952" i="5"/>
  <c r="F2952" i="5"/>
  <c r="H2952" i="5"/>
  <c r="E2953" i="5"/>
  <c r="G2953" i="5" s="1"/>
  <c r="F2953" i="5"/>
  <c r="H2953" i="5"/>
  <c r="E2954" i="5"/>
  <c r="F2954" i="5"/>
  <c r="H2954" i="5" s="1"/>
  <c r="E2955" i="5"/>
  <c r="F2955" i="5"/>
  <c r="H2955" i="5" s="1"/>
  <c r="E2956" i="5"/>
  <c r="G2957" i="5" s="1"/>
  <c r="F2956" i="5"/>
  <c r="E2957" i="5"/>
  <c r="F2957" i="5"/>
  <c r="H2957" i="5"/>
  <c r="E2958" i="5"/>
  <c r="F2958" i="5"/>
  <c r="H2958" i="5" s="1"/>
  <c r="E2959" i="5"/>
  <c r="F2959" i="5"/>
  <c r="H2959" i="5" s="1"/>
  <c r="E2960" i="5"/>
  <c r="G2960" i="5" s="1"/>
  <c r="F2960" i="5"/>
  <c r="E2961" i="5"/>
  <c r="F2961" i="5"/>
  <c r="H2961" i="5"/>
  <c r="E2962" i="5"/>
  <c r="F2962" i="5"/>
  <c r="H2962" i="5" s="1"/>
  <c r="E2963" i="5"/>
  <c r="G2963" i="5" s="1"/>
  <c r="F2963" i="5"/>
  <c r="H2963" i="5" s="1"/>
  <c r="E2964" i="5"/>
  <c r="F2964" i="5"/>
  <c r="E2965" i="5"/>
  <c r="F2965" i="5"/>
  <c r="H2965" i="5"/>
  <c r="E2966" i="5"/>
  <c r="G2966" i="5" s="1"/>
  <c r="F2966" i="5"/>
  <c r="H2966" i="5" s="1"/>
  <c r="E2967" i="5"/>
  <c r="F2967" i="5"/>
  <c r="H2967" i="5" s="1"/>
  <c r="E2968" i="5"/>
  <c r="F2968" i="5"/>
  <c r="E2969" i="5"/>
  <c r="F2969" i="5"/>
  <c r="G2969" i="5"/>
  <c r="H2969" i="5"/>
  <c r="E2970" i="5"/>
  <c r="G2970" i="5" s="1"/>
  <c r="F2970" i="5"/>
  <c r="H2970" i="5" s="1"/>
  <c r="E2971" i="5"/>
  <c r="F2971" i="5"/>
  <c r="H2971" i="5" s="1"/>
  <c r="E2972" i="5"/>
  <c r="F2972" i="5"/>
  <c r="E2973" i="5"/>
  <c r="G2973" i="5" s="1"/>
  <c r="F2973" i="5"/>
  <c r="H2973" i="5"/>
  <c r="E2974" i="5"/>
  <c r="F2974" i="5"/>
  <c r="H2974" i="5" s="1"/>
  <c r="E2975" i="5"/>
  <c r="G2975" i="5" s="1"/>
  <c r="F2975" i="5"/>
  <c r="H2975" i="5" s="1"/>
  <c r="E2976" i="5"/>
  <c r="G2976" i="5" s="1"/>
  <c r="F2976" i="5"/>
  <c r="E2977" i="5"/>
  <c r="G2977" i="5" s="1"/>
  <c r="F2977" i="5"/>
  <c r="H2977" i="5"/>
  <c r="E2978" i="5"/>
  <c r="F2978" i="5"/>
  <c r="H2978" i="5" s="1"/>
  <c r="E2979" i="5"/>
  <c r="F2979" i="5"/>
  <c r="H2979" i="5" s="1"/>
  <c r="E2980" i="5"/>
  <c r="G2981" i="5" s="1"/>
  <c r="F2980" i="5"/>
  <c r="E2981" i="5"/>
  <c r="F2981" i="5"/>
  <c r="H2981" i="5"/>
  <c r="E2982" i="5"/>
  <c r="F2982" i="5"/>
  <c r="H2982" i="5" s="1"/>
  <c r="E2983" i="5"/>
  <c r="F2983" i="5"/>
  <c r="H2983" i="5" s="1"/>
  <c r="E2984" i="5"/>
  <c r="F2984" i="5"/>
  <c r="H2984" i="5"/>
  <c r="E2985" i="5"/>
  <c r="F2985" i="5"/>
  <c r="G2985" i="5"/>
  <c r="H2985" i="5"/>
  <c r="E2986" i="5"/>
  <c r="G2986" i="5" s="1"/>
  <c r="F2986" i="5"/>
  <c r="H2986" i="5" s="1"/>
  <c r="E2987" i="5"/>
  <c r="G2987" i="5" s="1"/>
  <c r="F2987" i="5"/>
  <c r="H2987" i="5" s="1"/>
  <c r="E2988" i="5"/>
  <c r="F2988" i="5"/>
  <c r="H2988" i="5"/>
  <c r="E2989" i="5"/>
  <c r="G2989" i="5" s="1"/>
  <c r="F2989" i="5"/>
  <c r="H2989" i="5"/>
  <c r="E2990" i="5"/>
  <c r="F2990" i="5"/>
  <c r="H2990" i="5" s="1"/>
  <c r="E2991" i="5"/>
  <c r="F2991" i="5"/>
  <c r="H2991" i="5" s="1"/>
  <c r="E2992" i="5"/>
  <c r="F2992" i="5"/>
  <c r="E2993" i="5"/>
  <c r="F2993" i="5"/>
  <c r="H2993" i="5"/>
  <c r="E2994" i="5"/>
  <c r="G2994" i="5" s="1"/>
  <c r="F2994" i="5"/>
  <c r="H2994" i="5" s="1"/>
  <c r="E2995" i="5"/>
  <c r="F2995" i="5"/>
  <c r="H2995" i="5" s="1"/>
  <c r="E2996" i="5"/>
  <c r="F2996" i="5"/>
  <c r="E2997" i="5"/>
  <c r="F2997" i="5"/>
  <c r="H2997" i="5"/>
  <c r="E2998" i="5"/>
  <c r="G2998" i="5" s="1"/>
  <c r="F2998" i="5"/>
  <c r="H2998" i="5" s="1"/>
  <c r="E2999" i="5"/>
  <c r="F2999" i="5"/>
  <c r="H2999" i="5" s="1"/>
  <c r="E3000" i="5"/>
  <c r="G3000" i="5" s="1"/>
  <c r="F3000" i="5"/>
  <c r="E3001" i="5"/>
  <c r="G3001" i="5" s="1"/>
  <c r="F3001" i="5"/>
  <c r="H3001" i="5"/>
  <c r="E3002" i="5"/>
  <c r="G3002" i="5" s="1"/>
  <c r="F3002" i="5"/>
  <c r="H3002" i="5" s="1"/>
  <c r="E3003" i="5"/>
  <c r="F3003" i="5"/>
  <c r="H3003" i="5" s="1"/>
  <c r="E3004" i="5"/>
  <c r="F3004" i="5"/>
  <c r="E3005" i="5"/>
  <c r="F3005" i="5"/>
  <c r="G3005" i="5"/>
  <c r="H3005" i="5"/>
  <c r="E3006" i="5"/>
  <c r="F3006" i="5"/>
  <c r="H3006" i="5" s="1"/>
  <c r="E3007" i="5"/>
  <c r="F3007" i="5"/>
  <c r="H3007" i="5" s="1"/>
  <c r="E3008" i="5"/>
  <c r="F3008" i="5"/>
  <c r="G3008" i="5"/>
  <c r="H3008" i="5"/>
  <c r="E3009" i="5"/>
  <c r="F3009" i="5"/>
  <c r="H3009" i="5"/>
  <c r="E3010" i="5"/>
  <c r="G3010" i="5" s="1"/>
  <c r="F3010" i="5"/>
  <c r="H3010" i="5" s="1"/>
  <c r="E3011" i="5"/>
  <c r="F3011" i="5"/>
  <c r="H3011" i="5" s="1"/>
  <c r="E3012" i="5"/>
  <c r="F3012" i="5"/>
  <c r="H3012" i="5"/>
  <c r="E3013" i="5"/>
  <c r="F3013" i="5"/>
  <c r="G3013" i="5"/>
  <c r="H3013" i="5"/>
  <c r="E3014" i="5"/>
  <c r="F3014" i="5"/>
  <c r="H3014" i="5" s="1"/>
  <c r="E3015" i="5"/>
  <c r="F3015" i="5"/>
  <c r="H3015" i="5" s="1"/>
  <c r="E3016" i="5"/>
  <c r="F3016" i="5"/>
  <c r="H3016" i="5"/>
  <c r="E3017" i="5"/>
  <c r="G3017" i="5" s="1"/>
  <c r="F3017" i="5"/>
  <c r="H3017" i="5"/>
  <c r="E3018" i="5"/>
  <c r="F3018" i="5"/>
  <c r="H3018" i="5" s="1"/>
  <c r="E3019" i="5"/>
  <c r="F3019" i="5"/>
  <c r="H3019" i="5" s="1"/>
  <c r="E3020" i="5"/>
  <c r="G3020" i="5" s="1"/>
  <c r="F3020" i="5"/>
  <c r="H3020" i="5"/>
  <c r="E3021" i="5"/>
  <c r="F3021" i="5"/>
  <c r="H3021" i="5"/>
  <c r="E3022" i="5"/>
  <c r="F3022" i="5"/>
  <c r="H3022" i="5" s="1"/>
  <c r="E3023" i="5"/>
  <c r="F3023" i="5"/>
  <c r="H3023" i="5" s="1"/>
  <c r="E3024" i="5"/>
  <c r="G3025" i="5" s="1"/>
  <c r="F3024" i="5"/>
  <c r="E3025" i="5"/>
  <c r="F3025" i="5"/>
  <c r="H3025" i="5"/>
  <c r="E3026" i="5"/>
  <c r="F3026" i="5"/>
  <c r="H3026" i="5" s="1"/>
  <c r="E3027" i="5"/>
  <c r="F3027" i="5"/>
  <c r="H3027" i="5" s="1"/>
  <c r="E3028" i="5"/>
  <c r="F3028" i="5"/>
  <c r="E3029" i="5"/>
  <c r="G3029" i="5" s="1"/>
  <c r="F3029" i="5"/>
  <c r="H3029" i="5"/>
  <c r="E3030" i="5"/>
  <c r="G3030" i="5" s="1"/>
  <c r="F3030" i="5"/>
  <c r="H3030" i="5" s="1"/>
  <c r="E3031" i="5"/>
  <c r="F3031" i="5"/>
  <c r="H3031" i="5" s="1"/>
  <c r="E3032" i="5"/>
  <c r="F3032" i="5"/>
  <c r="E3033" i="5"/>
  <c r="F3033" i="5"/>
  <c r="H3033" i="5"/>
  <c r="E3034" i="5"/>
  <c r="F3034" i="5"/>
  <c r="H3034" i="5" s="1"/>
  <c r="E3035" i="5"/>
  <c r="F3035" i="5"/>
  <c r="H3035" i="5" s="1"/>
  <c r="E3036" i="5"/>
  <c r="G3036" i="5" s="1"/>
  <c r="F3036" i="5"/>
  <c r="E3037" i="5"/>
  <c r="G3037" i="5" s="1"/>
  <c r="F3037" i="5"/>
  <c r="H3037" i="5"/>
  <c r="E3038" i="5"/>
  <c r="F3038" i="5"/>
  <c r="H3038" i="5" s="1"/>
  <c r="E3039" i="5"/>
  <c r="F3039" i="5"/>
  <c r="H3039" i="5" s="1"/>
  <c r="E3040" i="5"/>
  <c r="F3040" i="5"/>
  <c r="H3040" i="5"/>
  <c r="E3041" i="5"/>
  <c r="G3041" i="5" s="1"/>
  <c r="F3041" i="5"/>
  <c r="H3041" i="5"/>
  <c r="E3042" i="5"/>
  <c r="F3042" i="5"/>
  <c r="H3042" i="5" s="1"/>
  <c r="E3043" i="5"/>
  <c r="F3043" i="5"/>
  <c r="H3043" i="5" s="1"/>
  <c r="E3044" i="5"/>
  <c r="G3044" i="5" s="1"/>
  <c r="F3044" i="5"/>
  <c r="H3044" i="5"/>
  <c r="E3045" i="5"/>
  <c r="F3045" i="5"/>
  <c r="H3045" i="5"/>
  <c r="E3046" i="5"/>
  <c r="F3046" i="5"/>
  <c r="H3046" i="5" s="1"/>
  <c r="E3047" i="5"/>
  <c r="F3047" i="5"/>
  <c r="H3047" i="5" s="1"/>
  <c r="E3048" i="5"/>
  <c r="G3048" i="5" s="1"/>
  <c r="F3048" i="5"/>
  <c r="H3048" i="5"/>
  <c r="E3049" i="5"/>
  <c r="F3049" i="5"/>
  <c r="H3049" i="5"/>
  <c r="E3050" i="5"/>
  <c r="G3050" i="5" s="1"/>
  <c r="F3050" i="5"/>
  <c r="H3050" i="5" s="1"/>
  <c r="E3051" i="5"/>
  <c r="F3051" i="5"/>
  <c r="H3051" i="5" s="1"/>
  <c r="E3052" i="5"/>
  <c r="F3052" i="5"/>
  <c r="H3052" i="5"/>
  <c r="E3053" i="5"/>
  <c r="G3053" i="5" s="1"/>
  <c r="F3053" i="5"/>
  <c r="H3053" i="5"/>
  <c r="E3054" i="5"/>
  <c r="F3054" i="5"/>
  <c r="H3054" i="5" s="1"/>
  <c r="E3055" i="5"/>
  <c r="F3055" i="5"/>
  <c r="H3055" i="5" s="1"/>
  <c r="E3056" i="5"/>
  <c r="F3056" i="5"/>
  <c r="E3057" i="5"/>
  <c r="F3057" i="5"/>
  <c r="H3057" i="5"/>
  <c r="E3058" i="5"/>
  <c r="F3058" i="5"/>
  <c r="H3058" i="5" s="1"/>
  <c r="E3059" i="5"/>
  <c r="G3059" i="5" s="1"/>
  <c r="F3059" i="5"/>
  <c r="H3059" i="5" s="1"/>
  <c r="E3060" i="5"/>
  <c r="G3060" i="5" s="1"/>
  <c r="F3060" i="5"/>
  <c r="E3061" i="5"/>
  <c r="G3061" i="5" s="1"/>
  <c r="F3061" i="5"/>
  <c r="H3061" i="5"/>
  <c r="E3062" i="5"/>
  <c r="F3062" i="5"/>
  <c r="H3062" i="5" s="1"/>
  <c r="E3063" i="5"/>
  <c r="F3063" i="5"/>
  <c r="H3063" i="5" s="1"/>
  <c r="E3064" i="5"/>
  <c r="F3064" i="5"/>
  <c r="E3065" i="5"/>
  <c r="F3065" i="5"/>
  <c r="H3065" i="5"/>
  <c r="E3066" i="5"/>
  <c r="F3066" i="5"/>
  <c r="H3066" i="5" s="1"/>
  <c r="E3067" i="5"/>
  <c r="F3067" i="5"/>
  <c r="H3067" i="5" s="1"/>
  <c r="E3068" i="5"/>
  <c r="G3068" i="5" s="1"/>
  <c r="F3068" i="5"/>
  <c r="E3069" i="5"/>
  <c r="F3069" i="5"/>
  <c r="H3069" i="5"/>
  <c r="E3070" i="5"/>
  <c r="G3070" i="5" s="1"/>
  <c r="F3070" i="5"/>
  <c r="H3070" i="5" s="1"/>
  <c r="E3071" i="5"/>
  <c r="F3071" i="5"/>
  <c r="H3071" i="5" s="1"/>
  <c r="E3072" i="5"/>
  <c r="F3072" i="5"/>
  <c r="H3072" i="5"/>
  <c r="E3073" i="5"/>
  <c r="F3073" i="5"/>
  <c r="H3073" i="5"/>
  <c r="E3074" i="5"/>
  <c r="F3074" i="5"/>
  <c r="H3074" i="5" s="1"/>
  <c r="E3075" i="5"/>
  <c r="F3075" i="5"/>
  <c r="H3075" i="5" s="1"/>
  <c r="E3076" i="5"/>
  <c r="G3076" i="5" s="1"/>
  <c r="F3076" i="5"/>
  <c r="H3076" i="5"/>
  <c r="E3077" i="5"/>
  <c r="G3077" i="5" s="1"/>
  <c r="F3077" i="5"/>
  <c r="H3077" i="5"/>
  <c r="E3078" i="5"/>
  <c r="F3078" i="5"/>
  <c r="H3078" i="5" s="1"/>
  <c r="E3079" i="5"/>
  <c r="F3079" i="5"/>
  <c r="H3079" i="5" s="1"/>
  <c r="E3080" i="5"/>
  <c r="G3080" i="5" s="1"/>
  <c r="F3080" i="5"/>
  <c r="H3080" i="5"/>
  <c r="E3081" i="5"/>
  <c r="G3081" i="5" s="1"/>
  <c r="F3081" i="5"/>
  <c r="H3081" i="5"/>
  <c r="E3082" i="5"/>
  <c r="F3082" i="5"/>
  <c r="H3082" i="5" s="1"/>
  <c r="E3083" i="5"/>
  <c r="F3083" i="5"/>
  <c r="H3083" i="5" s="1"/>
  <c r="E3084" i="5"/>
  <c r="F3084" i="5"/>
  <c r="H3084" i="5"/>
  <c r="E3085" i="5"/>
  <c r="F3085" i="5"/>
  <c r="H3085" i="5"/>
  <c r="E3086" i="5"/>
  <c r="G3086" i="5" s="1"/>
  <c r="F3086" i="5"/>
  <c r="H3086" i="5" s="1"/>
  <c r="E3087" i="5"/>
  <c r="F3087" i="5"/>
  <c r="H3087" i="5" s="1"/>
  <c r="E3088" i="5"/>
  <c r="F3088" i="5"/>
  <c r="E3089" i="5"/>
  <c r="F3089" i="5"/>
  <c r="H3089" i="5"/>
  <c r="E3090" i="5"/>
  <c r="F3090" i="5"/>
  <c r="H3090" i="5" s="1"/>
  <c r="E3091" i="5"/>
  <c r="G3091" i="5" s="1"/>
  <c r="F3091" i="5"/>
  <c r="H3091" i="5" s="1"/>
  <c r="E3092" i="5"/>
  <c r="F3092" i="5"/>
  <c r="E3093" i="5"/>
  <c r="F3093" i="5"/>
  <c r="H3093" i="5"/>
  <c r="E3094" i="5"/>
  <c r="F3094" i="5"/>
  <c r="H3094" i="5" s="1"/>
  <c r="E3095" i="5"/>
  <c r="F3095" i="5"/>
  <c r="H3095" i="5" s="1"/>
  <c r="E3096" i="5"/>
  <c r="G3096" i="5" s="1"/>
  <c r="F3096" i="5"/>
  <c r="E3097" i="5"/>
  <c r="G3097" i="5" s="1"/>
  <c r="F3097" i="5"/>
  <c r="H3097" i="5"/>
  <c r="E3098" i="5"/>
  <c r="F3098" i="5"/>
  <c r="H3098" i="5" s="1"/>
  <c r="E3099" i="5"/>
  <c r="F3099" i="5"/>
  <c r="H3099" i="5" s="1"/>
  <c r="E3100" i="5"/>
  <c r="F3100" i="5"/>
  <c r="E3101" i="5"/>
  <c r="G3101" i="5" s="1"/>
  <c r="F3101" i="5"/>
  <c r="H3101" i="5"/>
  <c r="E3102" i="5"/>
  <c r="F3102" i="5"/>
  <c r="H3102" i="5" s="1"/>
  <c r="E3103" i="5"/>
  <c r="F3103" i="5"/>
  <c r="H3103" i="5" s="1"/>
  <c r="E3104" i="5"/>
  <c r="G3104" i="5" s="1"/>
  <c r="F3104" i="5"/>
  <c r="H3104" i="5"/>
  <c r="E3105" i="5"/>
  <c r="G3105" i="5" s="1"/>
  <c r="F3105" i="5"/>
  <c r="H3105" i="5"/>
  <c r="E3106" i="5"/>
  <c r="F3106" i="5"/>
  <c r="H3106" i="5" s="1"/>
  <c r="E3107" i="5"/>
  <c r="F3107" i="5"/>
  <c r="H3107" i="5" s="1"/>
  <c r="E3108" i="5"/>
  <c r="F3108" i="5"/>
  <c r="H3108" i="5"/>
  <c r="E3109" i="5"/>
  <c r="F3109" i="5"/>
  <c r="H3109" i="5"/>
  <c r="E3110" i="5"/>
  <c r="G3110" i="5" s="1"/>
  <c r="F3110" i="5"/>
  <c r="H3110" i="5" s="1"/>
  <c r="E3111" i="5"/>
  <c r="F3111" i="5"/>
  <c r="H3111" i="5" s="1"/>
  <c r="E3112" i="5"/>
  <c r="F3112" i="5"/>
  <c r="E3113" i="5"/>
  <c r="F3113" i="5"/>
  <c r="H3113" i="5"/>
  <c r="E3114" i="5"/>
  <c r="G3114" i="5" s="1"/>
  <c r="F3114" i="5"/>
  <c r="H3114" i="5" s="1"/>
  <c r="E3115" i="5"/>
  <c r="G3115" i="5" s="1"/>
  <c r="F3115" i="5"/>
  <c r="H3115" i="5" s="1"/>
  <c r="E3116" i="5"/>
  <c r="F3116" i="5"/>
  <c r="E3117" i="5"/>
  <c r="F3117" i="5"/>
  <c r="H3117" i="5"/>
  <c r="E3118" i="5"/>
  <c r="F3118" i="5"/>
  <c r="H3118" i="5" s="1"/>
  <c r="E3119" i="5"/>
  <c r="F3119" i="5"/>
  <c r="H3119" i="5" s="1"/>
  <c r="E3120" i="5"/>
  <c r="F3120" i="5"/>
  <c r="H3120" i="5"/>
  <c r="E3121" i="5"/>
  <c r="F3121" i="5"/>
  <c r="G3121" i="5"/>
  <c r="H3121" i="5"/>
  <c r="E3122" i="5"/>
  <c r="F3122" i="5"/>
  <c r="H3122" i="5" s="1"/>
  <c r="E3123" i="5"/>
  <c r="F3123" i="5"/>
  <c r="H3123" i="5" s="1"/>
  <c r="E3124" i="5"/>
  <c r="G3125" i="5" s="1"/>
  <c r="F3124" i="5"/>
  <c r="H3124" i="5"/>
  <c r="E3125" i="5"/>
  <c r="F3125" i="5"/>
  <c r="H3125" i="5"/>
  <c r="E3126" i="5"/>
  <c r="G3126" i="5" s="1"/>
  <c r="F3126" i="5"/>
  <c r="H3126" i="5" s="1"/>
  <c r="E3127" i="5"/>
  <c r="F3127" i="5"/>
  <c r="H3127" i="5" s="1"/>
  <c r="E3128" i="5"/>
  <c r="F3128" i="5"/>
  <c r="E3129" i="5"/>
  <c r="G3129" i="5" s="1"/>
  <c r="F3129" i="5"/>
  <c r="H3129" i="5"/>
  <c r="E3130" i="5"/>
  <c r="F3130" i="5"/>
  <c r="H3130" i="5" s="1"/>
  <c r="E3131" i="5"/>
  <c r="F3131" i="5"/>
  <c r="H3131" i="5" s="1"/>
  <c r="E3132" i="5"/>
  <c r="G3133" i="5" s="1"/>
  <c r="F3132" i="5"/>
  <c r="E3133" i="5"/>
  <c r="F3133" i="5"/>
  <c r="H3133" i="5"/>
  <c r="E3134" i="5"/>
  <c r="G3134" i="5" s="1"/>
  <c r="F3134" i="5"/>
  <c r="H3134" i="5" s="1"/>
  <c r="E3135" i="5"/>
  <c r="F3135" i="5"/>
  <c r="H3135" i="5" s="1"/>
  <c r="E3136" i="5"/>
  <c r="F3136" i="5"/>
  <c r="E3137" i="5"/>
  <c r="G3137" i="5" s="1"/>
  <c r="F3137" i="5"/>
  <c r="H3137" i="5"/>
  <c r="E3138" i="5"/>
  <c r="G3138" i="5" s="1"/>
  <c r="F3138" i="5"/>
  <c r="H3138" i="5" s="1"/>
  <c r="E3139" i="5"/>
  <c r="F3139" i="5"/>
  <c r="H3139" i="5" s="1"/>
  <c r="E3140" i="5"/>
  <c r="F3140" i="5"/>
  <c r="E3141" i="5"/>
  <c r="F3141" i="5"/>
  <c r="H3141" i="5"/>
  <c r="E3142" i="5"/>
  <c r="F3142" i="5"/>
  <c r="H3142" i="5" s="1"/>
  <c r="E3143" i="5"/>
  <c r="G3143" i="5" s="1"/>
  <c r="F3143" i="5"/>
  <c r="E3144" i="5"/>
  <c r="G3144" i="5" s="1"/>
  <c r="F3144" i="5"/>
  <c r="H3144" i="5" s="1"/>
  <c r="E3145" i="5"/>
  <c r="G3145" i="5" s="1"/>
  <c r="F3145" i="5"/>
  <c r="H3145" i="5"/>
  <c r="E3146" i="5"/>
  <c r="F3146" i="5"/>
  <c r="H3146" i="5" s="1"/>
  <c r="E3147" i="5"/>
  <c r="G3147" i="5" s="1"/>
  <c r="F3147" i="5"/>
  <c r="H3147" i="5" s="1"/>
  <c r="E3148" i="5"/>
  <c r="F3148" i="5"/>
  <c r="H3148" i="5" s="1"/>
  <c r="E3149" i="5"/>
  <c r="F3149" i="5"/>
  <c r="H3149" i="5"/>
  <c r="E3150" i="5"/>
  <c r="G3150" i="5" s="1"/>
  <c r="F3150" i="5"/>
  <c r="H3150" i="5" s="1"/>
  <c r="E3151" i="5"/>
  <c r="F3151" i="5"/>
  <c r="H3151" i="5" s="1"/>
  <c r="E3152" i="5"/>
  <c r="F3152" i="5"/>
  <c r="H3152" i="5" s="1"/>
  <c r="E3153" i="5"/>
  <c r="F3153" i="5"/>
  <c r="G3153" i="5"/>
  <c r="H3153" i="5"/>
  <c r="E3154" i="5"/>
  <c r="G3154" i="5" s="1"/>
  <c r="F3154" i="5"/>
  <c r="H3154" i="5" s="1"/>
  <c r="E3155" i="5"/>
  <c r="F3155" i="5"/>
  <c r="H3155" i="5" s="1"/>
  <c r="E3156" i="5"/>
  <c r="F3156" i="5"/>
  <c r="H3156" i="5" s="1"/>
  <c r="E3157" i="5"/>
  <c r="G3157" i="5" s="1"/>
  <c r="F3157" i="5"/>
  <c r="H3157" i="5"/>
  <c r="E3158" i="5"/>
  <c r="F3158" i="5"/>
  <c r="H3158" i="5" s="1"/>
  <c r="E3159" i="5"/>
  <c r="F3159" i="5"/>
  <c r="H3159" i="5" s="1"/>
  <c r="E3160" i="5"/>
  <c r="F3160" i="5"/>
  <c r="H3160" i="5" s="1"/>
  <c r="E3161" i="5"/>
  <c r="F3161" i="5"/>
  <c r="H3161" i="5"/>
  <c r="E3162" i="5"/>
  <c r="F3162" i="5"/>
  <c r="H3162" i="5" s="1"/>
  <c r="E3163" i="5"/>
  <c r="G3163" i="5" s="1"/>
  <c r="F3163" i="5"/>
  <c r="H3163" i="5" s="1"/>
  <c r="E3164" i="5"/>
  <c r="F3164" i="5"/>
  <c r="H3164" i="5" s="1"/>
  <c r="E3165" i="5"/>
  <c r="F3165" i="5"/>
  <c r="H3165" i="5"/>
  <c r="E3166" i="5"/>
  <c r="F3166" i="5"/>
  <c r="H3166" i="5" s="1"/>
  <c r="E3167" i="5"/>
  <c r="F3167" i="5"/>
  <c r="H3167" i="5" s="1"/>
  <c r="E3168" i="5"/>
  <c r="G3168" i="5" s="1"/>
  <c r="F3168" i="5"/>
  <c r="H3168" i="5" s="1"/>
  <c r="E3169" i="5"/>
  <c r="G3169" i="5" s="1"/>
  <c r="F3169" i="5"/>
  <c r="H3169" i="5"/>
  <c r="E3170" i="5"/>
  <c r="F3170" i="5"/>
  <c r="H3170" i="5" s="1"/>
  <c r="E3171" i="5"/>
  <c r="G3171" i="5" s="1"/>
  <c r="F3171" i="5"/>
  <c r="H3171" i="5" s="1"/>
  <c r="E3172" i="5"/>
  <c r="F3172" i="5"/>
  <c r="H3172" i="5" s="1"/>
  <c r="E3173" i="5"/>
  <c r="F3173" i="5"/>
  <c r="H3173" i="5"/>
  <c r="E3174" i="5"/>
  <c r="F3174" i="5"/>
  <c r="H3174" i="5" s="1"/>
  <c r="E3175" i="5"/>
  <c r="F3175" i="5"/>
  <c r="H3175" i="5" s="1"/>
  <c r="E3176" i="5"/>
  <c r="F3176" i="5"/>
  <c r="H3176" i="5" s="1"/>
  <c r="E3177" i="5"/>
  <c r="F3177" i="5"/>
  <c r="G3177" i="5"/>
  <c r="H3177" i="5"/>
  <c r="E3178" i="5"/>
  <c r="F3178" i="5"/>
  <c r="H3178" i="5" s="1"/>
  <c r="E3179" i="5"/>
  <c r="F3179" i="5"/>
  <c r="H3179" i="5" s="1"/>
  <c r="E3180" i="5"/>
  <c r="F3180" i="5"/>
  <c r="H3180" i="5" s="1"/>
  <c r="E3181" i="5"/>
  <c r="G3181" i="5" s="1"/>
  <c r="F3181" i="5"/>
  <c r="H3181" i="5"/>
  <c r="E3182" i="5"/>
  <c r="F3182" i="5"/>
  <c r="H3182" i="5" s="1"/>
  <c r="E3183" i="5"/>
  <c r="F3183" i="5"/>
  <c r="H3183" i="5" s="1"/>
  <c r="E3184" i="5"/>
  <c r="F3184" i="5"/>
  <c r="H3184" i="5" s="1"/>
  <c r="E3185" i="5"/>
  <c r="F3185" i="5"/>
  <c r="H3185" i="5"/>
  <c r="E3186" i="5"/>
  <c r="F3186" i="5"/>
  <c r="H3187" i="5" s="1"/>
  <c r="E3187" i="5"/>
  <c r="F3187" i="5"/>
  <c r="E3188" i="5"/>
  <c r="F3188" i="5"/>
  <c r="H3188" i="5"/>
  <c r="E3189" i="5"/>
  <c r="G3189" i="5" s="1"/>
  <c r="F3189" i="5"/>
  <c r="H3190" i="5" s="1"/>
  <c r="E3190" i="5"/>
  <c r="F3190" i="5"/>
  <c r="E3191" i="5"/>
  <c r="F3191" i="5"/>
  <c r="H3191" i="5" s="1"/>
  <c r="E3192" i="5"/>
  <c r="F3192" i="5"/>
  <c r="H3192" i="5" s="1"/>
  <c r="E3193" i="5"/>
  <c r="F3193" i="5"/>
  <c r="H3193" i="5"/>
  <c r="E3194" i="5"/>
  <c r="F3194" i="5"/>
  <c r="H3195" i="5" s="1"/>
  <c r="E3195" i="5"/>
  <c r="F3195" i="5"/>
  <c r="E3196" i="5"/>
  <c r="G3197" i="5" s="1"/>
  <c r="F3196" i="5"/>
  <c r="H3196" i="5"/>
  <c r="E3197" i="5"/>
  <c r="F3197" i="5"/>
  <c r="H3198" i="5" s="1"/>
  <c r="E3198" i="5"/>
  <c r="G3198" i="5" s="1"/>
  <c r="F3198" i="5"/>
  <c r="E3199" i="5"/>
  <c r="F3199" i="5"/>
  <c r="H3199" i="5" s="1"/>
  <c r="E3200" i="5"/>
  <c r="F3200" i="5"/>
  <c r="H3200" i="5" s="1"/>
  <c r="E3201" i="5"/>
  <c r="F3201" i="5"/>
  <c r="G3201" i="5"/>
  <c r="H3201" i="5"/>
  <c r="E3202" i="5"/>
  <c r="G3202" i="5" s="1"/>
  <c r="F3202" i="5"/>
  <c r="H3203" i="5" s="1"/>
  <c r="E3203" i="5"/>
  <c r="F3203" i="5"/>
  <c r="E3204" i="5"/>
  <c r="F3204" i="5"/>
  <c r="H3204" i="5"/>
  <c r="E3205" i="5"/>
  <c r="F3205" i="5"/>
  <c r="H3206" i="5" s="1"/>
  <c r="E3206" i="5"/>
  <c r="F3206" i="5"/>
  <c r="E3207" i="5"/>
  <c r="F3207" i="5"/>
  <c r="H3207" i="5" s="1"/>
  <c r="E3208" i="5"/>
  <c r="F3208" i="5"/>
  <c r="H3208" i="5" s="1"/>
  <c r="E3209" i="5"/>
  <c r="F3209" i="5"/>
  <c r="H3209" i="5"/>
  <c r="E3210" i="5"/>
  <c r="F3210" i="5"/>
  <c r="H3211" i="5" s="1"/>
  <c r="E3211" i="5"/>
  <c r="F3211" i="5"/>
  <c r="E3212" i="5"/>
  <c r="F3212" i="5"/>
  <c r="H3212" i="5"/>
  <c r="E3213" i="5"/>
  <c r="G3213" i="5" s="1"/>
  <c r="F3213" i="5"/>
  <c r="H3214" i="5" s="1"/>
  <c r="E3214" i="5"/>
  <c r="F3214" i="5"/>
  <c r="E3215" i="5"/>
  <c r="F3215" i="5"/>
  <c r="H3215" i="5" s="1"/>
  <c r="E3216" i="5"/>
  <c r="F3216" i="5"/>
  <c r="H3216" i="5" s="1"/>
  <c r="E3217" i="5"/>
  <c r="F3217" i="5"/>
  <c r="H3217" i="5"/>
  <c r="E3218" i="5"/>
  <c r="F3218" i="5"/>
  <c r="H3218" i="5" s="1"/>
  <c r="E3219" i="5"/>
  <c r="F3219" i="5"/>
  <c r="G3219" i="5"/>
  <c r="H3219" i="5"/>
  <c r="E3220" i="5"/>
  <c r="F3220" i="5"/>
  <c r="H3220" i="5" s="1"/>
  <c r="E3221" i="5"/>
  <c r="F3221" i="5"/>
  <c r="H3221" i="5"/>
  <c r="E3222" i="5"/>
  <c r="G3222" i="5" s="1"/>
  <c r="F3222" i="5"/>
  <c r="H3222" i="5" s="1"/>
  <c r="E3223" i="5"/>
  <c r="F3223" i="5"/>
  <c r="H3223" i="5"/>
  <c r="E3224" i="5"/>
  <c r="F3224" i="5"/>
  <c r="H3224" i="5" s="1"/>
  <c r="E3225" i="5"/>
  <c r="G3225" i="5" s="1"/>
  <c r="F3225" i="5"/>
  <c r="H3225" i="5"/>
  <c r="E3226" i="5"/>
  <c r="F3226" i="5"/>
  <c r="H3226" i="5" s="1"/>
  <c r="E3227" i="5"/>
  <c r="F3227" i="5"/>
  <c r="G3227" i="5"/>
  <c r="H3227" i="5"/>
  <c r="E3228" i="5"/>
  <c r="G3228" i="5" s="1"/>
  <c r="F3228" i="5"/>
  <c r="H3228" i="5" s="1"/>
  <c r="E3229" i="5"/>
  <c r="F3229" i="5"/>
  <c r="H3229" i="5" s="1"/>
  <c r="E3230" i="5"/>
  <c r="F3230" i="5"/>
  <c r="H3230" i="5"/>
  <c r="E3231" i="5"/>
  <c r="G3231" i="5" s="1"/>
  <c r="F3231" i="5"/>
  <c r="H3231" i="5"/>
  <c r="E3232" i="5"/>
  <c r="F3232" i="5"/>
  <c r="H3232" i="5" s="1"/>
  <c r="E3233" i="5"/>
  <c r="F3233" i="5"/>
  <c r="H3233" i="5" s="1"/>
  <c r="E3234" i="5"/>
  <c r="F3234" i="5"/>
  <c r="H3234" i="5"/>
  <c r="E3235" i="5"/>
  <c r="G3235" i="5" s="1"/>
  <c r="F3235" i="5"/>
  <c r="H3235" i="5"/>
  <c r="E3236" i="5"/>
  <c r="F3236" i="5"/>
  <c r="H3236" i="5" s="1"/>
  <c r="E3237" i="5"/>
  <c r="G3237" i="5" s="1"/>
  <c r="F3237" i="5"/>
  <c r="H3237" i="5" s="1"/>
  <c r="E3238" i="5"/>
  <c r="G3238" i="5" s="1"/>
  <c r="F3238" i="5"/>
  <c r="H3238" i="5"/>
  <c r="E3239" i="5"/>
  <c r="F3239" i="5"/>
  <c r="H3239" i="5"/>
  <c r="E3240" i="5"/>
  <c r="F3240" i="5"/>
  <c r="H3240" i="5" s="1"/>
  <c r="E3241" i="5"/>
  <c r="G3241" i="5" s="1"/>
  <c r="F3241" i="5"/>
  <c r="H3241" i="5" s="1"/>
  <c r="E3242" i="5"/>
  <c r="F3242" i="5"/>
  <c r="H3242" i="5"/>
  <c r="E3243" i="5"/>
  <c r="G3243" i="5" s="1"/>
  <c r="F3243" i="5"/>
  <c r="H3243" i="5"/>
  <c r="E3244" i="5"/>
  <c r="F3244" i="5"/>
  <c r="H3244" i="5" s="1"/>
  <c r="E3245" i="5"/>
  <c r="F3245" i="5"/>
  <c r="H3245" i="5" s="1"/>
  <c r="E3246" i="5"/>
  <c r="G3246" i="5" s="1"/>
  <c r="F3246" i="5"/>
  <c r="H3246" i="5"/>
  <c r="E3247" i="5"/>
  <c r="G3247" i="5" s="1"/>
  <c r="F3247" i="5"/>
  <c r="H3247" i="5"/>
  <c r="E3248" i="5"/>
  <c r="F3248" i="5"/>
  <c r="H3248" i="5" s="1"/>
  <c r="E3249" i="5"/>
  <c r="G3249" i="5" s="1"/>
  <c r="F3249" i="5"/>
  <c r="H3249" i="5" s="1"/>
  <c r="E3250" i="5"/>
  <c r="F3250" i="5"/>
  <c r="H3250" i="5"/>
  <c r="E3251" i="5"/>
  <c r="G3251" i="5" s="1"/>
  <c r="F3251" i="5"/>
  <c r="H3251" i="5"/>
  <c r="E3252" i="5"/>
  <c r="G3252" i="5" s="1"/>
  <c r="F3252" i="5"/>
  <c r="H3252" i="5" s="1"/>
  <c r="E3253" i="5"/>
  <c r="G3253" i="5" s="1"/>
  <c r="F3253" i="5"/>
  <c r="H3253" i="5" s="1"/>
  <c r="E3254" i="5"/>
  <c r="F3254" i="5"/>
  <c r="H3254" i="5"/>
  <c r="E3255" i="5"/>
  <c r="G3255" i="5" s="1"/>
  <c r="F3255" i="5"/>
  <c r="H3255" i="5"/>
  <c r="E3256" i="5"/>
  <c r="F3256" i="5"/>
  <c r="H3256" i="5" s="1"/>
  <c r="E3257" i="5"/>
  <c r="F3257" i="5"/>
  <c r="H3257" i="5" s="1"/>
  <c r="E3258" i="5"/>
  <c r="F3258" i="5"/>
  <c r="H3258" i="5"/>
  <c r="E3259" i="5"/>
  <c r="G3259" i="5" s="1"/>
  <c r="F3259" i="5"/>
  <c r="H3259" i="5"/>
  <c r="E3260" i="5"/>
  <c r="F3260" i="5"/>
  <c r="H3260" i="5" s="1"/>
  <c r="E3261" i="5"/>
  <c r="G3261" i="5" s="1"/>
  <c r="F3261" i="5"/>
  <c r="H3261" i="5" s="1"/>
  <c r="E3262" i="5"/>
  <c r="F3262" i="5"/>
  <c r="H3262" i="5"/>
  <c r="E3263" i="5"/>
  <c r="F3263" i="5"/>
  <c r="H3263" i="5"/>
  <c r="E3264" i="5"/>
  <c r="F3264" i="5"/>
  <c r="H3264" i="5" s="1"/>
  <c r="E3265" i="5"/>
  <c r="F3265" i="5"/>
  <c r="H3265" i="5" s="1"/>
  <c r="E3266" i="5"/>
  <c r="F3266" i="5"/>
  <c r="H3266" i="5"/>
  <c r="E3267" i="5"/>
  <c r="F3267" i="5"/>
  <c r="G3267" i="5"/>
  <c r="H3267" i="5"/>
  <c r="E3268" i="5"/>
  <c r="G3268" i="5" s="1"/>
  <c r="F3268" i="5"/>
  <c r="H3268" i="5" s="1"/>
  <c r="E3269" i="5"/>
  <c r="F3269" i="5"/>
  <c r="H3269" i="5" s="1"/>
  <c r="E3270" i="5"/>
  <c r="F3270" i="5"/>
  <c r="H3270" i="5"/>
  <c r="E3271" i="5"/>
  <c r="G3271" i="5" s="1"/>
  <c r="F3271" i="5"/>
  <c r="H3271" i="5"/>
  <c r="E3272" i="5"/>
  <c r="F3272" i="5"/>
  <c r="H3272" i="5" s="1"/>
  <c r="E3273" i="5"/>
  <c r="F3273" i="5"/>
  <c r="H3273" i="5" s="1"/>
  <c r="E3274" i="5"/>
  <c r="F3274" i="5"/>
  <c r="H3274" i="5"/>
  <c r="E3275" i="5"/>
  <c r="F3275" i="5"/>
  <c r="H3275" i="5"/>
  <c r="E3276" i="5"/>
  <c r="F3276" i="5"/>
  <c r="H3276" i="5" s="1"/>
  <c r="E3277" i="5"/>
  <c r="G3277" i="5" s="1"/>
  <c r="F3277" i="5"/>
  <c r="H3277" i="5" s="1"/>
  <c r="E3278" i="5"/>
  <c r="G3278" i="5" s="1"/>
  <c r="F3278" i="5"/>
  <c r="H3278" i="5"/>
  <c r="E3279" i="5"/>
  <c r="F3279" i="5"/>
  <c r="H3279" i="5"/>
  <c r="E3280" i="5"/>
  <c r="F3280" i="5"/>
  <c r="H3280" i="5" s="1"/>
  <c r="E3281" i="5"/>
  <c r="G3281" i="5" s="1"/>
  <c r="F3281" i="5"/>
  <c r="H3281" i="5" s="1"/>
  <c r="E3282" i="5"/>
  <c r="F3282" i="5"/>
  <c r="H3282" i="5"/>
  <c r="E3283" i="5"/>
  <c r="G3283" i="5" s="1"/>
  <c r="F3283" i="5"/>
  <c r="H3283" i="5"/>
  <c r="E3284" i="5"/>
  <c r="F3284" i="5"/>
  <c r="H3284" i="5" s="1"/>
  <c r="E3285" i="5"/>
  <c r="F3285" i="5"/>
  <c r="H3285" i="5" s="1"/>
  <c r="E3286" i="5"/>
  <c r="G3286" i="5" s="1"/>
  <c r="F3286" i="5"/>
  <c r="H3286" i="5"/>
  <c r="E3287" i="5"/>
  <c r="G3287" i="5" s="1"/>
  <c r="F3287" i="5"/>
  <c r="H3287" i="5"/>
  <c r="E3288" i="5"/>
  <c r="F3288" i="5"/>
  <c r="H3288" i="5" s="1"/>
  <c r="E3289" i="5"/>
  <c r="G3289" i="5" s="1"/>
  <c r="F3289" i="5"/>
  <c r="H3289" i="5" s="1"/>
  <c r="E3290" i="5"/>
  <c r="G3291" i="5" s="1"/>
  <c r="F3290" i="5"/>
  <c r="H3290" i="5"/>
  <c r="E3291" i="5"/>
  <c r="F3291" i="5"/>
  <c r="H3291" i="5"/>
  <c r="E3292" i="5"/>
  <c r="G3292" i="5" s="1"/>
  <c r="F3292" i="5"/>
  <c r="H3292" i="5" s="1"/>
  <c r="E3293" i="5"/>
  <c r="F3293" i="5"/>
  <c r="H3293" i="5" s="1"/>
  <c r="E3294" i="5"/>
  <c r="F3294" i="5"/>
  <c r="H3294" i="5"/>
  <c r="E3295" i="5"/>
  <c r="G3295" i="5" s="1"/>
  <c r="F3295" i="5"/>
  <c r="H3295" i="5"/>
  <c r="E3296" i="5"/>
  <c r="F3296" i="5"/>
  <c r="H3296" i="5" s="1"/>
  <c r="E3297" i="5"/>
  <c r="F3297" i="5"/>
  <c r="H3297" i="5" s="1"/>
  <c r="G3297" i="5"/>
  <c r="E3298" i="5"/>
  <c r="F3298" i="5"/>
  <c r="H3298" i="5"/>
  <c r="E3299" i="5"/>
  <c r="G3299" i="5" s="1"/>
  <c r="F3299" i="5"/>
  <c r="H3299" i="5"/>
  <c r="E3300" i="5"/>
  <c r="G3300" i="5" s="1"/>
  <c r="F3300" i="5"/>
  <c r="H3300" i="5" s="1"/>
  <c r="E3301" i="5"/>
  <c r="F3301" i="5"/>
  <c r="H3301" i="5" s="1"/>
  <c r="E3302" i="5"/>
  <c r="F3302" i="5"/>
  <c r="H3302" i="5"/>
  <c r="E3303" i="5"/>
  <c r="F3303" i="5"/>
  <c r="H3303" i="5"/>
  <c r="E3304" i="5"/>
  <c r="F3304" i="5"/>
  <c r="H3304" i="5" s="1"/>
  <c r="E3305" i="5"/>
  <c r="G3305" i="5" s="1"/>
  <c r="F3305" i="5"/>
  <c r="H3305" i="5" s="1"/>
  <c r="E3306" i="5"/>
  <c r="F3306" i="5"/>
  <c r="H3306" i="5"/>
  <c r="E3307" i="5"/>
  <c r="G3307" i="5" s="1"/>
  <c r="F3307" i="5"/>
  <c r="H3307" i="5"/>
  <c r="E3308" i="5"/>
  <c r="F3308" i="5"/>
  <c r="H3308" i="5" s="1"/>
  <c r="E3309" i="5"/>
  <c r="F3309" i="5"/>
  <c r="H3309" i="5" s="1"/>
  <c r="E3310" i="5"/>
  <c r="F3310" i="5"/>
  <c r="H3310" i="5"/>
  <c r="E3311" i="5"/>
  <c r="F3311" i="5"/>
  <c r="H3311" i="5"/>
  <c r="E3312" i="5"/>
  <c r="F3312" i="5"/>
  <c r="H3312" i="5" s="1"/>
  <c r="E3313" i="5"/>
  <c r="G3313" i="5" s="1"/>
  <c r="F3313" i="5"/>
  <c r="H3313" i="5" s="1"/>
  <c r="E3314" i="5"/>
  <c r="F3314" i="5"/>
  <c r="H3314" i="5"/>
  <c r="E3315" i="5"/>
  <c r="G3315" i="5" s="1"/>
  <c r="F3315" i="5"/>
  <c r="H3315" i="5"/>
  <c r="E3316" i="5"/>
  <c r="F3316" i="5"/>
  <c r="H3316" i="5" s="1"/>
  <c r="E3317" i="5"/>
  <c r="F3317" i="5"/>
  <c r="H3317" i="5" s="1"/>
  <c r="E3318" i="5"/>
  <c r="G3318" i="5" s="1"/>
  <c r="F3318" i="5"/>
  <c r="H3318" i="5"/>
  <c r="E3319" i="5"/>
  <c r="G3319" i="5" s="1"/>
  <c r="F3319" i="5"/>
  <c r="H3319" i="5"/>
  <c r="E3320" i="5"/>
  <c r="F3320" i="5"/>
  <c r="H3320" i="5" s="1"/>
  <c r="E3321" i="5"/>
  <c r="G3321" i="5" s="1"/>
  <c r="F3321" i="5"/>
  <c r="H3321" i="5" s="1"/>
  <c r="E3322" i="5"/>
  <c r="G3323" i="5" s="1"/>
  <c r="F3322" i="5"/>
  <c r="H3322" i="5"/>
  <c r="E3323" i="5"/>
  <c r="F3323" i="5"/>
  <c r="H3323" i="5"/>
  <c r="E3324" i="5"/>
  <c r="G3324" i="5" s="1"/>
  <c r="F3324" i="5"/>
  <c r="H3324" i="5" s="1"/>
  <c r="E3325" i="5"/>
  <c r="F3325" i="5"/>
  <c r="H3325" i="5" s="1"/>
  <c r="E3326" i="5"/>
  <c r="F3326" i="5"/>
  <c r="H3326" i="5"/>
  <c r="E3327" i="5"/>
  <c r="G3327" i="5" s="1"/>
  <c r="F3327" i="5"/>
  <c r="H3327" i="5"/>
  <c r="E3328" i="5"/>
  <c r="F3328" i="5"/>
  <c r="H3328" i="5" s="1"/>
  <c r="E3329" i="5"/>
  <c r="F3329" i="5"/>
  <c r="H3329" i="5" s="1"/>
  <c r="G3329" i="5"/>
  <c r="E3330" i="5"/>
  <c r="F3330" i="5"/>
  <c r="H3330" i="5"/>
  <c r="E3331" i="5"/>
  <c r="G3331" i="5" s="1"/>
  <c r="F3331" i="5"/>
  <c r="H3331" i="5"/>
  <c r="E3332" i="5"/>
  <c r="G3332" i="5" s="1"/>
  <c r="F3332" i="5"/>
  <c r="H3332" i="5" s="1"/>
  <c r="E3333" i="5"/>
  <c r="F3333" i="5"/>
  <c r="H3333" i="5" s="1"/>
  <c r="E3334" i="5"/>
  <c r="F3334" i="5"/>
  <c r="H3334" i="5"/>
  <c r="E3335" i="5"/>
  <c r="F3335" i="5"/>
  <c r="H3335" i="5"/>
  <c r="E3336" i="5"/>
  <c r="F3336" i="5"/>
  <c r="H3336" i="5" s="1"/>
  <c r="E3337" i="5"/>
  <c r="G3337" i="5" s="1"/>
  <c r="F3337" i="5"/>
  <c r="H3337" i="5" s="1"/>
  <c r="E3338" i="5"/>
  <c r="F3338" i="5"/>
  <c r="H3338" i="5"/>
  <c r="E3339" i="5"/>
  <c r="G3339" i="5" s="1"/>
  <c r="F3339" i="5"/>
  <c r="H3339" i="5"/>
  <c r="E3340" i="5"/>
  <c r="F3340" i="5"/>
  <c r="H3340" i="5" s="1"/>
  <c r="E3341" i="5"/>
  <c r="F3341" i="5"/>
  <c r="H3341" i="5" s="1"/>
  <c r="E3342" i="5"/>
  <c r="F3342" i="5"/>
  <c r="E3343" i="5"/>
  <c r="F3343" i="5"/>
  <c r="H3343" i="5"/>
  <c r="E3344" i="5"/>
  <c r="F3344" i="5"/>
  <c r="H3344" i="5" s="1"/>
  <c r="E3345" i="5"/>
  <c r="G3345" i="5" s="1"/>
  <c r="F3345" i="5"/>
  <c r="H3345" i="5" s="1"/>
  <c r="E3346" i="5"/>
  <c r="G3346" i="5" s="1"/>
  <c r="F3346" i="5"/>
  <c r="E3347" i="5"/>
  <c r="F3347" i="5"/>
  <c r="H3347" i="5"/>
  <c r="E3348" i="5"/>
  <c r="G3348" i="5" s="1"/>
  <c r="F3348" i="5"/>
  <c r="H3348" i="5" s="1"/>
  <c r="E3349" i="5"/>
  <c r="F3349" i="5"/>
  <c r="H3349" i="5" s="1"/>
  <c r="E3350" i="5"/>
  <c r="F3350" i="5"/>
  <c r="E3351" i="5"/>
  <c r="F3351" i="5"/>
  <c r="H3351" i="5"/>
  <c r="E3352" i="5"/>
  <c r="F3352" i="5"/>
  <c r="H3352" i="5" s="1"/>
  <c r="E3353" i="5"/>
  <c r="G3353" i="5" s="1"/>
  <c r="F3353" i="5"/>
  <c r="H3353" i="5" s="1"/>
  <c r="E3354" i="5"/>
  <c r="F3354" i="5"/>
  <c r="E3355" i="5"/>
  <c r="F3355" i="5"/>
  <c r="H3355" i="5"/>
  <c r="E3356" i="5"/>
  <c r="G3357" i="5" s="1"/>
  <c r="F3356" i="5"/>
  <c r="H3356" i="5" s="1"/>
  <c r="E3357" i="5"/>
  <c r="F3357" i="5"/>
  <c r="H3357" i="5" s="1"/>
  <c r="E3358" i="5"/>
  <c r="F3358" i="5"/>
  <c r="H3358" i="5"/>
  <c r="E3359" i="5"/>
  <c r="G3359" i="5" s="1"/>
  <c r="F3359" i="5"/>
  <c r="H3359" i="5"/>
  <c r="E3360" i="5"/>
  <c r="F3360" i="5"/>
  <c r="H3360" i="5" s="1"/>
  <c r="E3361" i="5"/>
  <c r="F3361" i="5"/>
  <c r="H3361" i="5" s="1"/>
  <c r="E3362" i="5"/>
  <c r="G3362" i="5" s="1"/>
  <c r="F3362" i="5"/>
  <c r="H3362" i="5"/>
  <c r="E3363" i="5"/>
  <c r="G3363" i="5" s="1"/>
  <c r="F3363" i="5"/>
  <c r="H3363" i="5"/>
  <c r="E3364" i="5"/>
  <c r="F3364" i="5"/>
  <c r="H3364" i="5" s="1"/>
  <c r="E3365" i="5"/>
  <c r="G3365" i="5" s="1"/>
  <c r="F3365" i="5"/>
  <c r="H3365" i="5" s="1"/>
  <c r="E3366" i="5"/>
  <c r="F3366" i="5"/>
  <c r="H3366" i="5" s="1"/>
  <c r="E3367" i="5"/>
  <c r="G3367" i="5" s="1"/>
  <c r="F3367" i="5"/>
  <c r="H3367" i="5"/>
  <c r="E3368" i="5"/>
  <c r="G3368" i="5" s="1"/>
  <c r="F3368" i="5"/>
  <c r="H3368" i="5" s="1"/>
  <c r="E3369" i="5"/>
  <c r="G3369" i="5" s="1"/>
  <c r="F3369" i="5"/>
  <c r="H3369" i="5" s="1"/>
  <c r="E3370" i="5"/>
  <c r="F3370" i="5"/>
  <c r="H3370" i="5" s="1"/>
  <c r="E3371" i="5"/>
  <c r="F3371" i="5"/>
  <c r="G3371" i="5"/>
  <c r="H3371" i="5"/>
  <c r="E3372" i="5"/>
  <c r="F3372" i="5"/>
  <c r="H3372" i="5" s="1"/>
  <c r="E3373" i="5"/>
  <c r="G3373" i="5" s="1"/>
  <c r="F3373" i="5"/>
  <c r="H3373" i="5" s="1"/>
  <c r="E3374" i="5"/>
  <c r="F3374" i="5"/>
  <c r="H3374" i="5"/>
  <c r="E3375" i="5"/>
  <c r="G3375" i="5" s="1"/>
  <c r="F3375" i="5"/>
  <c r="H3375" i="5"/>
  <c r="E3376" i="5"/>
  <c r="F3376" i="5"/>
  <c r="H3376" i="5" s="1"/>
  <c r="E3377" i="5"/>
  <c r="G3377" i="5" s="1"/>
  <c r="F3377" i="5"/>
  <c r="H3377" i="5" s="1"/>
  <c r="E3378" i="5"/>
  <c r="G3379" i="5" s="1"/>
  <c r="F3378" i="5"/>
  <c r="H3379" i="5" s="1"/>
  <c r="H3378" i="5"/>
  <c r="E3379" i="5"/>
  <c r="F3379" i="5"/>
  <c r="E3380" i="5"/>
  <c r="F3380" i="5"/>
  <c r="H3380" i="5" s="1"/>
  <c r="E3381" i="5"/>
  <c r="F3381" i="5"/>
  <c r="H3381" i="5" s="1"/>
  <c r="E3382" i="5"/>
  <c r="F3382" i="5"/>
  <c r="H3382" i="5" s="1"/>
  <c r="E3383" i="5"/>
  <c r="F3383" i="5"/>
  <c r="E3384" i="5"/>
  <c r="F3384" i="5"/>
  <c r="H3384" i="5" s="1"/>
  <c r="E3385" i="5"/>
  <c r="F3385" i="5"/>
  <c r="H3385" i="5" s="1"/>
  <c r="E3386" i="5"/>
  <c r="F3386" i="5"/>
  <c r="H3386" i="5" s="1"/>
  <c r="E3387" i="5"/>
  <c r="F3387" i="5"/>
  <c r="H3387" i="5"/>
  <c r="E3388" i="5"/>
  <c r="G3388" i="5" s="1"/>
  <c r="F3388" i="5"/>
  <c r="H3388" i="5" s="1"/>
  <c r="E3389" i="5"/>
  <c r="F3389" i="5"/>
  <c r="H3389" i="5"/>
  <c r="E3390" i="5"/>
  <c r="F3390" i="5"/>
  <c r="H3390" i="5" s="1"/>
  <c r="E3391" i="5"/>
  <c r="G3391" i="5" s="1"/>
  <c r="F3391" i="5"/>
  <c r="H3391" i="5"/>
  <c r="E3392" i="5"/>
  <c r="F3392" i="5"/>
  <c r="H3392" i="5" s="1"/>
  <c r="E3393" i="5"/>
  <c r="F3393" i="5"/>
  <c r="G3393" i="5"/>
  <c r="H3393" i="5"/>
  <c r="E3394" i="5"/>
  <c r="F3394" i="5"/>
  <c r="H3394" i="5" s="1"/>
  <c r="E3395" i="5"/>
  <c r="F3395" i="5"/>
  <c r="H3395" i="5"/>
  <c r="E3396" i="5"/>
  <c r="G3396" i="5" s="1"/>
  <c r="F3396" i="5"/>
  <c r="H3396" i="5" s="1"/>
  <c r="E3397" i="5"/>
  <c r="F3397" i="5"/>
  <c r="H3397" i="5"/>
  <c r="E3398" i="5"/>
  <c r="F3398" i="5"/>
  <c r="H3398" i="5" s="1"/>
  <c r="E3399" i="5"/>
  <c r="F3399" i="5"/>
  <c r="G3399" i="5"/>
  <c r="H3399" i="5"/>
  <c r="E3400" i="5"/>
  <c r="F3400" i="5"/>
  <c r="H3400" i="5" s="1"/>
  <c r="E3401" i="5"/>
  <c r="G3401" i="5" s="1"/>
  <c r="F3401" i="5"/>
  <c r="H3401" i="5"/>
  <c r="E3402" i="5"/>
  <c r="F3402" i="5"/>
  <c r="H3402" i="5" s="1"/>
  <c r="E3403" i="5"/>
  <c r="F3403" i="5"/>
  <c r="H3403" i="5"/>
  <c r="E3404" i="5"/>
  <c r="F3404" i="5"/>
  <c r="H3404" i="5" s="1"/>
  <c r="E3405" i="5"/>
  <c r="G3405" i="5" s="1"/>
  <c r="F3405" i="5"/>
  <c r="H3405" i="5"/>
  <c r="E3406" i="5"/>
  <c r="F3406" i="5"/>
  <c r="H3406" i="5" s="1"/>
  <c r="E3407" i="5"/>
  <c r="G3407" i="5" s="1"/>
  <c r="F3407" i="5"/>
  <c r="H3407" i="5"/>
  <c r="E3408" i="5"/>
  <c r="F3408" i="5"/>
  <c r="H3408" i="5" s="1"/>
  <c r="E3409" i="5"/>
  <c r="G3409" i="5" s="1"/>
  <c r="F3409" i="5"/>
  <c r="H3409" i="5"/>
  <c r="E3410" i="5"/>
  <c r="F3410" i="5"/>
  <c r="H3410" i="5" s="1"/>
  <c r="E3411" i="5"/>
  <c r="F3411" i="5"/>
  <c r="H3411" i="5"/>
  <c r="E3412" i="5"/>
  <c r="F3412" i="5"/>
  <c r="H3412" i="5" s="1"/>
  <c r="E3413" i="5"/>
  <c r="F3413" i="5"/>
  <c r="H3413" i="5"/>
  <c r="E3414" i="5"/>
  <c r="F3414" i="5"/>
  <c r="H3414" i="5" s="1"/>
  <c r="E3415" i="5"/>
  <c r="G3415" i="5" s="1"/>
  <c r="F3415" i="5"/>
  <c r="H3415" i="5"/>
  <c r="E3416" i="5"/>
  <c r="F3416" i="5"/>
  <c r="H3416" i="5" s="1"/>
  <c r="E3417" i="5"/>
  <c r="G3417" i="5" s="1"/>
  <c r="F3417" i="5"/>
  <c r="H3417" i="5"/>
  <c r="E3418" i="5"/>
  <c r="F3418" i="5"/>
  <c r="H3418" i="5" s="1"/>
  <c r="E3419" i="5"/>
  <c r="F3419" i="5"/>
  <c r="H3419" i="5"/>
  <c r="E3420" i="5"/>
  <c r="G3420" i="5" s="1"/>
  <c r="F3420" i="5"/>
  <c r="H3420" i="5" s="1"/>
  <c r="E3421" i="5"/>
  <c r="F3421" i="5"/>
  <c r="H3421" i="5"/>
  <c r="E3422" i="5"/>
  <c r="F3422" i="5"/>
  <c r="H3422" i="5" s="1"/>
  <c r="E3423" i="5"/>
  <c r="G3423" i="5" s="1"/>
  <c r="F3423" i="5"/>
  <c r="E3424" i="5"/>
  <c r="F3424" i="5"/>
  <c r="H3424" i="5" s="1"/>
  <c r="E3425" i="5"/>
  <c r="F3425" i="5"/>
  <c r="H3425" i="5" s="1"/>
  <c r="E3426" i="5"/>
  <c r="G3426" i="5" s="1"/>
  <c r="F3426" i="5"/>
  <c r="H3426" i="5" s="1"/>
  <c r="E3427" i="5"/>
  <c r="F3427" i="5"/>
  <c r="E3428" i="5"/>
  <c r="F3428" i="5"/>
  <c r="H3428" i="5" s="1"/>
  <c r="E3429" i="5"/>
  <c r="F3429" i="5"/>
  <c r="H3429" i="5"/>
  <c r="E3430" i="5"/>
  <c r="F3430" i="5"/>
  <c r="H3430" i="5"/>
  <c r="E3431" i="5"/>
  <c r="G3431" i="5" s="1"/>
  <c r="F3431" i="5"/>
  <c r="H3431" i="5"/>
  <c r="E3432" i="5"/>
  <c r="G3432" i="5" s="1"/>
  <c r="F3432" i="5"/>
  <c r="H3432" i="5" s="1"/>
  <c r="E3433" i="5"/>
  <c r="F3433" i="5"/>
  <c r="H3433" i="5" s="1"/>
  <c r="E3434" i="5"/>
  <c r="F3434" i="5"/>
  <c r="H3434" i="5"/>
  <c r="E3435" i="5"/>
  <c r="F3435" i="5"/>
  <c r="H3435" i="5"/>
  <c r="E3436" i="5"/>
  <c r="G3436" i="5" s="1"/>
  <c r="F3436" i="5"/>
  <c r="H3436" i="5" s="1"/>
  <c r="E3437" i="5"/>
  <c r="F3437" i="5"/>
  <c r="H3437" i="5" s="1"/>
  <c r="E3438" i="5"/>
  <c r="F3438" i="5"/>
  <c r="H3438" i="5"/>
  <c r="E3439" i="5"/>
  <c r="F3439" i="5"/>
  <c r="H3439" i="5"/>
  <c r="E3440" i="5"/>
  <c r="F3440" i="5"/>
  <c r="H3440" i="5" s="1"/>
  <c r="E3441" i="5"/>
  <c r="F3441" i="5"/>
  <c r="H3441" i="5" s="1"/>
  <c r="E3442" i="5"/>
  <c r="F3442" i="5"/>
  <c r="H3442" i="5" s="1"/>
  <c r="E3443" i="5"/>
  <c r="F3443" i="5"/>
  <c r="E3444" i="5"/>
  <c r="F3444" i="5"/>
  <c r="H3444" i="5" s="1"/>
  <c r="E3445" i="5"/>
  <c r="F3445" i="5"/>
  <c r="G3445" i="5"/>
  <c r="H3445" i="5"/>
  <c r="E3446" i="5"/>
  <c r="G3446" i="5" s="1"/>
  <c r="F3446" i="5"/>
  <c r="H3447" i="5" s="1"/>
  <c r="H3446" i="5"/>
  <c r="E3447" i="5"/>
  <c r="F3447" i="5"/>
  <c r="E3448" i="5"/>
  <c r="F3448" i="5"/>
  <c r="H3448" i="5" s="1"/>
  <c r="E3449" i="5"/>
  <c r="F3449" i="5"/>
  <c r="H3449" i="5" s="1"/>
  <c r="E3450" i="5"/>
  <c r="F3450" i="5"/>
  <c r="H3450" i="5"/>
  <c r="E3451" i="5"/>
  <c r="F3451" i="5"/>
  <c r="H3451" i="5"/>
  <c r="E3452" i="5"/>
  <c r="F3452" i="5"/>
  <c r="H3452" i="5" s="1"/>
  <c r="E3453" i="5"/>
  <c r="F3453" i="5"/>
  <c r="H3453" i="5"/>
  <c r="E3454" i="5"/>
  <c r="F3454" i="5"/>
  <c r="H3454" i="5"/>
  <c r="E3455" i="5"/>
  <c r="F3455" i="5"/>
  <c r="H3455" i="5"/>
  <c r="E3456" i="5"/>
  <c r="F3456" i="5"/>
  <c r="H3456" i="5" s="1"/>
  <c r="E3457" i="5"/>
  <c r="F3457" i="5"/>
  <c r="H3457" i="5" s="1"/>
  <c r="E3458" i="5"/>
  <c r="F3458" i="5"/>
  <c r="H3458" i="5" s="1"/>
  <c r="E3459" i="5"/>
  <c r="F3459" i="5"/>
  <c r="E3460" i="5"/>
  <c r="F3460" i="5"/>
  <c r="H3460" i="5" s="1"/>
  <c r="E3461" i="5"/>
  <c r="F3461" i="5"/>
  <c r="G3461" i="5"/>
  <c r="H3461" i="5"/>
  <c r="E3462" i="5"/>
  <c r="G3462" i="5" s="1"/>
  <c r="F3462" i="5"/>
  <c r="H3462" i="5"/>
  <c r="E3463" i="5"/>
  <c r="F3463" i="5"/>
  <c r="H3463" i="5"/>
  <c r="E3464" i="5"/>
  <c r="F3464" i="5"/>
  <c r="H3464" i="5" s="1"/>
  <c r="E3465" i="5"/>
  <c r="F3465" i="5"/>
  <c r="H3465" i="5" s="1"/>
  <c r="E3466" i="5"/>
  <c r="F3466" i="5"/>
  <c r="H3466" i="5"/>
  <c r="E3467" i="5"/>
  <c r="F3467" i="5"/>
  <c r="H3467" i="5"/>
  <c r="E3468" i="5"/>
  <c r="G3468" i="5" s="1"/>
  <c r="F3468" i="5"/>
  <c r="H3468" i="5" s="1"/>
  <c r="E3469" i="5"/>
  <c r="F3469" i="5"/>
  <c r="H3470" i="5" s="1"/>
  <c r="H3469" i="5"/>
  <c r="E3470" i="5"/>
  <c r="F3470" i="5"/>
  <c r="E3471" i="5"/>
  <c r="F3471" i="5"/>
  <c r="H3471" i="5"/>
  <c r="E3472" i="5"/>
  <c r="F3472" i="5"/>
  <c r="H3472" i="5" s="1"/>
  <c r="E3473" i="5"/>
  <c r="F3473" i="5"/>
  <c r="H3473" i="5" s="1"/>
  <c r="E3474" i="5"/>
  <c r="G3474" i="5" s="1"/>
  <c r="F3474" i="5"/>
  <c r="H3474" i="5" s="1"/>
  <c r="E3475" i="5"/>
  <c r="G3475" i="5" s="1"/>
  <c r="F3475" i="5"/>
  <c r="H3475" i="5" s="1"/>
  <c r="E3476" i="5"/>
  <c r="F3476" i="5"/>
  <c r="H3476" i="5" s="1"/>
  <c r="E3477" i="5"/>
  <c r="F3477" i="5"/>
  <c r="H3478" i="5" s="1"/>
  <c r="H3477" i="5"/>
  <c r="E3478" i="5"/>
  <c r="G3478" i="5" s="1"/>
  <c r="F3478" i="5"/>
  <c r="E3479" i="5"/>
  <c r="G3480" i="5" s="1"/>
  <c r="F3479" i="5"/>
  <c r="H3479" i="5"/>
  <c r="E3480" i="5"/>
  <c r="F3480" i="5"/>
  <c r="H3480" i="5"/>
  <c r="E3481" i="5"/>
  <c r="G3481" i="5" s="1"/>
  <c r="F3481" i="5"/>
  <c r="H3481" i="5"/>
  <c r="E3482" i="5"/>
  <c r="F3482" i="5"/>
  <c r="H3482" i="5"/>
  <c r="E3483" i="5"/>
  <c r="F3483" i="5"/>
  <c r="H3483" i="5" s="1"/>
  <c r="E3484" i="5"/>
  <c r="G3484" i="5" s="1"/>
  <c r="F3484" i="5"/>
  <c r="H3484" i="5"/>
  <c r="E3485" i="5"/>
  <c r="F3485" i="5"/>
  <c r="H3485" i="5" s="1"/>
  <c r="E3486" i="5"/>
  <c r="F3486" i="5"/>
  <c r="H3486" i="5" s="1"/>
  <c r="E3487" i="5"/>
  <c r="G3487" i="5" s="1"/>
  <c r="F3487" i="5"/>
  <c r="H3487" i="5"/>
  <c r="E3488" i="5"/>
  <c r="G3488" i="5" s="1"/>
  <c r="F3488" i="5"/>
  <c r="H3488" i="5"/>
  <c r="E3489" i="5"/>
  <c r="F3489" i="5"/>
  <c r="H3489" i="5" s="1"/>
  <c r="E3490" i="5"/>
  <c r="G3490" i="5" s="1"/>
  <c r="F3490" i="5"/>
  <c r="H3490" i="5" s="1"/>
  <c r="E3491" i="5"/>
  <c r="G3491" i="5" s="1"/>
  <c r="F3491" i="5"/>
  <c r="H3491" i="5"/>
  <c r="E3492" i="5"/>
  <c r="F3492" i="5"/>
  <c r="H3492" i="5"/>
  <c r="E3493" i="5"/>
  <c r="G3493" i="5" s="1"/>
  <c r="F3493" i="5"/>
  <c r="H3493" i="5" s="1"/>
  <c r="E3494" i="5"/>
  <c r="G3494" i="5" s="1"/>
  <c r="F3494" i="5"/>
  <c r="H3494" i="5" s="1"/>
  <c r="E3495" i="5"/>
  <c r="F3495" i="5"/>
  <c r="H3495" i="5"/>
  <c r="E3496" i="5"/>
  <c r="F3496" i="5"/>
  <c r="H3496" i="5"/>
  <c r="E3497" i="5"/>
  <c r="F3497" i="5"/>
  <c r="H3497" i="5" s="1"/>
  <c r="E3498" i="5"/>
  <c r="G3498" i="5" s="1"/>
  <c r="F3498" i="5"/>
  <c r="H3498" i="5" s="1"/>
  <c r="E3499" i="5"/>
  <c r="F3499" i="5"/>
  <c r="H3499" i="5"/>
  <c r="E3500" i="5"/>
  <c r="G3500" i="5" s="1"/>
  <c r="F3500" i="5"/>
  <c r="H3500" i="5"/>
  <c r="E3501" i="5"/>
  <c r="F3501" i="5"/>
  <c r="H3501" i="5" s="1"/>
  <c r="E3502" i="5"/>
  <c r="F3502" i="5"/>
  <c r="H3502" i="5" s="1"/>
  <c r="E3503" i="5"/>
  <c r="F3503" i="5"/>
  <c r="H3503" i="5"/>
  <c r="E3504" i="5"/>
  <c r="F3504" i="5"/>
  <c r="H3504" i="5"/>
  <c r="E3505" i="5"/>
  <c r="F3505" i="5"/>
  <c r="H3505" i="5" s="1"/>
  <c r="E3506" i="5"/>
  <c r="G3506" i="5" s="1"/>
  <c r="F3506" i="5"/>
  <c r="H3506" i="5" s="1"/>
  <c r="E3507" i="5"/>
  <c r="F3507" i="5"/>
  <c r="H3507" i="5"/>
  <c r="E3508" i="5"/>
  <c r="F3508" i="5"/>
  <c r="H3508" i="5"/>
  <c r="E3509" i="5"/>
  <c r="G3509" i="5" s="1"/>
  <c r="F3509" i="5"/>
  <c r="H3509" i="5" s="1"/>
  <c r="E3510" i="5"/>
  <c r="F3510" i="5"/>
  <c r="H3510" i="5" s="1"/>
  <c r="E3511" i="5"/>
  <c r="F3511" i="5"/>
  <c r="H3511" i="5"/>
  <c r="E3512" i="5"/>
  <c r="F3512" i="5"/>
  <c r="H3512" i="5"/>
  <c r="E3513" i="5"/>
  <c r="F3513" i="5"/>
  <c r="H3513" i="5" s="1"/>
  <c r="E3514" i="5"/>
  <c r="F3514" i="5"/>
  <c r="H3514" i="5" s="1"/>
  <c r="E3515" i="5"/>
  <c r="F3515" i="5"/>
  <c r="G3515" i="5"/>
  <c r="H3515" i="5"/>
  <c r="E3516" i="5"/>
  <c r="G3516" i="5" s="1"/>
  <c r="F3516" i="5"/>
  <c r="H3516" i="5"/>
  <c r="E3517" i="5"/>
  <c r="F3517" i="5"/>
  <c r="H3517" i="5" s="1"/>
  <c r="E3518" i="5"/>
  <c r="G3518" i="5" s="1"/>
  <c r="F3518" i="5"/>
  <c r="H3518" i="5" s="1"/>
  <c r="E3519" i="5"/>
  <c r="F3519" i="5"/>
  <c r="H3519" i="5"/>
  <c r="E3520" i="5"/>
  <c r="F3520" i="5"/>
  <c r="H3520" i="5"/>
  <c r="E3521" i="5"/>
  <c r="F3521" i="5"/>
  <c r="H3521" i="5" s="1"/>
  <c r="E3522" i="5"/>
  <c r="G3522" i="5" s="1"/>
  <c r="F3522" i="5"/>
  <c r="H3522" i="5" s="1"/>
  <c r="E3523" i="5"/>
  <c r="G3523" i="5" s="1"/>
  <c r="F3523" i="5"/>
  <c r="H3523" i="5"/>
  <c r="E3524" i="5"/>
  <c r="G3524" i="5" s="1"/>
  <c r="F3524" i="5"/>
  <c r="H3524" i="5"/>
  <c r="E3525" i="5"/>
  <c r="G3525" i="5" s="1"/>
  <c r="F3525" i="5"/>
  <c r="H3525" i="5" s="1"/>
  <c r="E3526" i="5"/>
  <c r="F3526" i="5"/>
  <c r="H3526" i="5" s="1"/>
  <c r="E3527" i="5"/>
  <c r="F3527" i="5"/>
  <c r="H3527" i="5"/>
  <c r="E3528" i="5"/>
  <c r="F3528" i="5"/>
  <c r="H3528" i="5"/>
  <c r="E3529" i="5"/>
  <c r="F3529" i="5"/>
  <c r="H3529" i="5" s="1"/>
  <c r="E3530" i="5"/>
  <c r="F3530" i="5"/>
  <c r="H3530" i="5" s="1"/>
  <c r="E3531" i="5"/>
  <c r="G3531" i="5" s="1"/>
  <c r="F3531" i="5"/>
  <c r="H3531" i="5"/>
  <c r="E3532" i="5"/>
  <c r="F3532" i="5"/>
  <c r="H3532" i="5"/>
  <c r="E3533" i="5"/>
  <c r="F3533" i="5"/>
  <c r="H3533" i="5" s="1"/>
  <c r="E3534" i="5"/>
  <c r="G3534" i="5" s="1"/>
  <c r="F3534" i="5"/>
  <c r="H3534" i="5" s="1"/>
  <c r="E3535" i="5"/>
  <c r="F3535" i="5"/>
  <c r="H3535" i="5"/>
  <c r="E3536" i="5"/>
  <c r="F3536" i="5"/>
  <c r="H3536" i="5"/>
  <c r="E3537" i="5"/>
  <c r="F3537" i="5"/>
  <c r="H3537" i="5" s="1"/>
  <c r="E3538" i="5"/>
  <c r="F3538" i="5"/>
  <c r="H3538" i="5" s="1"/>
  <c r="E3539" i="5"/>
  <c r="F3539" i="5"/>
  <c r="H3539" i="5"/>
  <c r="E3540" i="5"/>
  <c r="F3540" i="5"/>
  <c r="H3540" i="5"/>
  <c r="E3541" i="5"/>
  <c r="G3541" i="5" s="1"/>
  <c r="F3541" i="5"/>
  <c r="H3541" i="5" s="1"/>
  <c r="E3542" i="5"/>
  <c r="F3542" i="5"/>
  <c r="H3542" i="5" s="1"/>
  <c r="E3543" i="5"/>
  <c r="F3543" i="5"/>
  <c r="H3543" i="5"/>
  <c r="E3544" i="5"/>
  <c r="F3544" i="5"/>
  <c r="H3544" i="5"/>
  <c r="E3545" i="5"/>
  <c r="F3545" i="5"/>
  <c r="H3545" i="5" s="1"/>
  <c r="E3546" i="5"/>
  <c r="F3546" i="5"/>
  <c r="H3546" i="5" s="1"/>
  <c r="E3547" i="5"/>
  <c r="G3547" i="5" s="1"/>
  <c r="F3547" i="5"/>
  <c r="H3547" i="5"/>
  <c r="E3548" i="5"/>
  <c r="F3548" i="5"/>
  <c r="H3548" i="5"/>
  <c r="E3549" i="5"/>
  <c r="F3549" i="5"/>
  <c r="H3549" i="5" s="1"/>
  <c r="E3550" i="5"/>
  <c r="G3550" i="5" s="1"/>
  <c r="F3550" i="5"/>
  <c r="H3550" i="5" s="1"/>
  <c r="E3551" i="5"/>
  <c r="F3551" i="5"/>
  <c r="H3551" i="5"/>
  <c r="E3552" i="5"/>
  <c r="F3552" i="5"/>
  <c r="H3552" i="5"/>
  <c r="E3553" i="5"/>
  <c r="F3553" i="5"/>
  <c r="H3553" i="5" s="1"/>
  <c r="E3554" i="5"/>
  <c r="F3554" i="5"/>
  <c r="H3554" i="5" s="1"/>
  <c r="E3555" i="5"/>
  <c r="F3555" i="5"/>
  <c r="H3555" i="5"/>
  <c r="E3556" i="5"/>
  <c r="F3556" i="5"/>
  <c r="H3556" i="5"/>
  <c r="E3557" i="5"/>
  <c r="G3557" i="5" s="1"/>
  <c r="F3557" i="5"/>
  <c r="H3557" i="5" s="1"/>
  <c r="E3558" i="5"/>
  <c r="F3558" i="5"/>
  <c r="H3558" i="5" s="1"/>
  <c r="E3559" i="5"/>
  <c r="F3559" i="5"/>
  <c r="H3559" i="5"/>
  <c r="E3560" i="5"/>
  <c r="G3560" i="5" s="1"/>
  <c r="F3560" i="5"/>
  <c r="H3560" i="5"/>
  <c r="E3561" i="5"/>
  <c r="F3561" i="5"/>
  <c r="H3561" i="5" s="1"/>
  <c r="E3562" i="5"/>
  <c r="F3562" i="5"/>
  <c r="H3562" i="5" s="1"/>
  <c r="E3563" i="5"/>
  <c r="G3563" i="5" s="1"/>
  <c r="F3563" i="5"/>
  <c r="H3563" i="5"/>
  <c r="E3564" i="5"/>
  <c r="F3564" i="5"/>
  <c r="H3564" i="5"/>
  <c r="E3565" i="5"/>
  <c r="F3565" i="5"/>
  <c r="H3565" i="5" s="1"/>
  <c r="E3566" i="5"/>
  <c r="G3566" i="5" s="1"/>
  <c r="F3566" i="5"/>
  <c r="H3566" i="5" s="1"/>
  <c r="E3567" i="5"/>
  <c r="F3567" i="5"/>
  <c r="H3567" i="5"/>
  <c r="E3568" i="5"/>
  <c r="F3568" i="5"/>
  <c r="H3568" i="5"/>
  <c r="E3569" i="5"/>
  <c r="F3569" i="5"/>
  <c r="H3569" i="5" s="1"/>
  <c r="E3570" i="5"/>
  <c r="F3570" i="5"/>
  <c r="H3570" i="5" s="1"/>
  <c r="E3571" i="5"/>
  <c r="G3571" i="5" s="1"/>
  <c r="F3571" i="5"/>
  <c r="H3571" i="5"/>
  <c r="E3572" i="5"/>
  <c r="G3572" i="5" s="1"/>
  <c r="F3572" i="5"/>
  <c r="H3572" i="5"/>
  <c r="E3573" i="5"/>
  <c r="F3573" i="5"/>
  <c r="H3573" i="5" s="1"/>
  <c r="E3574" i="5"/>
  <c r="F3574" i="5"/>
  <c r="H3574" i="5" s="1"/>
  <c r="E3575" i="5"/>
  <c r="G3575" i="5" s="1"/>
  <c r="F3575" i="5"/>
  <c r="H3575" i="5"/>
  <c r="E3576" i="5"/>
  <c r="F3576" i="5"/>
  <c r="H3576" i="5"/>
  <c r="E3577" i="5"/>
  <c r="F3577" i="5"/>
  <c r="H3577" i="5" s="1"/>
  <c r="E3578" i="5"/>
  <c r="G3578" i="5" s="1"/>
  <c r="F3578" i="5"/>
  <c r="H3578" i="5" s="1"/>
  <c r="E3579" i="5"/>
  <c r="F3579" i="5"/>
  <c r="H3579" i="5"/>
  <c r="E3580" i="5"/>
  <c r="F3580" i="5"/>
  <c r="H3580" i="5"/>
  <c r="E3581" i="5"/>
  <c r="G3581" i="5" s="1"/>
  <c r="F3581" i="5"/>
  <c r="H3581" i="5" s="1"/>
  <c r="E3582" i="5"/>
  <c r="F3582" i="5"/>
  <c r="H3582" i="5" s="1"/>
  <c r="E3583" i="5"/>
  <c r="G3583" i="5" s="1"/>
  <c r="F3583" i="5"/>
  <c r="H3583" i="5"/>
  <c r="E3584" i="5"/>
  <c r="G3584" i="5" s="1"/>
  <c r="F3584" i="5"/>
  <c r="H3584" i="5"/>
  <c r="E3585" i="5"/>
  <c r="F3585" i="5"/>
  <c r="H3585" i="5" s="1"/>
  <c r="E3586" i="5"/>
  <c r="F3586" i="5"/>
  <c r="H3586" i="5" s="1"/>
  <c r="E3587" i="5"/>
  <c r="G3587" i="5" s="1"/>
  <c r="F3587" i="5"/>
  <c r="H3587" i="5"/>
  <c r="E3588" i="5"/>
  <c r="F3588" i="5"/>
  <c r="H3588" i="5"/>
  <c r="E3589" i="5"/>
  <c r="F3589" i="5"/>
  <c r="H3589" i="5" s="1"/>
  <c r="E3590" i="5"/>
  <c r="G3590" i="5" s="1"/>
  <c r="F3590" i="5"/>
  <c r="H3590" i="5" s="1"/>
  <c r="E3591" i="5"/>
  <c r="F3591" i="5"/>
  <c r="H3591" i="5"/>
  <c r="E3592" i="5"/>
  <c r="F3592" i="5"/>
  <c r="H3592" i="5"/>
  <c r="E3593" i="5"/>
  <c r="F3593" i="5"/>
  <c r="H3593" i="5" s="1"/>
  <c r="E3594" i="5"/>
  <c r="F3594" i="5"/>
  <c r="H3594" i="5" s="1"/>
  <c r="E3595" i="5"/>
  <c r="G3595" i="5" s="1"/>
  <c r="F3595" i="5"/>
  <c r="H3595" i="5"/>
  <c r="E3596" i="5"/>
  <c r="F3596" i="5"/>
  <c r="H3596" i="5"/>
  <c r="E3597" i="5"/>
  <c r="G3597" i="5" s="1"/>
  <c r="F3597" i="5"/>
  <c r="H3597" i="5" s="1"/>
  <c r="E3598" i="5"/>
  <c r="G3598" i="5" s="1"/>
  <c r="F3598" i="5"/>
  <c r="H3598" i="5" s="1"/>
  <c r="E3599" i="5"/>
  <c r="F3599" i="5"/>
  <c r="H3599" i="5"/>
  <c r="E3600" i="5"/>
  <c r="F3600" i="5"/>
  <c r="H3600" i="5"/>
  <c r="E3601" i="5"/>
  <c r="F3601" i="5"/>
  <c r="H3601" i="5" s="1"/>
  <c r="E3602" i="5"/>
  <c r="F3602" i="5"/>
  <c r="H3602" i="5" s="1"/>
  <c r="E3603" i="5"/>
  <c r="G3603" i="5" s="1"/>
  <c r="F3603" i="5"/>
  <c r="H3603" i="5"/>
  <c r="E3604" i="5"/>
  <c r="F3604" i="5"/>
  <c r="H3604" i="5"/>
  <c r="E3605" i="5"/>
  <c r="F3605" i="5"/>
  <c r="H3605" i="5" s="1"/>
  <c r="E3606" i="5"/>
  <c r="F3606" i="5"/>
  <c r="H3606" i="5" s="1"/>
  <c r="E3607" i="5"/>
  <c r="G3607" i="5" s="1"/>
  <c r="F3607" i="5"/>
  <c r="H3607" i="5"/>
  <c r="E3608" i="5"/>
  <c r="F3608" i="5"/>
  <c r="H3608" i="5"/>
  <c r="E3609" i="5"/>
  <c r="F3609" i="5"/>
  <c r="H3609" i="5" s="1"/>
  <c r="E3610" i="5"/>
  <c r="G3610" i="5" s="1"/>
  <c r="F3610" i="5"/>
  <c r="H3610" i="5" s="1"/>
  <c r="E3611" i="5"/>
  <c r="F3611" i="5"/>
  <c r="H3611" i="5"/>
  <c r="E3612" i="5"/>
  <c r="G3612" i="5" s="1"/>
  <c r="F3612" i="5"/>
  <c r="H3612" i="5"/>
  <c r="E3613" i="5"/>
  <c r="F3613" i="5"/>
  <c r="H3613" i="5" s="1"/>
  <c r="E3614" i="5"/>
  <c r="F3614" i="5"/>
  <c r="H3614" i="5" s="1"/>
  <c r="E3615" i="5"/>
  <c r="G3615" i="5" s="1"/>
  <c r="F3615" i="5"/>
  <c r="H3615" i="5"/>
  <c r="E3616" i="5"/>
  <c r="G3616" i="5" s="1"/>
  <c r="F3616" i="5"/>
  <c r="H3616" i="5"/>
  <c r="E3617" i="5"/>
  <c r="F3617" i="5"/>
  <c r="H3617" i="5" s="1"/>
  <c r="E3618" i="5"/>
  <c r="G3618" i="5" s="1"/>
  <c r="F3618" i="5"/>
  <c r="H3618" i="5" s="1"/>
  <c r="E3619" i="5"/>
  <c r="F3619" i="5"/>
  <c r="H3619" i="5"/>
  <c r="E3620" i="5"/>
  <c r="F3620" i="5"/>
  <c r="H3620" i="5"/>
  <c r="E3621" i="5"/>
  <c r="G3621" i="5" s="1"/>
  <c r="F3621" i="5"/>
  <c r="H3621" i="5" s="1"/>
  <c r="E3622" i="5"/>
  <c r="F3622" i="5"/>
  <c r="H3622" i="5" s="1"/>
  <c r="E3623" i="5"/>
  <c r="F3623" i="5"/>
  <c r="H3623" i="5"/>
  <c r="E3624" i="5"/>
  <c r="G3624" i="5" s="1"/>
  <c r="F3624" i="5"/>
  <c r="H3624" i="5"/>
  <c r="E3625" i="5"/>
  <c r="F3625" i="5"/>
  <c r="H3625" i="5" s="1"/>
  <c r="E3626" i="5"/>
  <c r="F3626" i="5"/>
  <c r="H3626" i="5" s="1"/>
  <c r="E3627" i="5"/>
  <c r="F3627" i="5"/>
  <c r="H3627" i="5"/>
  <c r="E3628" i="5"/>
  <c r="F3628" i="5"/>
  <c r="H3628" i="5"/>
  <c r="E3629" i="5"/>
  <c r="F3629" i="5"/>
  <c r="H3629" i="5" s="1"/>
  <c r="E3630" i="5"/>
  <c r="F3630" i="5"/>
  <c r="H3630" i="5" s="1"/>
  <c r="E3631" i="5"/>
  <c r="G3631" i="5" s="1"/>
  <c r="F3631" i="5"/>
  <c r="H3631" i="5"/>
  <c r="E3632" i="5"/>
  <c r="F3632" i="5"/>
  <c r="H3632" i="5"/>
  <c r="E3633" i="5"/>
  <c r="F3633" i="5"/>
  <c r="H3633" i="5" s="1"/>
  <c r="E3634" i="5"/>
  <c r="G3634" i="5" s="1"/>
  <c r="F3634" i="5"/>
  <c r="H3634" i="5" s="1"/>
  <c r="E3635" i="5"/>
  <c r="G3635" i="5" s="1"/>
  <c r="F3635" i="5"/>
  <c r="H3635" i="5"/>
  <c r="E3636" i="5"/>
  <c r="F3636" i="5"/>
  <c r="H3636" i="5"/>
  <c r="E3637" i="5"/>
  <c r="G3637" i="5" s="1"/>
  <c r="F3637" i="5"/>
  <c r="H3637" i="5" s="1"/>
  <c r="E3638" i="5"/>
  <c r="G3639" i="5" s="1"/>
  <c r="F3638" i="5"/>
  <c r="H3638" i="5" s="1"/>
  <c r="E3639" i="5"/>
  <c r="F3639" i="5"/>
  <c r="H3639" i="5"/>
  <c r="E3640" i="5"/>
  <c r="F3640" i="5"/>
  <c r="H3640" i="5"/>
  <c r="E3641" i="5"/>
  <c r="F3641" i="5"/>
  <c r="H3641" i="5" s="1"/>
  <c r="E3642" i="5"/>
  <c r="F3642" i="5"/>
  <c r="H3642" i="5" s="1"/>
  <c r="E3643" i="5"/>
  <c r="G3643" i="5" s="1"/>
  <c r="F3643" i="5"/>
  <c r="H3643" i="5"/>
  <c r="E3644" i="5"/>
  <c r="F3644" i="5"/>
  <c r="H3644" i="5"/>
  <c r="E3645" i="5"/>
  <c r="F3645" i="5"/>
  <c r="H3645" i="5" s="1"/>
  <c r="E3646" i="5"/>
  <c r="F3646" i="5"/>
  <c r="H3646" i="5" s="1"/>
  <c r="E3647" i="5"/>
  <c r="G3647" i="5" s="1"/>
  <c r="F3647" i="5"/>
  <c r="H3647" i="5"/>
  <c r="E3648" i="5"/>
  <c r="F3648" i="5"/>
  <c r="H3648" i="5"/>
  <c r="E3649" i="5"/>
  <c r="F3649" i="5"/>
  <c r="H3649" i="5" s="1"/>
  <c r="E3650" i="5"/>
  <c r="G3650" i="5" s="1"/>
  <c r="F3650" i="5"/>
  <c r="H3650" i="5" s="1"/>
  <c r="E3651" i="5"/>
  <c r="F3651" i="5"/>
  <c r="H3651" i="5"/>
  <c r="E3652" i="5"/>
  <c r="F3652" i="5"/>
  <c r="H3652" i="5"/>
  <c r="E3653" i="5"/>
  <c r="F3653" i="5"/>
  <c r="H3653" i="5" s="1"/>
  <c r="E3654" i="5"/>
  <c r="F3654" i="5"/>
  <c r="H3654" i="5" s="1"/>
  <c r="E3655" i="5"/>
  <c r="G3655" i="5" s="1"/>
  <c r="F3655" i="5"/>
  <c r="H3655" i="5"/>
  <c r="E3656" i="5"/>
  <c r="G3656" i="5" s="1"/>
  <c r="F3656" i="5"/>
  <c r="H3656" i="5"/>
  <c r="E3657" i="5"/>
  <c r="F3657" i="5"/>
  <c r="H3657" i="5" s="1"/>
  <c r="E3658" i="5"/>
  <c r="G3658" i="5" s="1"/>
  <c r="F3658" i="5"/>
  <c r="H3658" i="5" s="1"/>
  <c r="E3659" i="5"/>
  <c r="F3659" i="5"/>
  <c r="H3659" i="5"/>
  <c r="E3660" i="5"/>
  <c r="F3660" i="5"/>
  <c r="H3660" i="5"/>
  <c r="E3661" i="5"/>
  <c r="G3661" i="5" s="1"/>
  <c r="F3661" i="5"/>
  <c r="H3661" i="5" s="1"/>
  <c r="E3662" i="5"/>
  <c r="F3662" i="5"/>
  <c r="H3662" i="5" s="1"/>
  <c r="E3663" i="5"/>
  <c r="G3663" i="5" s="1"/>
  <c r="F3663" i="5"/>
  <c r="H3663" i="5"/>
  <c r="E3664" i="5"/>
  <c r="F3664" i="5"/>
  <c r="H3664" i="5"/>
  <c r="E3665" i="5"/>
  <c r="F3665" i="5"/>
  <c r="H3665" i="5" s="1"/>
  <c r="E3666" i="5"/>
  <c r="G3666" i="5" s="1"/>
  <c r="F3666" i="5"/>
  <c r="H3666" i="5" s="1"/>
  <c r="E3667" i="5"/>
  <c r="F3667" i="5"/>
  <c r="H3667" i="5"/>
  <c r="E3668" i="5"/>
  <c r="G3668" i="5" s="1"/>
  <c r="F3668" i="5"/>
  <c r="H3668" i="5"/>
  <c r="E3669" i="5"/>
  <c r="F3669" i="5"/>
  <c r="H3669" i="5" s="1"/>
  <c r="E3670" i="5"/>
  <c r="F3670" i="5"/>
  <c r="H3670" i="5" s="1"/>
  <c r="E3671" i="5"/>
  <c r="F3671" i="5"/>
  <c r="G3671" i="5"/>
  <c r="H3671" i="5"/>
  <c r="E3672" i="5"/>
  <c r="F3672" i="5"/>
  <c r="H3672" i="5"/>
  <c r="E3673" i="5"/>
  <c r="F3673" i="5"/>
  <c r="H3673" i="5" s="1"/>
  <c r="E3674" i="5"/>
  <c r="G3674" i="5" s="1"/>
  <c r="F3674" i="5"/>
  <c r="H3674" i="5" s="1"/>
  <c r="E3675" i="5"/>
  <c r="F3675" i="5"/>
  <c r="H3675" i="5"/>
  <c r="E3676" i="5"/>
  <c r="F3676" i="5"/>
  <c r="H3676" i="5"/>
  <c r="E3677" i="5"/>
  <c r="G3677" i="5" s="1"/>
  <c r="F3677" i="5"/>
  <c r="H3677" i="5" s="1"/>
  <c r="E3678" i="5"/>
  <c r="F3678" i="5"/>
  <c r="H3678" i="5" s="1"/>
  <c r="E3679" i="5"/>
  <c r="F3679" i="5"/>
  <c r="H3679" i="5"/>
  <c r="E3680" i="5"/>
  <c r="G3680" i="5" s="1"/>
  <c r="F3680" i="5"/>
  <c r="H3680" i="5"/>
  <c r="E3681" i="5"/>
  <c r="F3681" i="5"/>
  <c r="H3681" i="5" s="1"/>
  <c r="E3682" i="5"/>
  <c r="F3682" i="5"/>
  <c r="H3682" i="5" s="1"/>
  <c r="E3683" i="5"/>
  <c r="G3683" i="5" s="1"/>
  <c r="F3683" i="5"/>
  <c r="H3683" i="5"/>
  <c r="E3684" i="5"/>
  <c r="G3685" i="5" s="1"/>
  <c r="F3684" i="5"/>
  <c r="H3684" i="5"/>
  <c r="E3685" i="5"/>
  <c r="F3685" i="5"/>
  <c r="H3685" i="5" s="1"/>
  <c r="E3686" i="5"/>
  <c r="G3686" i="5" s="1"/>
  <c r="F3686" i="5"/>
  <c r="H3686" i="5" s="1"/>
  <c r="E3687" i="5"/>
  <c r="F3687" i="5"/>
  <c r="H3687" i="5"/>
  <c r="E3688" i="5"/>
  <c r="F3688" i="5"/>
  <c r="H3688" i="5"/>
  <c r="E3689" i="5"/>
  <c r="G3689" i="5" s="1"/>
  <c r="F3689" i="5"/>
  <c r="H3689" i="5" s="1"/>
  <c r="E3690" i="5"/>
  <c r="F3690" i="5"/>
  <c r="H3690" i="5" s="1"/>
  <c r="E3691" i="5"/>
  <c r="F3691" i="5"/>
  <c r="H3691" i="5"/>
  <c r="E3692" i="5"/>
  <c r="G3692" i="5" s="1"/>
  <c r="F3692" i="5"/>
  <c r="H3692" i="5"/>
  <c r="E3693" i="5"/>
  <c r="G3693" i="5" s="1"/>
  <c r="F3693" i="5"/>
  <c r="H3693" i="5" s="1"/>
  <c r="E3694" i="5"/>
  <c r="F3694" i="5"/>
  <c r="H3694" i="5" s="1"/>
  <c r="E3695" i="5"/>
  <c r="G3695" i="5" s="1"/>
  <c r="F3695" i="5"/>
  <c r="H3695" i="5"/>
  <c r="E3696" i="5"/>
  <c r="F3696" i="5"/>
  <c r="H3696" i="5"/>
  <c r="E3697" i="5"/>
  <c r="G3697" i="5" s="1"/>
  <c r="F3697" i="5"/>
  <c r="H3697" i="5" s="1"/>
  <c r="E3698" i="5"/>
  <c r="G3698" i="5" s="1"/>
  <c r="F3698" i="5"/>
  <c r="H3698" i="5" s="1"/>
  <c r="E3699" i="5"/>
  <c r="F3699" i="5"/>
  <c r="H3699" i="5"/>
  <c r="E3700" i="5"/>
  <c r="F3700" i="5"/>
  <c r="H3700" i="5"/>
  <c r="E3701" i="5"/>
  <c r="G3701" i="5" s="1"/>
  <c r="F3701" i="5"/>
  <c r="H3701" i="5" s="1"/>
  <c r="E3702" i="5"/>
  <c r="G3702" i="5" s="1"/>
  <c r="F3702" i="5"/>
  <c r="H3702" i="5" s="1"/>
  <c r="E3703" i="5"/>
  <c r="F3703" i="5"/>
  <c r="H3703" i="5"/>
  <c r="E3704" i="5"/>
  <c r="F3704" i="5"/>
  <c r="H3704" i="5"/>
  <c r="E3705" i="5"/>
  <c r="F3705" i="5"/>
  <c r="H3705" i="5" s="1"/>
  <c r="E3706" i="5"/>
  <c r="G3706" i="5" s="1"/>
  <c r="F3706" i="5"/>
  <c r="H3706" i="5" s="1"/>
  <c r="E3707" i="5"/>
  <c r="F3707" i="5"/>
  <c r="H3707" i="5"/>
  <c r="E3708" i="5"/>
  <c r="G3708" i="5" s="1"/>
  <c r="F3708" i="5"/>
  <c r="H3708" i="5"/>
  <c r="E3709" i="5"/>
  <c r="F3709" i="5"/>
  <c r="H3709" i="5" s="1"/>
  <c r="E3710" i="5"/>
  <c r="F3710" i="5"/>
  <c r="H3710" i="5" s="1"/>
  <c r="E3711" i="5"/>
  <c r="F3711" i="5"/>
  <c r="H3711" i="5"/>
  <c r="E3712" i="5"/>
  <c r="F3712" i="5"/>
  <c r="H3712" i="5"/>
  <c r="E3713" i="5"/>
  <c r="F3713" i="5"/>
  <c r="H3713" i="5" s="1"/>
  <c r="E3714" i="5"/>
  <c r="F3714" i="5"/>
  <c r="H3714" i="5" s="1"/>
  <c r="E3715" i="5"/>
  <c r="F3715" i="5"/>
  <c r="H3715" i="5"/>
  <c r="E3716" i="5"/>
  <c r="F3716" i="5"/>
  <c r="H3716" i="5"/>
  <c r="E3717" i="5"/>
  <c r="F3717" i="5"/>
  <c r="H3717" i="5" s="1"/>
  <c r="E3718" i="5"/>
  <c r="F3718" i="5"/>
  <c r="H3719" i="5" s="1"/>
  <c r="E3719" i="5"/>
  <c r="F3719" i="5"/>
  <c r="E3720" i="5"/>
  <c r="G3720" i="5" s="1"/>
  <c r="F3720" i="5"/>
  <c r="H3720" i="5"/>
  <c r="E3721" i="5"/>
  <c r="F3721" i="5"/>
  <c r="H3721" i="5" s="1"/>
  <c r="E3722" i="5"/>
  <c r="F3722" i="5"/>
  <c r="H3723" i="5" s="1"/>
  <c r="E3723" i="5"/>
  <c r="F3723" i="5"/>
  <c r="E3724" i="5"/>
  <c r="F3724" i="5"/>
  <c r="H3724" i="5"/>
  <c r="E3725" i="5"/>
  <c r="G3725" i="5" s="1"/>
  <c r="F3725" i="5"/>
  <c r="H3725" i="5" s="1"/>
  <c r="E3726" i="5"/>
  <c r="F3726" i="5"/>
  <c r="H3727" i="5" s="1"/>
  <c r="E3727" i="5"/>
  <c r="G3727" i="5" s="1"/>
  <c r="F3727" i="5"/>
  <c r="E3728" i="5"/>
  <c r="F3728" i="5"/>
  <c r="H3728" i="5"/>
  <c r="E3729" i="5"/>
  <c r="F3729" i="5"/>
  <c r="H3729" i="5" s="1"/>
  <c r="E3730" i="5"/>
  <c r="F3730" i="5"/>
  <c r="H3731" i="5" s="1"/>
  <c r="E3731" i="5"/>
  <c r="F3731" i="5"/>
  <c r="E3732" i="5"/>
  <c r="G3732" i="5" s="1"/>
  <c r="F3732" i="5"/>
  <c r="H3732" i="5"/>
  <c r="E3733" i="5"/>
  <c r="F3733" i="5"/>
  <c r="H3733" i="5" s="1"/>
  <c r="E3734" i="5"/>
  <c r="F3734" i="5"/>
  <c r="H3735" i="5" s="1"/>
  <c r="E3735" i="5"/>
  <c r="F3735" i="5"/>
  <c r="E3736" i="5"/>
  <c r="F3736" i="5"/>
  <c r="H3736" i="5"/>
  <c r="E3737" i="5"/>
  <c r="F3737" i="5"/>
  <c r="H3737" i="5" s="1"/>
  <c r="E3738" i="5"/>
  <c r="F3738" i="5"/>
  <c r="H3739" i="5" s="1"/>
  <c r="E3739" i="5"/>
  <c r="G3739" i="5" s="1"/>
  <c r="F3739" i="5"/>
  <c r="E3740" i="5"/>
  <c r="F3740" i="5"/>
  <c r="H3740" i="5"/>
  <c r="E3741" i="5"/>
  <c r="F3741" i="5"/>
  <c r="H3741" i="5" s="1"/>
  <c r="E3742" i="5"/>
  <c r="F3742" i="5"/>
  <c r="H3743" i="5" s="1"/>
  <c r="E3743" i="5"/>
  <c r="F3743" i="5"/>
  <c r="E3744" i="5"/>
  <c r="F3744" i="5"/>
  <c r="H3744" i="5"/>
  <c r="E3745" i="5"/>
  <c r="F3745" i="5"/>
  <c r="H3745" i="5" s="1"/>
  <c r="E3746" i="5"/>
  <c r="F3746" i="5"/>
  <c r="H3747" i="5" s="1"/>
  <c r="E3747" i="5"/>
  <c r="F3747" i="5"/>
  <c r="E3748" i="5"/>
  <c r="F3748" i="5"/>
  <c r="H3748" i="5"/>
  <c r="E3749" i="5"/>
  <c r="F3749" i="5"/>
  <c r="H3749" i="5" s="1"/>
  <c r="E3750" i="5"/>
  <c r="F3750" i="5"/>
  <c r="H3750" i="5" s="1"/>
  <c r="E3751" i="5"/>
  <c r="F3751" i="5"/>
  <c r="E3752" i="5"/>
  <c r="G3752" i="5" s="1"/>
  <c r="F3752" i="5"/>
  <c r="H3752" i="5"/>
  <c r="E3753" i="5"/>
  <c r="F3753" i="5"/>
  <c r="H3753" i="5" s="1"/>
  <c r="E3754" i="5"/>
  <c r="F3754" i="5"/>
  <c r="H3755" i="5" s="1"/>
  <c r="E3755" i="5"/>
  <c r="F3755" i="5"/>
  <c r="E3756" i="5"/>
  <c r="F3756" i="5"/>
  <c r="H3756" i="5"/>
  <c r="E3757" i="5"/>
  <c r="G3757" i="5" s="1"/>
  <c r="F3757" i="5"/>
  <c r="H3757" i="5" s="1"/>
  <c r="E3758" i="5"/>
  <c r="F3758" i="5"/>
  <c r="H3759" i="5" s="1"/>
  <c r="E3759" i="5"/>
  <c r="G3759" i="5" s="1"/>
  <c r="F3759" i="5"/>
  <c r="E3760" i="5"/>
  <c r="F3760" i="5"/>
  <c r="H3760" i="5"/>
  <c r="E3761" i="5"/>
  <c r="F3761" i="5"/>
  <c r="H3761" i="5" s="1"/>
  <c r="E3762" i="5"/>
  <c r="F3762" i="5"/>
  <c r="H3763" i="5" s="1"/>
  <c r="E3763" i="5"/>
  <c r="F3763" i="5"/>
  <c r="E3764" i="5"/>
  <c r="G3764" i="5" s="1"/>
  <c r="F3764" i="5"/>
  <c r="H3764" i="5"/>
  <c r="E3765" i="5"/>
  <c r="F3765" i="5"/>
  <c r="H3765" i="5" s="1"/>
  <c r="E3766" i="5"/>
  <c r="F3766" i="5"/>
  <c r="H3767" i="5" s="1"/>
  <c r="E3767" i="5"/>
  <c r="F3767" i="5"/>
  <c r="E3768" i="5"/>
  <c r="G3768" i="5" s="1"/>
  <c r="F3768" i="5"/>
  <c r="H3768" i="5"/>
  <c r="E3769" i="5"/>
  <c r="F3769" i="5"/>
  <c r="H3769" i="5" s="1"/>
  <c r="E3770" i="5"/>
  <c r="F3770" i="5"/>
  <c r="H3771" i="5" s="1"/>
  <c r="E3771" i="5"/>
  <c r="G3771" i="5" s="1"/>
  <c r="F3771" i="5"/>
  <c r="E3772" i="5"/>
  <c r="F3772" i="5"/>
  <c r="H3772" i="5"/>
  <c r="E3773" i="5"/>
  <c r="F3773" i="5"/>
  <c r="H3773" i="5" s="1"/>
  <c r="E3774" i="5"/>
  <c r="F3774" i="5"/>
  <c r="H3775" i="5" s="1"/>
  <c r="E3775" i="5"/>
  <c r="G3775" i="5" s="1"/>
  <c r="F3775" i="5"/>
  <c r="E3776" i="5"/>
  <c r="F3776" i="5"/>
  <c r="H3776" i="5"/>
  <c r="E3777" i="5"/>
  <c r="F3777" i="5"/>
  <c r="H3777" i="5" s="1"/>
  <c r="E3778" i="5"/>
  <c r="F3778" i="5"/>
  <c r="H3779" i="5" s="1"/>
  <c r="E3779" i="5"/>
  <c r="F3779" i="5"/>
  <c r="E3780" i="5"/>
  <c r="F3780" i="5"/>
  <c r="H3780" i="5"/>
  <c r="E3781" i="5"/>
  <c r="F3781" i="5"/>
  <c r="H3781" i="5" s="1"/>
  <c r="E3782" i="5"/>
  <c r="F3782" i="5"/>
  <c r="H3783" i="5" s="1"/>
  <c r="E3783" i="5"/>
  <c r="F3783" i="5"/>
  <c r="E3" i="5"/>
  <c r="E4" i="5"/>
  <c r="E2" i="5"/>
  <c r="F3" i="5"/>
  <c r="F4" i="5"/>
  <c r="F2" i="5"/>
  <c r="M43" i="5"/>
  <c r="M40" i="5"/>
  <c r="M31" i="5"/>
  <c r="M42" i="5" s="1"/>
  <c r="M26" i="5"/>
  <c r="O26" i="5" s="1"/>
  <c r="E5" i="3"/>
  <c r="E6" i="3"/>
  <c r="E7" i="3"/>
  <c r="E8" i="3"/>
  <c r="E9" i="3"/>
  <c r="E10" i="3"/>
  <c r="E11" i="3"/>
  <c r="E12" i="3"/>
  <c r="A5" i="3"/>
  <c r="A6" i="3" s="1"/>
  <c r="A7" i="3" s="1"/>
  <c r="A8" i="3" s="1"/>
  <c r="A9" i="3" s="1"/>
  <c r="A10" i="3" s="1"/>
  <c r="A11" i="3" s="1"/>
  <c r="A12" i="3" s="1"/>
  <c r="D4" i="3"/>
  <c r="E4" i="3"/>
  <c r="D5" i="3"/>
  <c r="D6" i="3"/>
  <c r="D7" i="3"/>
  <c r="D8" i="3"/>
  <c r="D9" i="3"/>
  <c r="D10" i="3"/>
  <c r="D11" i="3"/>
  <c r="D12" i="3"/>
  <c r="A4" i="3"/>
  <c r="M27" i="5" l="1"/>
  <c r="G3622" i="5"/>
  <c r="G3619" i="5"/>
  <c r="G3579" i="5"/>
  <c r="G3570" i="5"/>
  <c r="G3567" i="5"/>
  <c r="G3554" i="5"/>
  <c r="G3551" i="5"/>
  <c r="G3538" i="5"/>
  <c r="G3510" i="5"/>
  <c r="G3507" i="5"/>
  <c r="G3385" i="5"/>
  <c r="G3381" i="5"/>
  <c r="G2995" i="5"/>
  <c r="G2996" i="5"/>
  <c r="G2833" i="5"/>
  <c r="G2832" i="5"/>
  <c r="G3662" i="5"/>
  <c r="G3659" i="5"/>
  <c r="G3594" i="5"/>
  <c r="G3591" i="5"/>
  <c r="G3427" i="5"/>
  <c r="G3397" i="5"/>
  <c r="G3349" i="5"/>
  <c r="G3342" i="5"/>
  <c r="G3310" i="5"/>
  <c r="G3265" i="5"/>
  <c r="G3262" i="5"/>
  <c r="G3199" i="5"/>
  <c r="G3192" i="5"/>
  <c r="G3165" i="5"/>
  <c r="G3127" i="5"/>
  <c r="G3108" i="5"/>
  <c r="G3084" i="5"/>
  <c r="G3064" i="5"/>
  <c r="G3027" i="5"/>
  <c r="G3011" i="5"/>
  <c r="G3205" i="5"/>
  <c r="G2744" i="5"/>
  <c r="G3499" i="5"/>
  <c r="G3754" i="5"/>
  <c r="G3667" i="5"/>
  <c r="G3773" i="5"/>
  <c r="G3741" i="5"/>
  <c r="G3713" i="5"/>
  <c r="G3707" i="5"/>
  <c r="G3704" i="5"/>
  <c r="G3676" i="5"/>
  <c r="G3648" i="5"/>
  <c r="G3645" i="5"/>
  <c r="G3642" i="5"/>
  <c r="G3636" i="5"/>
  <c r="G3630" i="5"/>
  <c r="G3627" i="5"/>
  <c r="G3605" i="5"/>
  <c r="G3565" i="5"/>
  <c r="G3562" i="5"/>
  <c r="G3559" i="5"/>
  <c r="G3546" i="5"/>
  <c r="G3543" i="5"/>
  <c r="G3533" i="5"/>
  <c r="G3530" i="5"/>
  <c r="G3527" i="5"/>
  <c r="G3502" i="5"/>
  <c r="G3483" i="5"/>
  <c r="G3383" i="5"/>
  <c r="G3376" i="5"/>
  <c r="G3355" i="5"/>
  <c r="G3335" i="5"/>
  <c r="G3303" i="5"/>
  <c r="G3276" i="5"/>
  <c r="G3273" i="5"/>
  <c r="G3270" i="5"/>
  <c r="G3236" i="5"/>
  <c r="G3208" i="5"/>
  <c r="G3780" i="5"/>
  <c r="G3748" i="5"/>
  <c r="G3716" i="5"/>
  <c r="G3679" i="5"/>
  <c r="G3654" i="5"/>
  <c r="G3651" i="5"/>
  <c r="G3611" i="5"/>
  <c r="G3602" i="5"/>
  <c r="G3599" i="5"/>
  <c r="G3589" i="5"/>
  <c r="G3586" i="5"/>
  <c r="G3580" i="5"/>
  <c r="G3552" i="5"/>
  <c r="G3508" i="5"/>
  <c r="G3486" i="5"/>
  <c r="G3454" i="5"/>
  <c r="G3441" i="5"/>
  <c r="G3438" i="5"/>
  <c r="G3429" i="5"/>
  <c r="G3425" i="5"/>
  <c r="G3413" i="5"/>
  <c r="G3404" i="5"/>
  <c r="G3351" i="5"/>
  <c r="G3340" i="5"/>
  <c r="G3326" i="5"/>
  <c r="G3308" i="5"/>
  <c r="G3294" i="5"/>
  <c r="G3285" i="5"/>
  <c r="G3279" i="5"/>
  <c r="G3190" i="5"/>
  <c r="G3188" i="5"/>
  <c r="G3062" i="5"/>
  <c r="G3769" i="5"/>
  <c r="G3755" i="5"/>
  <c r="G3737" i="5"/>
  <c r="G3723" i="5"/>
  <c r="G3688" i="5"/>
  <c r="G3682" i="5"/>
  <c r="G3719" i="5"/>
  <c r="G3669" i="5"/>
  <c r="G3629" i="5"/>
  <c r="G3626" i="5"/>
  <c r="G3623" i="5"/>
  <c r="G3592" i="5"/>
  <c r="G3558" i="5"/>
  <c r="G3555" i="5"/>
  <c r="G3545" i="5"/>
  <c r="G3542" i="5"/>
  <c r="G3539" i="5"/>
  <c r="G3526" i="5"/>
  <c r="G3514" i="5"/>
  <c r="G3463" i="5"/>
  <c r="G3447" i="5"/>
  <c r="G3386" i="5"/>
  <c r="G3382" i="5"/>
  <c r="G3370" i="5"/>
  <c r="G3360" i="5"/>
  <c r="G3354" i="5"/>
  <c r="G3269" i="5"/>
  <c r="G3263" i="5"/>
  <c r="G3257" i="5"/>
  <c r="G3254" i="5"/>
  <c r="G3220" i="5"/>
  <c r="G3207" i="5"/>
  <c r="G3183" i="5"/>
  <c r="G3173" i="5"/>
  <c r="G3166" i="5"/>
  <c r="G3149" i="5"/>
  <c r="G3122" i="5"/>
  <c r="G3109" i="5"/>
  <c r="G3085" i="5"/>
  <c r="G3069" i="5"/>
  <c r="G3052" i="5"/>
  <c r="G3042" i="5"/>
  <c r="G2983" i="5"/>
  <c r="G2984" i="5"/>
  <c r="G3653" i="5"/>
  <c r="G3644" i="5"/>
  <c r="G3613" i="5"/>
  <c r="G3604" i="5"/>
  <c r="G3573" i="5"/>
  <c r="G3548" i="5"/>
  <c r="G3472" i="5"/>
  <c r="G3466" i="5"/>
  <c r="G3456" i="5"/>
  <c r="G3440" i="5"/>
  <c r="G3434" i="5"/>
  <c r="G3421" i="5"/>
  <c r="G3412" i="5"/>
  <c r="G3389" i="5"/>
  <c r="G3334" i="5"/>
  <c r="G3316" i="5"/>
  <c r="G3302" i="5"/>
  <c r="G3293" i="5"/>
  <c r="G3284" i="5"/>
  <c r="G3275" i="5"/>
  <c r="G3244" i="5"/>
  <c r="G3229" i="5"/>
  <c r="G3223" i="5"/>
  <c r="G3217" i="5"/>
  <c r="G3210" i="5"/>
  <c r="G3193" i="5"/>
  <c r="G3186" i="5"/>
  <c r="G3179" i="5"/>
  <c r="G3176" i="5"/>
  <c r="G3155" i="5"/>
  <c r="G3152" i="5"/>
  <c r="G3135" i="5"/>
  <c r="G3113" i="5"/>
  <c r="G3102" i="5"/>
  <c r="G2993" i="5"/>
  <c r="G2992" i="5"/>
  <c r="G2964" i="5"/>
  <c r="G2944" i="5"/>
  <c r="G2937" i="5"/>
  <c r="G2923" i="5"/>
  <c r="G2905" i="5"/>
  <c r="G2895" i="5"/>
  <c r="G2885" i="5"/>
  <c r="G2878" i="5"/>
  <c r="G2865" i="5"/>
  <c r="G2826" i="5"/>
  <c r="G2816" i="5"/>
  <c r="G2794" i="5"/>
  <c r="G2765" i="5"/>
  <c r="G2736" i="5"/>
  <c r="G2726" i="5"/>
  <c r="G2723" i="5"/>
  <c r="G2633" i="5"/>
  <c r="G2621" i="5"/>
  <c r="G2589" i="5"/>
  <c r="G2564" i="5"/>
  <c r="G2557" i="5"/>
  <c r="G2531" i="5"/>
  <c r="G2524" i="5"/>
  <c r="G2517" i="5"/>
  <c r="G2513" i="5"/>
  <c r="G2506" i="5"/>
  <c r="G2481" i="5"/>
  <c r="G2448" i="5"/>
  <c r="G2435" i="5"/>
  <c r="G2422" i="5"/>
  <c r="G2364" i="5"/>
  <c r="G2349" i="5"/>
  <c r="G2343" i="5"/>
  <c r="G2318" i="5"/>
  <c r="G2311" i="5"/>
  <c r="G2267" i="5"/>
  <c r="G2261" i="5"/>
  <c r="G2245" i="5"/>
  <c r="G2158" i="5"/>
  <c r="G2152" i="5"/>
  <c r="G2136" i="5"/>
  <c r="G2120" i="5"/>
  <c r="G2098" i="5"/>
  <c r="G2070" i="5"/>
  <c r="G2064" i="5"/>
  <c r="G1968" i="5"/>
  <c r="G1637" i="5"/>
  <c r="G1478" i="5"/>
  <c r="G2940" i="5"/>
  <c r="G2888" i="5"/>
  <c r="G2861" i="5"/>
  <c r="G2855" i="5"/>
  <c r="G2780" i="5"/>
  <c r="G2768" i="5"/>
  <c r="G2687" i="5"/>
  <c r="G2603" i="5"/>
  <c r="G2570" i="5"/>
  <c r="G2550" i="5"/>
  <c r="G2534" i="5"/>
  <c r="G2527" i="5"/>
  <c r="G2473" i="5"/>
  <c r="G2462" i="5"/>
  <c r="G2373" i="5"/>
  <c r="G2367" i="5"/>
  <c r="G2304" i="5"/>
  <c r="G2277" i="5"/>
  <c r="G2142" i="5"/>
  <c r="G1936" i="5"/>
  <c r="G1737" i="5"/>
  <c r="G1416" i="5"/>
  <c r="G1414" i="5"/>
  <c r="G1413" i="5"/>
  <c r="G1730" i="5"/>
  <c r="G1731" i="5"/>
  <c r="G1266" i="5"/>
  <c r="G1267" i="5"/>
  <c r="G2029" i="5"/>
  <c r="G1074" i="5"/>
  <c r="G1073" i="5"/>
  <c r="G3311" i="5"/>
  <c r="G3260" i="5"/>
  <c r="G3245" i="5"/>
  <c r="G3239" i="5"/>
  <c r="G3233" i="5"/>
  <c r="G3230" i="5"/>
  <c r="G3214" i="5"/>
  <c r="G3212" i="5"/>
  <c r="G3194" i="5"/>
  <c r="G3184" i="5"/>
  <c r="G3170" i="5"/>
  <c r="G3160" i="5"/>
  <c r="G3141" i="5"/>
  <c r="G3123" i="5"/>
  <c r="G3117" i="5"/>
  <c r="G3100" i="5"/>
  <c r="G3093" i="5"/>
  <c r="G3073" i="5"/>
  <c r="G3066" i="5"/>
  <c r="G3057" i="5"/>
  <c r="G3040" i="5"/>
  <c r="G3016" i="5"/>
  <c r="G3004" i="5"/>
  <c r="G2997" i="5"/>
  <c r="G2988" i="5"/>
  <c r="G2982" i="5"/>
  <c r="G2979" i="5"/>
  <c r="G2959" i="5"/>
  <c r="G2949" i="5"/>
  <c r="G2935" i="5"/>
  <c r="G2925" i="5"/>
  <c r="G2919" i="5"/>
  <c r="G2916" i="5"/>
  <c r="G2910" i="5"/>
  <c r="G2880" i="5"/>
  <c r="G2870" i="5"/>
  <c r="G2834" i="5"/>
  <c r="G2829" i="5"/>
  <c r="G2806" i="5"/>
  <c r="G2782" i="5"/>
  <c r="G2757" i="5"/>
  <c r="G2752" i="5"/>
  <c r="G2728" i="5"/>
  <c r="G2718" i="5"/>
  <c r="G2698" i="5"/>
  <c r="G2665" i="5"/>
  <c r="G2653" i="5"/>
  <c r="G2605" i="5"/>
  <c r="G2562" i="5"/>
  <c r="G2552" i="5"/>
  <c r="G2529" i="5"/>
  <c r="G2483" i="5"/>
  <c r="G2427" i="5"/>
  <c r="G2420" i="5"/>
  <c r="G2402" i="5"/>
  <c r="G2390" i="5"/>
  <c r="G2375" i="5"/>
  <c r="G2338" i="5"/>
  <c r="G2313" i="5"/>
  <c r="G2293" i="5"/>
  <c r="G2290" i="5"/>
  <c r="G2272" i="5"/>
  <c r="G2229" i="5"/>
  <c r="G2214" i="5"/>
  <c r="G2184" i="5"/>
  <c r="G2059" i="5"/>
  <c r="G2038" i="5"/>
  <c r="G2032" i="5"/>
  <c r="G3049" i="5"/>
  <c r="G2990" i="5"/>
  <c r="G2952" i="5"/>
  <c r="G2928" i="5"/>
  <c r="G2859" i="5"/>
  <c r="G2848" i="5"/>
  <c r="G2841" i="5"/>
  <c r="G2831" i="5"/>
  <c r="G2760" i="5"/>
  <c r="G2692" i="5"/>
  <c r="G2683" i="5"/>
  <c r="G2677" i="5"/>
  <c r="G2625" i="5"/>
  <c r="G2610" i="5"/>
  <c r="G2587" i="5"/>
  <c r="G2578" i="5"/>
  <c r="G2572" i="5"/>
  <c r="G2565" i="5"/>
  <c r="G2555" i="5"/>
  <c r="G2539" i="5"/>
  <c r="G2493" i="5"/>
  <c r="G2486" i="5"/>
  <c r="G2475" i="5"/>
  <c r="G2471" i="5"/>
  <c r="G2464" i="5"/>
  <c r="G2439" i="5"/>
  <c r="G2414" i="5"/>
  <c r="G2399" i="5"/>
  <c r="G2362" i="5"/>
  <c r="G2356" i="5"/>
  <c r="G2341" i="5"/>
  <c r="G2329" i="5"/>
  <c r="G2296" i="5"/>
  <c r="G2286" i="5"/>
  <c r="G2275" i="5"/>
  <c r="G2265" i="5"/>
  <c r="G2243" i="5"/>
  <c r="G2220" i="5"/>
  <c r="G2191" i="5"/>
  <c r="G2134" i="5"/>
  <c r="G2118" i="5"/>
  <c r="G2099" i="5"/>
  <c r="G1701" i="5"/>
  <c r="G890" i="5"/>
  <c r="G889" i="5"/>
  <c r="G3032" i="5"/>
  <c r="G3018" i="5"/>
  <c r="G3009" i="5"/>
  <c r="G2978" i="5"/>
  <c r="G2958" i="5"/>
  <c r="G2912" i="5"/>
  <c r="G2872" i="5"/>
  <c r="G2850" i="5"/>
  <c r="G2805" i="5"/>
  <c r="G2781" i="5"/>
  <c r="G2769" i="5"/>
  <c r="G2709" i="5"/>
  <c r="G2697" i="5"/>
  <c r="G2649" i="5"/>
  <c r="G2637" i="5"/>
  <c r="G2613" i="5"/>
  <c r="G2581" i="5"/>
  <c r="G2568" i="5"/>
  <c r="G2561" i="5"/>
  <c r="G2548" i="5"/>
  <c r="G2478" i="5"/>
  <c r="G2452" i="5"/>
  <c r="G2442" i="5"/>
  <c r="G2426" i="5"/>
  <c r="G2423" i="5"/>
  <c r="G2401" i="5"/>
  <c r="G2386" i="5"/>
  <c r="G2365" i="5"/>
  <c r="G2359" i="5"/>
  <c r="G2337" i="5"/>
  <c r="G1326" i="5"/>
  <c r="G1327" i="5"/>
  <c r="G3089" i="5"/>
  <c r="G3078" i="5"/>
  <c r="G3072" i="5"/>
  <c r="G3065" i="5"/>
  <c r="G3058" i="5"/>
  <c r="G3045" i="5"/>
  <c r="G3021" i="5"/>
  <c r="G3012" i="5"/>
  <c r="G2999" i="5"/>
  <c r="G2971" i="5"/>
  <c r="G2968" i="5"/>
  <c r="G2961" i="5"/>
  <c r="G2954" i="5"/>
  <c r="G2875" i="5"/>
  <c r="G2847" i="5"/>
  <c r="G2840" i="5"/>
  <c r="G2830" i="5"/>
  <c r="G2820" i="5"/>
  <c r="G2772" i="5"/>
  <c r="G2762" i="5"/>
  <c r="G2756" i="5"/>
  <c r="G2753" i="5"/>
  <c r="G2711" i="5"/>
  <c r="G2691" i="5"/>
  <c r="G2673" i="5"/>
  <c r="G2661" i="5"/>
  <c r="G2618" i="5"/>
  <c r="G2595" i="5"/>
  <c r="G2586" i="5"/>
  <c r="G2574" i="5"/>
  <c r="G2571" i="5"/>
  <c r="G2554" i="5"/>
  <c r="G2535" i="5"/>
  <c r="G2510" i="5"/>
  <c r="G2503" i="5"/>
  <c r="G2474" i="5"/>
  <c r="G2470" i="5"/>
  <c r="G2463" i="5"/>
  <c r="G2459" i="5"/>
  <c r="G2455" i="5"/>
  <c r="G2429" i="5"/>
  <c r="G2392" i="5"/>
  <c r="G2346" i="5"/>
  <c r="G2340" i="5"/>
  <c r="G2328" i="5"/>
  <c r="G2325" i="5"/>
  <c r="G2315" i="5"/>
  <c r="G2305" i="5"/>
  <c r="G2285" i="5"/>
  <c r="G2278" i="5"/>
  <c r="G2203" i="5"/>
  <c r="G2179" i="5"/>
  <c r="G2095" i="5"/>
  <c r="G2061" i="5"/>
  <c r="G2027" i="5"/>
  <c r="G2009" i="5"/>
  <c r="G1957" i="5"/>
  <c r="G1945" i="5"/>
  <c r="G1918" i="5"/>
  <c r="G1903" i="5"/>
  <c r="G1892" i="5"/>
  <c r="G1889" i="5"/>
  <c r="G1882" i="5"/>
  <c r="G1875" i="5"/>
  <c r="G1853" i="5"/>
  <c r="G1840" i="5"/>
  <c r="G1837" i="5"/>
  <c r="G1824" i="5"/>
  <c r="G1808" i="5"/>
  <c r="G1771" i="5"/>
  <c r="G1768" i="5"/>
  <c r="G1762" i="5"/>
  <c r="G1740" i="5"/>
  <c r="G1707" i="5"/>
  <c r="G1704" i="5"/>
  <c r="G1664" i="5"/>
  <c r="G1647" i="5"/>
  <c r="G1630" i="5"/>
  <c r="G1615" i="5"/>
  <c r="G1593" i="5"/>
  <c r="G1590" i="5"/>
  <c r="G1577" i="5"/>
  <c r="G1574" i="5"/>
  <c r="G1561" i="5"/>
  <c r="G1558" i="5"/>
  <c r="G1545" i="5"/>
  <c r="G1539" i="5"/>
  <c r="G1524" i="5"/>
  <c r="G1518" i="5"/>
  <c r="G1488" i="5"/>
  <c r="G1463" i="5"/>
  <c r="G1405" i="5"/>
  <c r="G1380" i="5"/>
  <c r="G1367" i="5"/>
  <c r="G1364" i="5"/>
  <c r="G1351" i="5"/>
  <c r="G1300" i="5"/>
  <c r="G1264" i="5"/>
  <c r="G1243" i="5"/>
  <c r="G1222" i="5"/>
  <c r="G1125" i="5"/>
  <c r="G1122" i="5"/>
  <c r="G1079" i="5"/>
  <c r="G1071" i="5"/>
  <c r="G982" i="5"/>
  <c r="G906" i="5"/>
  <c r="G2111" i="5"/>
  <c r="G2074" i="5"/>
  <c r="G2062" i="5"/>
  <c r="G2053" i="5"/>
  <c r="G2030" i="5"/>
  <c r="G2018" i="5"/>
  <c r="G2012" i="5"/>
  <c r="G1975" i="5"/>
  <c r="G1969" i="5"/>
  <c r="G1960" i="5"/>
  <c r="G1954" i="5"/>
  <c r="G1942" i="5"/>
  <c r="G1885" i="5"/>
  <c r="G1856" i="5"/>
  <c r="G1846" i="5"/>
  <c r="G1830" i="5"/>
  <c r="G1814" i="5"/>
  <c r="G1798" i="5"/>
  <c r="G1792" i="5"/>
  <c r="G1777" i="5"/>
  <c r="G1755" i="5"/>
  <c r="G1749" i="5"/>
  <c r="G1746" i="5"/>
  <c r="G1713" i="5"/>
  <c r="G1691" i="5"/>
  <c r="G1676" i="5"/>
  <c r="G1626" i="5"/>
  <c r="G1622" i="5"/>
  <c r="G1618" i="5"/>
  <c r="G1605" i="5"/>
  <c r="G1596" i="5"/>
  <c r="G1580" i="5"/>
  <c r="G1564" i="5"/>
  <c r="G1548" i="5"/>
  <c r="G1542" i="5"/>
  <c r="G1474" i="5"/>
  <c r="G1456" i="5"/>
  <c r="G1440" i="5"/>
  <c r="G1424" i="5"/>
  <c r="G1386" i="5"/>
  <c r="G1370" i="5"/>
  <c r="G1303" i="5"/>
  <c r="G1206" i="5"/>
  <c r="G1194" i="5"/>
  <c r="G1164" i="5"/>
  <c r="G1161" i="5"/>
  <c r="G1158" i="5"/>
  <c r="G1143" i="5"/>
  <c r="G1137" i="5"/>
  <c r="G1131" i="5"/>
  <c r="G1115" i="5"/>
  <c r="G1085" i="5"/>
  <c r="G1065" i="5"/>
  <c r="G1055" i="5"/>
  <c r="G1039" i="5"/>
  <c r="G1035" i="5"/>
  <c r="G999" i="5"/>
  <c r="G936" i="5"/>
  <c r="G896" i="5"/>
  <c r="G897" i="5"/>
  <c r="G2067" i="5"/>
  <c r="G2044" i="5"/>
  <c r="G2035" i="5"/>
  <c r="G1999" i="5"/>
  <c r="G1993" i="5"/>
  <c r="G1984" i="5"/>
  <c r="G1978" i="5"/>
  <c r="G1972" i="5"/>
  <c r="G1929" i="5"/>
  <c r="G1914" i="5"/>
  <c r="G1895" i="5"/>
  <c r="G1881" i="5"/>
  <c r="G1852" i="5"/>
  <c r="G1849" i="5"/>
  <c r="G1839" i="5"/>
  <c r="G1836" i="5"/>
  <c r="G1833" i="5"/>
  <c r="G1823" i="5"/>
  <c r="G1820" i="5"/>
  <c r="G1817" i="5"/>
  <c r="G1807" i="5"/>
  <c r="G1804" i="5"/>
  <c r="G1801" i="5"/>
  <c r="G1767" i="5"/>
  <c r="G1703" i="5"/>
  <c r="G1685" i="5"/>
  <c r="G1682" i="5"/>
  <c r="G1663" i="5"/>
  <c r="G1653" i="5"/>
  <c r="G1614" i="5"/>
  <c r="G1529" i="5"/>
  <c r="G1523" i="5"/>
  <c r="G1517" i="5"/>
  <c r="G1514" i="5"/>
  <c r="G1496" i="5"/>
  <c r="G1487" i="5"/>
  <c r="G1436" i="5"/>
  <c r="G1404" i="5"/>
  <c r="G1357" i="5"/>
  <c r="G1275" i="5"/>
  <c r="G1263" i="5"/>
  <c r="G1251" i="5"/>
  <c r="G1227" i="5"/>
  <c r="G1218" i="5"/>
  <c r="G1181" i="5"/>
  <c r="G1134" i="5"/>
  <c r="G1121" i="5"/>
  <c r="G1112" i="5"/>
  <c r="G1100" i="5"/>
  <c r="G1097" i="5"/>
  <c r="G1094" i="5"/>
  <c r="G1082" i="5"/>
  <c r="G978" i="5"/>
  <c r="G959" i="5"/>
  <c r="G880" i="5"/>
  <c r="G881" i="5"/>
  <c r="G974" i="5"/>
  <c r="G920" i="5"/>
  <c r="G1254" i="5"/>
  <c r="G1038" i="5"/>
  <c r="G1034" i="5"/>
  <c r="G1030" i="5"/>
  <c r="G1026" i="5"/>
  <c r="G886" i="5"/>
  <c r="G1366" i="5"/>
  <c r="G1339" i="5"/>
  <c r="G1174" i="5"/>
  <c r="G1171" i="5"/>
  <c r="G1159" i="5"/>
  <c r="G1129" i="5"/>
  <c r="G1089" i="5"/>
  <c r="G998" i="5"/>
  <c r="G815" i="5"/>
  <c r="G2288" i="5"/>
  <c r="G2252" i="5"/>
  <c r="G2237" i="5"/>
  <c r="G2194" i="5"/>
  <c r="G2187" i="5"/>
  <c r="G2144" i="5"/>
  <c r="G2131" i="5"/>
  <c r="G2128" i="5"/>
  <c r="G2106" i="5"/>
  <c r="G2090" i="5"/>
  <c r="G2054" i="5"/>
  <c r="G2045" i="5"/>
  <c r="G2022" i="5"/>
  <c r="G1991" i="5"/>
  <c r="G1985" i="5"/>
  <c r="G1976" i="5"/>
  <c r="G1970" i="5"/>
  <c r="G1964" i="5"/>
  <c r="G1921" i="5"/>
  <c r="G1868" i="5"/>
  <c r="G1793" i="5"/>
  <c r="G1756" i="5"/>
  <c r="G1720" i="5"/>
  <c r="G1717" i="5"/>
  <c r="G1692" i="5"/>
  <c r="G1677" i="5"/>
  <c r="G1661" i="5"/>
  <c r="G1644" i="5"/>
  <c r="G1641" i="5"/>
  <c r="G1606" i="5"/>
  <c r="G1600" i="5"/>
  <c r="G1587" i="5"/>
  <c r="G1584" i="5"/>
  <c r="G1571" i="5"/>
  <c r="G1568" i="5"/>
  <c r="G1555" i="5"/>
  <c r="G1552" i="5"/>
  <c r="G1521" i="5"/>
  <c r="G1515" i="5"/>
  <c r="G1509" i="5"/>
  <c r="G1506" i="5"/>
  <c r="G1503" i="5"/>
  <c r="G1485" i="5"/>
  <c r="G1475" i="5"/>
  <c r="G1458" i="5"/>
  <c r="G1447" i="5"/>
  <c r="G1431" i="5"/>
  <c r="G1425" i="5"/>
  <c r="G1402" i="5"/>
  <c r="G1348" i="5"/>
  <c r="G1314" i="5"/>
  <c r="G1286" i="5"/>
  <c r="G1274" i="5"/>
  <c r="G1261" i="5"/>
  <c r="G1219" i="5"/>
  <c r="G1216" i="5"/>
  <c r="G1185" i="5"/>
  <c r="G1179" i="5"/>
  <c r="G1162" i="5"/>
  <c r="G1132" i="5"/>
  <c r="G979" i="5"/>
  <c r="G787" i="5"/>
  <c r="G834" i="5"/>
  <c r="G810" i="5"/>
  <c r="G772" i="5"/>
  <c r="G756" i="5"/>
  <c r="G738" i="5"/>
  <c r="G735" i="5"/>
  <c r="G626" i="5"/>
  <c r="G522" i="5"/>
  <c r="G89" i="5"/>
  <c r="G1022" i="5"/>
  <c r="G1018" i="5"/>
  <c r="G1014" i="5"/>
  <c r="G1010" i="5"/>
  <c r="G1006" i="5"/>
  <c r="G1002" i="5"/>
  <c r="G987" i="5"/>
  <c r="G942" i="5"/>
  <c r="G903" i="5"/>
  <c r="G898" i="5"/>
  <c r="G852" i="5"/>
  <c r="G843" i="5"/>
  <c r="G801" i="5"/>
  <c r="G784" i="5"/>
  <c r="G781" i="5"/>
  <c r="G778" i="5"/>
  <c r="G762" i="5"/>
  <c r="G720" i="5"/>
  <c r="G689" i="5"/>
  <c r="G674" i="5"/>
  <c r="G671" i="5"/>
  <c r="G635" i="5"/>
  <c r="G578" i="5"/>
  <c r="G516" i="5"/>
  <c r="G509" i="5"/>
  <c r="G463" i="5"/>
  <c r="G453" i="5"/>
  <c r="G433" i="5"/>
  <c r="G397" i="5"/>
  <c r="G385" i="5"/>
  <c r="G382" i="5"/>
  <c r="G352" i="5"/>
  <c r="G343" i="5"/>
  <c r="G320" i="5"/>
  <c r="G311" i="5"/>
  <c r="G259" i="5"/>
  <c r="G242" i="5"/>
  <c r="G235" i="5"/>
  <c r="G232" i="5"/>
  <c r="G215" i="5"/>
  <c r="G107" i="5"/>
  <c r="G68" i="5"/>
  <c r="G12" i="5"/>
  <c r="G846" i="5"/>
  <c r="G830" i="5"/>
  <c r="G768" i="5"/>
  <c r="G755" i="5"/>
  <c r="G748" i="5"/>
  <c r="G734" i="5"/>
  <c r="G730" i="5"/>
  <c r="G723" i="5"/>
  <c r="G703" i="5"/>
  <c r="G685" i="5"/>
  <c r="G649" i="5"/>
  <c r="G637" i="5"/>
  <c r="G629" i="5"/>
  <c r="G607" i="5"/>
  <c r="G512" i="5"/>
  <c r="G483" i="5"/>
  <c r="G460" i="5"/>
  <c r="G447" i="5"/>
  <c r="G87" i="5"/>
  <c r="G58" i="5"/>
  <c r="G34" i="5"/>
  <c r="G1344" i="5"/>
  <c r="G1340" i="5"/>
  <c r="G1336" i="5"/>
  <c r="G1307" i="5"/>
  <c r="G1281" i="5"/>
  <c r="G1240" i="5"/>
  <c r="G1203" i="5"/>
  <c r="G1191" i="5"/>
  <c r="G1188" i="5"/>
  <c r="G1149" i="5"/>
  <c r="G1119" i="5"/>
  <c r="G1116" i="5"/>
  <c r="G1110" i="5"/>
  <c r="G1107" i="5"/>
  <c r="G1095" i="5"/>
  <c r="G1092" i="5"/>
  <c r="G1080" i="5"/>
  <c r="G1077" i="5"/>
  <c r="G1059" i="5"/>
  <c r="G1056" i="5"/>
  <c r="G1032" i="5"/>
  <c r="G1028" i="5"/>
  <c r="G1024" i="5"/>
  <c r="G1020" i="5"/>
  <c r="G1016" i="5"/>
  <c r="G1012" i="5"/>
  <c r="G1008" i="5"/>
  <c r="G1004" i="5"/>
  <c r="G1000" i="5"/>
  <c r="G983" i="5"/>
  <c r="G950" i="5"/>
  <c r="G918" i="5"/>
  <c r="G899" i="5"/>
  <c r="G894" i="5"/>
  <c r="G884" i="5"/>
  <c r="G882" i="5"/>
  <c r="G857" i="5"/>
  <c r="G812" i="5"/>
  <c r="G774" i="5"/>
  <c r="G751" i="5"/>
  <c r="G712" i="5"/>
  <c r="G664" i="5"/>
  <c r="G661" i="5"/>
  <c r="G589" i="5"/>
  <c r="G569" i="5"/>
  <c r="G553" i="5"/>
  <c r="G485" i="5"/>
  <c r="G415" i="5"/>
  <c r="G406" i="5"/>
  <c r="G378" i="5"/>
  <c r="G375" i="5"/>
  <c r="G372" i="5"/>
  <c r="G360" i="5"/>
  <c r="G351" i="5"/>
  <c r="G328" i="5"/>
  <c r="G319" i="5"/>
  <c r="G262" i="5"/>
  <c r="G248" i="5"/>
  <c r="G238" i="5"/>
  <c r="G211" i="5"/>
  <c r="G206" i="5"/>
  <c r="G199" i="5"/>
  <c r="G151" i="5"/>
  <c r="G144" i="5"/>
  <c r="G115" i="5"/>
  <c r="G100" i="5"/>
  <c r="G97" i="5"/>
  <c r="G48" i="5"/>
  <c r="G21" i="5"/>
  <c r="G747" i="5"/>
  <c r="G740" i="5"/>
  <c r="G719" i="5"/>
  <c r="G688" i="5"/>
  <c r="G408" i="5"/>
  <c r="G365" i="5"/>
  <c r="G333" i="5"/>
  <c r="G288" i="5"/>
  <c r="G271" i="5"/>
  <c r="G217" i="5"/>
  <c r="G214" i="5"/>
  <c r="G176" i="5"/>
  <c r="G52" i="5"/>
  <c r="G926" i="5"/>
  <c r="G917" i="5"/>
  <c r="G883" i="5"/>
  <c r="G835" i="5"/>
  <c r="G833" i="5"/>
  <c r="G805" i="5"/>
  <c r="G788" i="5"/>
  <c r="G757" i="5"/>
  <c r="G691" i="5"/>
  <c r="G680" i="5"/>
  <c r="G657" i="5"/>
  <c r="G639" i="5"/>
  <c r="G609" i="5"/>
  <c r="G556" i="5"/>
  <c r="G540" i="5"/>
  <c r="G514" i="5"/>
  <c r="G501" i="5"/>
  <c r="G473" i="5"/>
  <c r="G470" i="5"/>
  <c r="G428" i="5"/>
  <c r="G421" i="5"/>
  <c r="G418" i="5"/>
  <c r="G371" i="5"/>
  <c r="G368" i="5"/>
  <c r="G359" i="5"/>
  <c r="G336" i="5"/>
  <c r="G327" i="5"/>
  <c r="G304" i="5"/>
  <c r="G278" i="5"/>
  <c r="G261" i="5"/>
  <c r="G240" i="5"/>
  <c r="G228" i="5"/>
  <c r="G192" i="5"/>
  <c r="G181" i="5"/>
  <c r="G160" i="5"/>
  <c r="G140" i="5"/>
  <c r="G118" i="5"/>
  <c r="G112" i="5"/>
  <c r="G93" i="5"/>
  <c r="G80" i="5"/>
  <c r="G17" i="5"/>
  <c r="G568" i="5"/>
  <c r="G543" i="5"/>
  <c r="G533" i="5"/>
  <c r="G507" i="5"/>
  <c r="G504" i="5"/>
  <c r="G497" i="5"/>
  <c r="G490" i="5"/>
  <c r="G476" i="5"/>
  <c r="G467" i="5"/>
  <c r="G380" i="5"/>
  <c r="G374" i="5"/>
  <c r="G350" i="5"/>
  <c r="G341" i="5"/>
  <c r="G318" i="5"/>
  <c r="G309" i="5"/>
  <c r="G300" i="5"/>
  <c r="G294" i="5"/>
  <c r="G274" i="5"/>
  <c r="G264" i="5"/>
  <c r="G208" i="5"/>
  <c r="G175" i="5"/>
  <c r="G166" i="5"/>
  <c r="G152" i="5"/>
  <c r="G146" i="5"/>
  <c r="G102" i="5"/>
  <c r="G96" i="5"/>
  <c r="G81" i="5"/>
  <c r="G53" i="5"/>
  <c r="G50" i="5"/>
  <c r="G41" i="5"/>
  <c r="G10" i="5"/>
  <c r="G975" i="5"/>
  <c r="G966" i="5"/>
  <c r="G934" i="5"/>
  <c r="G913" i="5"/>
  <c r="G907" i="5"/>
  <c r="G870" i="5"/>
  <c r="G867" i="5"/>
  <c r="G864" i="5"/>
  <c r="G861" i="5"/>
  <c r="G796" i="5"/>
  <c r="G707" i="5"/>
  <c r="G697" i="5"/>
  <c r="G694" i="5"/>
  <c r="G679" i="5"/>
  <c r="G675" i="5"/>
  <c r="G662" i="5"/>
  <c r="G653" i="5"/>
  <c r="G641" i="5"/>
  <c r="G624" i="5"/>
  <c r="G619" i="5"/>
  <c r="G614" i="5"/>
  <c r="G561" i="5"/>
  <c r="G549" i="5"/>
  <c r="G546" i="5"/>
  <c r="G481" i="5"/>
  <c r="G478" i="5"/>
  <c r="G437" i="5"/>
  <c r="G335" i="5"/>
  <c r="G290" i="5"/>
  <c r="G270" i="5"/>
  <c r="G227" i="5"/>
  <c r="G224" i="5"/>
  <c r="G213" i="5"/>
  <c r="G183" i="5"/>
  <c r="G159" i="5"/>
  <c r="G139" i="5"/>
  <c r="G136" i="5"/>
  <c r="G108" i="5"/>
  <c r="G78" i="5"/>
  <c r="G76" i="5"/>
  <c r="G24" i="5"/>
  <c r="G3476" i="5"/>
  <c r="G3477" i="5"/>
  <c r="G3665" i="5"/>
  <c r="G3633" i="5"/>
  <c r="G3601" i="5"/>
  <c r="G3569" i="5"/>
  <c r="G3512" i="5"/>
  <c r="G3513" i="5"/>
  <c r="G3503" i="5"/>
  <c r="G3418" i="5"/>
  <c r="G3419" i="5"/>
  <c r="G3776" i="5"/>
  <c r="G3744" i="5"/>
  <c r="G3709" i="5"/>
  <c r="G3536" i="5"/>
  <c r="G3537" i="5"/>
  <c r="G3783" i="5"/>
  <c r="G3765" i="5"/>
  <c r="G3751" i="5"/>
  <c r="G3733" i="5"/>
  <c r="G3673" i="5"/>
  <c r="G3641" i="5"/>
  <c r="G3609" i="5"/>
  <c r="G3577" i="5"/>
  <c r="G3517" i="5"/>
  <c r="G3496" i="5"/>
  <c r="G3497" i="5"/>
  <c r="G3394" i="5"/>
  <c r="G3395" i="5"/>
  <c r="G3743" i="5"/>
  <c r="G3736" i="5"/>
  <c r="G3715" i="5"/>
  <c r="G3691" i="5"/>
  <c r="G3681" i="5"/>
  <c r="G3670" i="5"/>
  <c r="G3664" i="5"/>
  <c r="G3638" i="5"/>
  <c r="G3632" i="5"/>
  <c r="G3606" i="5"/>
  <c r="G3600" i="5"/>
  <c r="G3574" i="5"/>
  <c r="G3568" i="5"/>
  <c r="G3532" i="5"/>
  <c r="G3520" i="5"/>
  <c r="G3521" i="5"/>
  <c r="G3511" i="5"/>
  <c r="G3705" i="5"/>
  <c r="G3652" i="5"/>
  <c r="G3649" i="5"/>
  <c r="G3620" i="5"/>
  <c r="G3617" i="5"/>
  <c r="G3588" i="5"/>
  <c r="G3585" i="5"/>
  <c r="G3556" i="5"/>
  <c r="G3553" i="5"/>
  <c r="G3544" i="5"/>
  <c r="G3535" i="5"/>
  <c r="G3501" i="5"/>
  <c r="G3492" i="5"/>
  <c r="G3402" i="5"/>
  <c r="G3403" i="5"/>
  <c r="G3721" i="5"/>
  <c r="G3781" i="5"/>
  <c r="G3760" i="5"/>
  <c r="G3717" i="5"/>
  <c r="G3711" i="5"/>
  <c r="G3699" i="5"/>
  <c r="G3646" i="5"/>
  <c r="G3640" i="5"/>
  <c r="G3614" i="5"/>
  <c r="G3608" i="5"/>
  <c r="G3582" i="5"/>
  <c r="G3576" i="5"/>
  <c r="G3504" i="5"/>
  <c r="G3505" i="5"/>
  <c r="G3495" i="5"/>
  <c r="G3457" i="5"/>
  <c r="G3767" i="5"/>
  <c r="G3749" i="5"/>
  <c r="G3735" i="5"/>
  <c r="G3728" i="5"/>
  <c r="G3696" i="5"/>
  <c r="G3690" i="5"/>
  <c r="G3672" i="5"/>
  <c r="G3778" i="5"/>
  <c r="G3675" i="5"/>
  <c r="G3660" i="5"/>
  <c r="G3657" i="5"/>
  <c r="G3628" i="5"/>
  <c r="G3625" i="5"/>
  <c r="G3596" i="5"/>
  <c r="G3593" i="5"/>
  <c r="G3564" i="5"/>
  <c r="G3561" i="5"/>
  <c r="G3549" i="5"/>
  <c r="G3540" i="5"/>
  <c r="G3528" i="5"/>
  <c r="G3529" i="5"/>
  <c r="G3519" i="5"/>
  <c r="G3485" i="5"/>
  <c r="G3410" i="5"/>
  <c r="G3411" i="5"/>
  <c r="G2869" i="5"/>
  <c r="G2868" i="5"/>
  <c r="G2642" i="5"/>
  <c r="G2643" i="5"/>
  <c r="G3763" i="5"/>
  <c r="G3756" i="5"/>
  <c r="G3745" i="5"/>
  <c r="G3731" i="5"/>
  <c r="G3724" i="5"/>
  <c r="G3687" i="5"/>
  <c r="G3684" i="5"/>
  <c r="G3678" i="5"/>
  <c r="G3450" i="5"/>
  <c r="G3444" i="5"/>
  <c r="G3196" i="5"/>
  <c r="G3139" i="5"/>
  <c r="G3111" i="5"/>
  <c r="G3103" i="5"/>
  <c r="G3087" i="5"/>
  <c r="G3079" i="5"/>
  <c r="G3071" i="5"/>
  <c r="G3033" i="5"/>
  <c r="G2972" i="5"/>
  <c r="G2956" i="5"/>
  <c r="G2951" i="5"/>
  <c r="G2938" i="5"/>
  <c r="G2890" i="5"/>
  <c r="G2860" i="5"/>
  <c r="G2666" i="5"/>
  <c r="G2667" i="5"/>
  <c r="G3464" i="5"/>
  <c r="G3422" i="5"/>
  <c r="G3414" i="5"/>
  <c r="G3406" i="5"/>
  <c r="G3398" i="5"/>
  <c r="G3390" i="5"/>
  <c r="G3387" i="5"/>
  <c r="G3364" i="5"/>
  <c r="G3361" i="5"/>
  <c r="G3356" i="5"/>
  <c r="G3347" i="5"/>
  <c r="G3341" i="5"/>
  <c r="G3336" i="5"/>
  <c r="G3333" i="5"/>
  <c r="G3328" i="5"/>
  <c r="G3325" i="5"/>
  <c r="G3320" i="5"/>
  <c r="G3317" i="5"/>
  <c r="G3312" i="5"/>
  <c r="G3309" i="5"/>
  <c r="G3304" i="5"/>
  <c r="G3301" i="5"/>
  <c r="G3296" i="5"/>
  <c r="G3288" i="5"/>
  <c r="G3280" i="5"/>
  <c r="G3272" i="5"/>
  <c r="G3264" i="5"/>
  <c r="G3256" i="5"/>
  <c r="G3248" i="5"/>
  <c r="G3240" i="5"/>
  <c r="G3232" i="5"/>
  <c r="G3224" i="5"/>
  <c r="G3221" i="5"/>
  <c r="G3216" i="5"/>
  <c r="G3191" i="5"/>
  <c r="G3185" i="5"/>
  <c r="G3182" i="5"/>
  <c r="G3055" i="5"/>
  <c r="G3047" i="5"/>
  <c r="G3039" i="5"/>
  <c r="G3023" i="5"/>
  <c r="G3015" i="5"/>
  <c r="G3007" i="5"/>
  <c r="G2962" i="5"/>
  <c r="G2941" i="5"/>
  <c r="G2924" i="5"/>
  <c r="G2876" i="5"/>
  <c r="G2835" i="5"/>
  <c r="G2836" i="5"/>
  <c r="G2761" i="5"/>
  <c r="G2693" i="5"/>
  <c r="G2626" i="5"/>
  <c r="G2627" i="5"/>
  <c r="G3470" i="5"/>
  <c r="G3458" i="5"/>
  <c r="G3452" i="5"/>
  <c r="G3428" i="5"/>
  <c r="G3384" i="5"/>
  <c r="G3378" i="5"/>
  <c r="G3350" i="5"/>
  <c r="G3344" i="5"/>
  <c r="G3215" i="5"/>
  <c r="G3209" i="5"/>
  <c r="G2991" i="5"/>
  <c r="G2980" i="5"/>
  <c r="G2974" i="5"/>
  <c r="G2965" i="5"/>
  <c r="G2950" i="5"/>
  <c r="G2906" i="5"/>
  <c r="G2886" i="5"/>
  <c r="G2770" i="5"/>
  <c r="G2771" i="5"/>
  <c r="G2725" i="5"/>
  <c r="G2650" i="5"/>
  <c r="G2651" i="5"/>
  <c r="G3482" i="5"/>
  <c r="G3416" i="5"/>
  <c r="G3408" i="5"/>
  <c r="G3400" i="5"/>
  <c r="G3392" i="5"/>
  <c r="G3372" i="5"/>
  <c r="G3226" i="5"/>
  <c r="G3054" i="5"/>
  <c r="G3046" i="5"/>
  <c r="G3038" i="5"/>
  <c r="G3022" i="5"/>
  <c r="G3014" i="5"/>
  <c r="G3006" i="5"/>
  <c r="G2889" i="5"/>
  <c r="G2866" i="5"/>
  <c r="G2734" i="5"/>
  <c r="G2735" i="5"/>
  <c r="G2674" i="5"/>
  <c r="G2675" i="5"/>
  <c r="G3779" i="5"/>
  <c r="G3772" i="5"/>
  <c r="G3762" i="5"/>
  <c r="G3747" i="5"/>
  <c r="G3740" i="5"/>
  <c r="G3729" i="5"/>
  <c r="G3712" i="5"/>
  <c r="G3703" i="5"/>
  <c r="G3700" i="5"/>
  <c r="G3694" i="5"/>
  <c r="G3489" i="5"/>
  <c r="G3448" i="5"/>
  <c r="G3442" i="5"/>
  <c r="G3430" i="5"/>
  <c r="G3424" i="5"/>
  <c r="G3380" i="5"/>
  <c r="G3366" i="5"/>
  <c r="G3358" i="5"/>
  <c r="G3352" i="5"/>
  <c r="G3343" i="5"/>
  <c r="G3338" i="5"/>
  <c r="G3330" i="5"/>
  <c r="G3322" i="5"/>
  <c r="G3314" i="5"/>
  <c r="G3306" i="5"/>
  <c r="G3298" i="5"/>
  <c r="G3290" i="5"/>
  <c r="G3282" i="5"/>
  <c r="G3274" i="5"/>
  <c r="G3266" i="5"/>
  <c r="G3258" i="5"/>
  <c r="G3250" i="5"/>
  <c r="G3242" i="5"/>
  <c r="G3234" i="5"/>
  <c r="G3174" i="5"/>
  <c r="G3131" i="5"/>
  <c r="G3112" i="5"/>
  <c r="G3107" i="5"/>
  <c r="G3095" i="5"/>
  <c r="G3088" i="5"/>
  <c r="G3083" i="5"/>
  <c r="G3075" i="5"/>
  <c r="G3063" i="5"/>
  <c r="G2955" i="5"/>
  <c r="G2930" i="5"/>
  <c r="G2892" i="5"/>
  <c r="G2893" i="5"/>
  <c r="G2634" i="5"/>
  <c r="G2635" i="5"/>
  <c r="G3056" i="5"/>
  <c r="G3051" i="5"/>
  <c r="G3043" i="5"/>
  <c r="G3031" i="5"/>
  <c r="G3024" i="5"/>
  <c r="G3019" i="5"/>
  <c r="G2844" i="5"/>
  <c r="G2845" i="5"/>
  <c r="G2658" i="5"/>
  <c r="G2659" i="5"/>
  <c r="G3460" i="5"/>
  <c r="G3374" i="5"/>
  <c r="G3146" i="5"/>
  <c r="G3130" i="5"/>
  <c r="G3124" i="5"/>
  <c r="G3106" i="5"/>
  <c r="G3094" i="5"/>
  <c r="G3082" i="5"/>
  <c r="G3074" i="5"/>
  <c r="G2909" i="5"/>
  <c r="G2908" i="5"/>
  <c r="G2733" i="5"/>
  <c r="G2694" i="5"/>
  <c r="G2695" i="5"/>
  <c r="G2254" i="5"/>
  <c r="G2255" i="5"/>
  <c r="G2132" i="5"/>
  <c r="G2133" i="5"/>
  <c r="G2003" i="5"/>
  <c r="G1995" i="5"/>
  <c r="G1987" i="5"/>
  <c r="G1979" i="5"/>
  <c r="G1971" i="5"/>
  <c r="G1963" i="5"/>
  <c r="G1915" i="5"/>
  <c r="G1916" i="5"/>
  <c r="G1872" i="5"/>
  <c r="G1873" i="5"/>
  <c r="G3218" i="5"/>
  <c r="G3206" i="5"/>
  <c r="G3204" i="5"/>
  <c r="G3200" i="5"/>
  <c r="G3178" i="5"/>
  <c r="G3175" i="5"/>
  <c r="G3172" i="5"/>
  <c r="G3162" i="5"/>
  <c r="G3159" i="5"/>
  <c r="G3156" i="5"/>
  <c r="G3119" i="5"/>
  <c r="G3099" i="5"/>
  <c r="G3090" i="5"/>
  <c r="G3035" i="5"/>
  <c r="G3026" i="5"/>
  <c r="G2943" i="5"/>
  <c r="G2934" i="5"/>
  <c r="G2914" i="5"/>
  <c r="G2903" i="5"/>
  <c r="G2894" i="5"/>
  <c r="G2883" i="5"/>
  <c r="G2863" i="5"/>
  <c r="G2846" i="5"/>
  <c r="G2824" i="5"/>
  <c r="G2814" i="5"/>
  <c r="G2809" i="5"/>
  <c r="G2793" i="5"/>
  <c r="G2790" i="5"/>
  <c r="G2754" i="5"/>
  <c r="G2706" i="5"/>
  <c r="G2575" i="5"/>
  <c r="G2546" i="5"/>
  <c r="G2525" i="5"/>
  <c r="G2479" i="5"/>
  <c r="G2441" i="5"/>
  <c r="G2436" i="5"/>
  <c r="G2424" i="5"/>
  <c r="G2379" i="5"/>
  <c r="G2376" i="5"/>
  <c r="G2368" i="5"/>
  <c r="G2360" i="5"/>
  <c r="G2352" i="5"/>
  <c r="G2344" i="5"/>
  <c r="G2330" i="5"/>
  <c r="G2287" i="5"/>
  <c r="G2101" i="5"/>
  <c r="G2084" i="5"/>
  <c r="G2085" i="5"/>
  <c r="G2081" i="5"/>
  <c r="G2075" i="5"/>
  <c r="G1939" i="5"/>
  <c r="G1940" i="5"/>
  <c r="G2891" i="5"/>
  <c r="G2843" i="5"/>
  <c r="G2828" i="5"/>
  <c r="G2803" i="5"/>
  <c r="G2751" i="5"/>
  <c r="G2703" i="5"/>
  <c r="G2577" i="5"/>
  <c r="G2497" i="5"/>
  <c r="G2496" i="5"/>
  <c r="G2302" i="5"/>
  <c r="G2303" i="5"/>
  <c r="G2188" i="5"/>
  <c r="G2021" i="5"/>
  <c r="G2013" i="5"/>
  <c r="G2005" i="5"/>
  <c r="G1997" i="5"/>
  <c r="G1989" i="5"/>
  <c r="G1981" i="5"/>
  <c r="G1973" i="5"/>
  <c r="G1965" i="5"/>
  <c r="G3161" i="5"/>
  <c r="G3158" i="5"/>
  <c r="G3118" i="5"/>
  <c r="G3098" i="5"/>
  <c r="G3092" i="5"/>
  <c r="G3034" i="5"/>
  <c r="G3028" i="5"/>
  <c r="G2942" i="5"/>
  <c r="G2902" i="5"/>
  <c r="G2896" i="5"/>
  <c r="G2882" i="5"/>
  <c r="G2862" i="5"/>
  <c r="G2851" i="5"/>
  <c r="G2720" i="5"/>
  <c r="G2688" i="5"/>
  <c r="G2676" i="5"/>
  <c r="G2668" i="5"/>
  <c r="G2660" i="5"/>
  <c r="G2652" i="5"/>
  <c r="G2644" i="5"/>
  <c r="G2636" i="5"/>
  <c r="G2628" i="5"/>
  <c r="G2620" i="5"/>
  <c r="G2612" i="5"/>
  <c r="G2604" i="5"/>
  <c r="G2596" i="5"/>
  <c r="G2588" i="5"/>
  <c r="G2580" i="5"/>
  <c r="G2528" i="5"/>
  <c r="G2522" i="5"/>
  <c r="G2509" i="5"/>
  <c r="G2492" i="5"/>
  <c r="G2482" i="5"/>
  <c r="G2472" i="5"/>
  <c r="G2458" i="5"/>
  <c r="G2438" i="5"/>
  <c r="G2387" i="5"/>
  <c r="G2317" i="5"/>
  <c r="G2295" i="5"/>
  <c r="G2259" i="5"/>
  <c r="G2256" i="5"/>
  <c r="G2257" i="5"/>
  <c r="G2092" i="5"/>
  <c r="G2093" i="5"/>
  <c r="G2089" i="5"/>
  <c r="G2083" i="5"/>
  <c r="G1923" i="5"/>
  <c r="G1924" i="5"/>
  <c r="G2801" i="5"/>
  <c r="G2766" i="5"/>
  <c r="G2758" i="5"/>
  <c r="G2730" i="5"/>
  <c r="G2710" i="5"/>
  <c r="G2678" i="5"/>
  <c r="G2670" i="5"/>
  <c r="G2662" i="5"/>
  <c r="G2654" i="5"/>
  <c r="G2646" i="5"/>
  <c r="G2638" i="5"/>
  <c r="G2630" i="5"/>
  <c r="G2622" i="5"/>
  <c r="G2619" i="5"/>
  <c r="G2614" i="5"/>
  <c r="G2606" i="5"/>
  <c r="G2598" i="5"/>
  <c r="G2590" i="5"/>
  <c r="G2582" i="5"/>
  <c r="G2518" i="5"/>
  <c r="G2515" i="5"/>
  <c r="G2512" i="5"/>
  <c r="G2499" i="5"/>
  <c r="G2495" i="5"/>
  <c r="G2488" i="5"/>
  <c r="G2320" i="5"/>
  <c r="G2172" i="5"/>
  <c r="G2115" i="5"/>
  <c r="G2080" i="5"/>
  <c r="G2071" i="5"/>
  <c r="G2063" i="5"/>
  <c r="G2055" i="5"/>
  <c r="G2047" i="5"/>
  <c r="G2039" i="5"/>
  <c r="G2031" i="5"/>
  <c r="G2023" i="5"/>
  <c r="G2015" i="5"/>
  <c r="G1947" i="5"/>
  <c r="G1948" i="5"/>
  <c r="G1898" i="5"/>
  <c r="G1899" i="5"/>
  <c r="G3180" i="5"/>
  <c r="G3167" i="5"/>
  <c r="G3164" i="5"/>
  <c r="G3151" i="5"/>
  <c r="G3148" i="5"/>
  <c r="G3142" i="5"/>
  <c r="G3067" i="5"/>
  <c r="G3003" i="5"/>
  <c r="G2967" i="5"/>
  <c r="G2947" i="5"/>
  <c r="G2927" i="5"/>
  <c r="G2879" i="5"/>
  <c r="G2839" i="5"/>
  <c r="G2822" i="5"/>
  <c r="G2815" i="5"/>
  <c r="G2812" i="5"/>
  <c r="G2808" i="5"/>
  <c r="G2541" i="5"/>
  <c r="G2536" i="5"/>
  <c r="G2530" i="5"/>
  <c r="G2521" i="5"/>
  <c r="G2508" i="5"/>
  <c r="G2316" i="5"/>
  <c r="G2279" i="5"/>
  <c r="G2270" i="5"/>
  <c r="G2271" i="5"/>
  <c r="G2091" i="5"/>
  <c r="G2918" i="5"/>
  <c r="G2907" i="5"/>
  <c r="G2898" i="5"/>
  <c r="G2887" i="5"/>
  <c r="G2867" i="5"/>
  <c r="G2858" i="5"/>
  <c r="G2827" i="5"/>
  <c r="G2797" i="5"/>
  <c r="G2750" i="5"/>
  <c r="G2742" i="5"/>
  <c r="G2702" i="5"/>
  <c r="G2511" i="5"/>
  <c r="G2498" i="5"/>
  <c r="G2453" i="5"/>
  <c r="G2443" i="5"/>
  <c r="G2416" i="5"/>
  <c r="G2395" i="5"/>
  <c r="G2389" i="5"/>
  <c r="G2322" i="5"/>
  <c r="G2180" i="5"/>
  <c r="G2171" i="5"/>
  <c r="G2088" i="5"/>
  <c r="G2079" i="5"/>
  <c r="G2065" i="5"/>
  <c r="G2057" i="5"/>
  <c r="G2049" i="5"/>
  <c r="G2041" i="5"/>
  <c r="G2033" i="5"/>
  <c r="G2025" i="5"/>
  <c r="G1931" i="5"/>
  <c r="G1932" i="5"/>
  <c r="G2795" i="5"/>
  <c r="G2778" i="5"/>
  <c r="G2739" i="5"/>
  <c r="G2714" i="5"/>
  <c r="G2699" i="5"/>
  <c r="G2682" i="5"/>
  <c r="G2672" i="5"/>
  <c r="G2664" i="5"/>
  <c r="G2656" i="5"/>
  <c r="G2648" i="5"/>
  <c r="G2640" i="5"/>
  <c r="G2632" i="5"/>
  <c r="G2624" i="5"/>
  <c r="G2616" i="5"/>
  <c r="G2608" i="5"/>
  <c r="G2600" i="5"/>
  <c r="G2592" i="5"/>
  <c r="G2584" i="5"/>
  <c r="G2544" i="5"/>
  <c r="G2538" i="5"/>
  <c r="G2456" i="5"/>
  <c r="G2446" i="5"/>
  <c r="G2407" i="5"/>
  <c r="G2385" i="5"/>
  <c r="G2374" i="5"/>
  <c r="G2371" i="5"/>
  <c r="G2366" i="5"/>
  <c r="G2363" i="5"/>
  <c r="G2358" i="5"/>
  <c r="G2355" i="5"/>
  <c r="G2350" i="5"/>
  <c r="G2347" i="5"/>
  <c r="G2342" i="5"/>
  <c r="G2339" i="5"/>
  <c r="G2281" i="5"/>
  <c r="G2251" i="5"/>
  <c r="G2215" i="5"/>
  <c r="G2159" i="5"/>
  <c r="G2135" i="5"/>
  <c r="G2123" i="5"/>
  <c r="G2076" i="5"/>
  <c r="G2077" i="5"/>
  <c r="G2073" i="5"/>
  <c r="G1951" i="5"/>
  <c r="G1943" i="5"/>
  <c r="G1935" i="5"/>
  <c r="G1927" i="5"/>
  <c r="G1919" i="5"/>
  <c r="G1911" i="5"/>
  <c r="G1896" i="5"/>
  <c r="G1850" i="5"/>
  <c r="G1842" i="5"/>
  <c r="G1834" i="5"/>
  <c r="G1826" i="5"/>
  <c r="G1818" i="5"/>
  <c r="G1810" i="5"/>
  <c r="G1802" i="5"/>
  <c r="G1794" i="5"/>
  <c r="G1786" i="5"/>
  <c r="G1783" i="5"/>
  <c r="G1772" i="5"/>
  <c r="G1758" i="5"/>
  <c r="G1736" i="5"/>
  <c r="G1722" i="5"/>
  <c r="G1719" i="5"/>
  <c r="G1708" i="5"/>
  <c r="G1694" i="5"/>
  <c r="G1672" i="5"/>
  <c r="G1623" i="5"/>
  <c r="G1624" i="5"/>
  <c r="G1607" i="5"/>
  <c r="G1599" i="5"/>
  <c r="G1591" i="5"/>
  <c r="G1583" i="5"/>
  <c r="G1575" i="5"/>
  <c r="G1567" i="5"/>
  <c r="G1559" i="5"/>
  <c r="G1551" i="5"/>
  <c r="G1543" i="5"/>
  <c r="G1535" i="5"/>
  <c r="G1527" i="5"/>
  <c r="G1519" i="5"/>
  <c r="G1516" i="5"/>
  <c r="G1511" i="5"/>
  <c r="G1508" i="5"/>
  <c r="G1486" i="5"/>
  <c r="G1461" i="5"/>
  <c r="G1462" i="5"/>
  <c r="G1427" i="5"/>
  <c r="G1428" i="5"/>
  <c r="G1399" i="5"/>
  <c r="G1400" i="5"/>
  <c r="G2466" i="5"/>
  <c r="G2450" i="5"/>
  <c r="G2432" i="5"/>
  <c r="G2418" i="5"/>
  <c r="G2412" i="5"/>
  <c r="G2383" i="5"/>
  <c r="G2380" i="5"/>
  <c r="G2334" i="5"/>
  <c r="G2308" i="5"/>
  <c r="G2282" i="5"/>
  <c r="G2276" i="5"/>
  <c r="G2262" i="5"/>
  <c r="G2248" i="5"/>
  <c r="G2240" i="5"/>
  <c r="G2232" i="5"/>
  <c r="G2224" i="5"/>
  <c r="G2213" i="5"/>
  <c r="G2207" i="5"/>
  <c r="G2200" i="5"/>
  <c r="G2198" i="5"/>
  <c r="G2175" i="5"/>
  <c r="G2164" i="5"/>
  <c r="G2155" i="5"/>
  <c r="G2112" i="5"/>
  <c r="G2103" i="5"/>
  <c r="G1876" i="5"/>
  <c r="G1866" i="5"/>
  <c r="G1780" i="5"/>
  <c r="G1766" i="5"/>
  <c r="G1744" i="5"/>
  <c r="G1727" i="5"/>
  <c r="G1716" i="5"/>
  <c r="G1680" i="5"/>
  <c r="G1666" i="5"/>
  <c r="G1660" i="5"/>
  <c r="G1657" i="5"/>
  <c r="G1642" i="5"/>
  <c r="G1636" i="5"/>
  <c r="G1629" i="5"/>
  <c r="G1619" i="5"/>
  <c r="G1489" i="5"/>
  <c r="G1373" i="5"/>
  <c r="G1953" i="5"/>
  <c r="G1905" i="5"/>
  <c r="G1902" i="5"/>
  <c r="G1886" i="5"/>
  <c r="G1774" i="5"/>
  <c r="G1752" i="5"/>
  <c r="G1738" i="5"/>
  <c r="G1710" i="5"/>
  <c r="G1688" i="5"/>
  <c r="G1674" i="5"/>
  <c r="G1609" i="5"/>
  <c r="G1601" i="5"/>
  <c r="G1513" i="5"/>
  <c r="G1505" i="5"/>
  <c r="G1502" i="5"/>
  <c r="G1497" i="5"/>
  <c r="G1476" i="5"/>
  <c r="G1473" i="5"/>
  <c r="G1469" i="5"/>
  <c r="G1457" i="5"/>
  <c r="G1445" i="5"/>
  <c r="G1446" i="5"/>
  <c r="G1429" i="5"/>
  <c r="G1407" i="5"/>
  <c r="G1408" i="5"/>
  <c r="G1398" i="5"/>
  <c r="G2284" i="5"/>
  <c r="G2264" i="5"/>
  <c r="G2242" i="5"/>
  <c r="G2234" i="5"/>
  <c r="G2226" i="5"/>
  <c r="G2199" i="5"/>
  <c r="G1858" i="5"/>
  <c r="G1851" i="5"/>
  <c r="G1843" i="5"/>
  <c r="G1835" i="5"/>
  <c r="G1827" i="5"/>
  <c r="G1819" i="5"/>
  <c r="G1811" i="5"/>
  <c r="G1803" i="5"/>
  <c r="G1743" i="5"/>
  <c r="G1732" i="5"/>
  <c r="G1679" i="5"/>
  <c r="G1668" i="5"/>
  <c r="G1656" i="5"/>
  <c r="G1650" i="5"/>
  <c r="G1651" i="5"/>
  <c r="G1432" i="5"/>
  <c r="G1433" i="5"/>
  <c r="G1406" i="5"/>
  <c r="G1383" i="5"/>
  <c r="G1384" i="5"/>
  <c r="G1374" i="5"/>
  <c r="G1354" i="5"/>
  <c r="G1353" i="5"/>
  <c r="G2408" i="5"/>
  <c r="G2396" i="5"/>
  <c r="G2324" i="5"/>
  <c r="G2298" i="5"/>
  <c r="G2292" i="5"/>
  <c r="G2266" i="5"/>
  <c r="G2244" i="5"/>
  <c r="G2236" i="5"/>
  <c r="G2228" i="5"/>
  <c r="G2205" i="5"/>
  <c r="G2193" i="5"/>
  <c r="G1907" i="5"/>
  <c r="G1888" i="5"/>
  <c r="G1879" i="5"/>
  <c r="G1854" i="5"/>
  <c r="G1759" i="5"/>
  <c r="G1748" i="5"/>
  <c r="G1745" i="5"/>
  <c r="G1739" i="5"/>
  <c r="G1734" i="5"/>
  <c r="G1698" i="5"/>
  <c r="G1695" i="5"/>
  <c r="G1684" i="5"/>
  <c r="G1675" i="5"/>
  <c r="G1670" i="5"/>
  <c r="G1611" i="5"/>
  <c r="G1612" i="5"/>
  <c r="G1493" i="5"/>
  <c r="G1465" i="5"/>
  <c r="G1453" i="5"/>
  <c r="G1454" i="5"/>
  <c r="G1389" i="5"/>
  <c r="G1941" i="5"/>
  <c r="G1933" i="5"/>
  <c r="G1925" i="5"/>
  <c r="G1917" i="5"/>
  <c r="G1909" i="5"/>
  <c r="G1897" i="5"/>
  <c r="G1894" i="5"/>
  <c r="G1864" i="5"/>
  <c r="G1829" i="5"/>
  <c r="G1821" i="5"/>
  <c r="G1813" i="5"/>
  <c r="G1805" i="5"/>
  <c r="G1797" i="5"/>
  <c r="G1789" i="5"/>
  <c r="G1753" i="5"/>
  <c r="G1594" i="5"/>
  <c r="G1589" i="5"/>
  <c r="G1586" i="5"/>
  <c r="G1581" i="5"/>
  <c r="G1578" i="5"/>
  <c r="G1573" i="5"/>
  <c r="G1570" i="5"/>
  <c r="G1565" i="5"/>
  <c r="G1562" i="5"/>
  <c r="G1557" i="5"/>
  <c r="G1554" i="5"/>
  <c r="G1549" i="5"/>
  <c r="G1546" i="5"/>
  <c r="G1541" i="5"/>
  <c r="G1538" i="5"/>
  <c r="G1533" i="5"/>
  <c r="G1530" i="5"/>
  <c r="G1525" i="5"/>
  <c r="G1522" i="5"/>
  <c r="G1437" i="5"/>
  <c r="G1438" i="5"/>
  <c r="G1391" i="5"/>
  <c r="G1392" i="5"/>
  <c r="G1382" i="5"/>
  <c r="G1365" i="5"/>
  <c r="G1358" i="5"/>
  <c r="G2500" i="5"/>
  <c r="G2490" i="5"/>
  <c r="G2480" i="5"/>
  <c r="G2460" i="5"/>
  <c r="G2444" i="5"/>
  <c r="G2430" i="5"/>
  <c r="G2410" i="5"/>
  <c r="G2404" i="5"/>
  <c r="G2398" i="5"/>
  <c r="G2332" i="5"/>
  <c r="G2326" i="5"/>
  <c r="G2306" i="5"/>
  <c r="G2300" i="5"/>
  <c r="G2274" i="5"/>
  <c r="G2268" i="5"/>
  <c r="G2246" i="5"/>
  <c r="G2238" i="5"/>
  <c r="G2230" i="5"/>
  <c r="G2222" i="5"/>
  <c r="G2219" i="5"/>
  <c r="G2208" i="5"/>
  <c r="G2202" i="5"/>
  <c r="G2197" i="5"/>
  <c r="G2195" i="5"/>
  <c r="G2189" i="5"/>
  <c r="G2176" i="5"/>
  <c r="G2167" i="5"/>
  <c r="G2156" i="5"/>
  <c r="G2147" i="5"/>
  <c r="G2127" i="5"/>
  <c r="G2104" i="5"/>
  <c r="G1880" i="5"/>
  <c r="G1877" i="5"/>
  <c r="G1874" i="5"/>
  <c r="G1860" i="5"/>
  <c r="G1778" i="5"/>
  <c r="G1775" i="5"/>
  <c r="G1764" i="5"/>
  <c r="G1750" i="5"/>
  <c r="G1728" i="5"/>
  <c r="G1714" i="5"/>
  <c r="G1711" i="5"/>
  <c r="G1700" i="5"/>
  <c r="G1686" i="5"/>
  <c r="G1449" i="5"/>
  <c r="G1325" i="5"/>
  <c r="G1312" i="5"/>
  <c r="G1292" i="5"/>
  <c r="G1284" i="5"/>
  <c r="G1276" i="5"/>
  <c r="G1265" i="5"/>
  <c r="G1176" i="5"/>
  <c r="G1144" i="5"/>
  <c r="G710" i="5"/>
  <c r="G711" i="5"/>
  <c r="G686" i="5"/>
  <c r="G687" i="5"/>
  <c r="G668" i="5"/>
  <c r="G669" i="5"/>
  <c r="G630" i="5"/>
  <c r="G602" i="5"/>
  <c r="G1345" i="5"/>
  <c r="G1253" i="5"/>
  <c r="G1060" i="5"/>
  <c r="G1057" i="5"/>
  <c r="G988" i="5"/>
  <c r="G985" i="5"/>
  <c r="G893" i="5"/>
  <c r="G885" i="5"/>
  <c r="G877" i="5"/>
  <c r="G839" i="5"/>
  <c r="G831" i="5"/>
  <c r="G644" i="5"/>
  <c r="G645" i="5"/>
  <c r="G391" i="5"/>
  <c r="G392" i="5"/>
  <c r="G1318" i="5"/>
  <c r="G1299" i="5"/>
  <c r="G1297" i="5"/>
  <c r="G1256" i="5"/>
  <c r="G1248" i="5"/>
  <c r="G1246" i="5"/>
  <c r="G1239" i="5"/>
  <c r="G1231" i="5"/>
  <c r="G1223" i="5"/>
  <c r="G1215" i="5"/>
  <c r="G1207" i="5"/>
  <c r="G1202" i="5"/>
  <c r="G1200" i="5"/>
  <c r="G1197" i="5"/>
  <c r="G1187" i="5"/>
  <c r="G1170" i="5"/>
  <c r="G1168" i="5"/>
  <c r="G1165" i="5"/>
  <c r="G1155" i="5"/>
  <c r="G1138" i="5"/>
  <c r="G1136" i="5"/>
  <c r="G1133" i="5"/>
  <c r="G1123" i="5"/>
  <c r="G1106" i="5"/>
  <c r="G1104" i="5"/>
  <c r="G1101" i="5"/>
  <c r="G1091" i="5"/>
  <c r="G1081" i="5"/>
  <c r="G817" i="5"/>
  <c r="G681" i="5"/>
  <c r="G557" i="5"/>
  <c r="G276" i="5"/>
  <c r="G277" i="5"/>
  <c r="G1118" i="5"/>
  <c r="G1113" i="5"/>
  <c r="G969" i="5"/>
  <c r="G961" i="5"/>
  <c r="G953" i="5"/>
  <c r="G945" i="5"/>
  <c r="G937" i="5"/>
  <c r="G929" i="5"/>
  <c r="G921" i="5"/>
  <c r="G872" i="5"/>
  <c r="G836" i="5"/>
  <c r="G828" i="5"/>
  <c r="G785" i="5"/>
  <c r="G780" i="5"/>
  <c r="G692" i="5"/>
  <c r="G693" i="5"/>
  <c r="G658" i="5"/>
  <c r="G610" i="5"/>
  <c r="G541" i="5"/>
  <c r="G534" i="5"/>
  <c r="G535" i="5"/>
  <c r="G1646" i="5"/>
  <c r="G1640" i="5"/>
  <c r="G1471" i="5"/>
  <c r="G1411" i="5"/>
  <c r="G1401" i="5"/>
  <c r="G1393" i="5"/>
  <c r="G1385" i="5"/>
  <c r="G1377" i="5"/>
  <c r="G1369" i="5"/>
  <c r="G1361" i="5"/>
  <c r="G1350" i="5"/>
  <c r="G1320" i="5"/>
  <c r="G1308" i="5"/>
  <c r="G1288" i="5"/>
  <c r="G1280" i="5"/>
  <c r="G1272" i="5"/>
  <c r="G1270" i="5"/>
  <c r="G1192" i="5"/>
  <c r="G1160" i="5"/>
  <c r="G1128" i="5"/>
  <c r="G1096" i="5"/>
  <c r="G1076" i="5"/>
  <c r="G1062" i="5"/>
  <c r="G972" i="5"/>
  <c r="G964" i="5"/>
  <c r="G956" i="5"/>
  <c r="G948" i="5"/>
  <c r="G940" i="5"/>
  <c r="G932" i="5"/>
  <c r="G924" i="5"/>
  <c r="G847" i="5"/>
  <c r="G806" i="5"/>
  <c r="G790" i="5"/>
  <c r="G739" i="5"/>
  <c r="G491" i="5"/>
  <c r="G492" i="5"/>
  <c r="G1423" i="5"/>
  <c r="G1403" i="5"/>
  <c r="G1395" i="5"/>
  <c r="G1387" i="5"/>
  <c r="G1379" i="5"/>
  <c r="G1376" i="5"/>
  <c r="G1371" i="5"/>
  <c r="G1368" i="5"/>
  <c r="G1363" i="5"/>
  <c r="G1360" i="5"/>
  <c r="G1355" i="5"/>
  <c r="G1352" i="5"/>
  <c r="G1310" i="5"/>
  <c r="G1296" i="5"/>
  <c r="G1293" i="5"/>
  <c r="G1290" i="5"/>
  <c r="G1282" i="5"/>
  <c r="G1244" i="5"/>
  <c r="G1236" i="5"/>
  <c r="G1228" i="5"/>
  <c r="G1220" i="5"/>
  <c r="G1212" i="5"/>
  <c r="G1204" i="5"/>
  <c r="G1172" i="5"/>
  <c r="G1140" i="5"/>
  <c r="G1108" i="5"/>
  <c r="G1070" i="5"/>
  <c r="G1043" i="5"/>
  <c r="G1040" i="5"/>
  <c r="G1036" i="5"/>
  <c r="G994" i="5"/>
  <c r="G871" i="5"/>
  <c r="G827" i="5"/>
  <c r="G779" i="5"/>
  <c r="G763" i="5"/>
  <c r="G698" i="5"/>
  <c r="G699" i="5"/>
  <c r="G1654" i="5"/>
  <c r="G1648" i="5"/>
  <c r="G1633" i="5"/>
  <c r="G1627" i="5"/>
  <c r="G1483" i="5"/>
  <c r="G1481" i="5"/>
  <c r="G1477" i="5"/>
  <c r="G1459" i="5"/>
  <c r="G1451" i="5"/>
  <c r="G1443" i="5"/>
  <c r="G1435" i="5"/>
  <c r="G1349" i="5"/>
  <c r="G1346" i="5"/>
  <c r="G1332" i="5"/>
  <c r="G1304" i="5"/>
  <c r="G1301" i="5"/>
  <c r="G1260" i="5"/>
  <c r="G1252" i="5"/>
  <c r="G1184" i="5"/>
  <c r="G1152" i="5"/>
  <c r="G1120" i="5"/>
  <c r="G1075" i="5"/>
  <c r="G971" i="5"/>
  <c r="G963" i="5"/>
  <c r="G955" i="5"/>
  <c r="G947" i="5"/>
  <c r="G939" i="5"/>
  <c r="G931" i="5"/>
  <c r="G923" i="5"/>
  <c r="G912" i="5"/>
  <c r="G876" i="5"/>
  <c r="G873" i="5"/>
  <c r="G837" i="5"/>
  <c r="G829" i="5"/>
  <c r="G811" i="5"/>
  <c r="G795" i="5"/>
  <c r="G523" i="5"/>
  <c r="G524" i="5"/>
  <c r="G1499" i="5"/>
  <c r="G1491" i="5"/>
  <c r="G1467" i="5"/>
  <c r="G1415" i="5"/>
  <c r="G1316" i="5"/>
  <c r="G1268" i="5"/>
  <c r="G1257" i="5"/>
  <c r="G1249" i="5"/>
  <c r="G1045" i="5"/>
  <c r="G1031" i="5"/>
  <c r="G1027" i="5"/>
  <c r="G1023" i="5"/>
  <c r="G1019" i="5"/>
  <c r="G1015" i="5"/>
  <c r="G1011" i="5"/>
  <c r="G1007" i="5"/>
  <c r="G1003" i="5"/>
  <c r="G992" i="5"/>
  <c r="G989" i="5"/>
  <c r="G973" i="5"/>
  <c r="G914" i="5"/>
  <c r="G862" i="5"/>
  <c r="G854" i="5"/>
  <c r="G840" i="5"/>
  <c r="G832" i="5"/>
  <c r="G821" i="5"/>
  <c r="G816" i="5"/>
  <c r="G813" i="5"/>
  <c r="G797" i="5"/>
  <c r="G728" i="5"/>
  <c r="G599" i="5"/>
  <c r="G558" i="5"/>
  <c r="G559" i="5"/>
  <c r="G454" i="5"/>
  <c r="G773" i="5"/>
  <c r="G765" i="5"/>
  <c r="G754" i="5"/>
  <c r="G724" i="5"/>
  <c r="G718" i="5"/>
  <c r="G714" i="5"/>
  <c r="G708" i="5"/>
  <c r="G690" i="5"/>
  <c r="G684" i="5"/>
  <c r="G678" i="5"/>
  <c r="G672" i="5"/>
  <c r="G642" i="5"/>
  <c r="G596" i="5"/>
  <c r="G591" i="5"/>
  <c r="G575" i="5"/>
  <c r="G570" i="5"/>
  <c r="G527" i="5"/>
  <c r="G495" i="5"/>
  <c r="G445" i="5"/>
  <c r="G429" i="5"/>
  <c r="G426" i="5"/>
  <c r="G398" i="5"/>
  <c r="G395" i="5"/>
  <c r="G389" i="5"/>
  <c r="G366" i="5"/>
  <c r="G363" i="5"/>
  <c r="G355" i="5"/>
  <c r="G347" i="5"/>
  <c r="G339" i="5"/>
  <c r="G331" i="5"/>
  <c r="G323" i="5"/>
  <c r="G315" i="5"/>
  <c r="G307" i="5"/>
  <c r="G292" i="5"/>
  <c r="G286" i="5"/>
  <c r="G268" i="5"/>
  <c r="G246" i="5"/>
  <c r="G236" i="5"/>
  <c r="G220" i="5"/>
  <c r="G188" i="5"/>
  <c r="G128" i="5"/>
  <c r="G113" i="5"/>
  <c r="G111" i="5"/>
  <c r="G104" i="5"/>
  <c r="G14" i="5"/>
  <c r="G1088" i="5"/>
  <c r="G1047" i="5"/>
  <c r="G1041" i="5"/>
  <c r="G908" i="5"/>
  <c r="G905" i="5"/>
  <c r="G868" i="5"/>
  <c r="G844" i="5"/>
  <c r="G841" i="5"/>
  <c r="G808" i="5"/>
  <c r="G744" i="5"/>
  <c r="G702" i="5"/>
  <c r="G696" i="5"/>
  <c r="G632" i="5"/>
  <c r="G612" i="5"/>
  <c r="G515" i="5"/>
  <c r="G506" i="5"/>
  <c r="G451" i="5"/>
  <c r="G448" i="5"/>
  <c r="G438" i="5"/>
  <c r="G422" i="5"/>
  <c r="G419" i="5"/>
  <c r="G409" i="5"/>
  <c r="G386" i="5"/>
  <c r="G383" i="5"/>
  <c r="G377" i="5"/>
  <c r="G298" i="5"/>
  <c r="G282" i="5"/>
  <c r="G252" i="5"/>
  <c r="G230" i="5"/>
  <c r="G222" i="5"/>
  <c r="G200" i="5"/>
  <c r="G190" i="5"/>
  <c r="G164" i="5"/>
  <c r="G148" i="5"/>
  <c r="G133" i="5"/>
  <c r="G130" i="5"/>
  <c r="G91" i="5"/>
  <c r="G73" i="5"/>
  <c r="G62" i="5"/>
  <c r="G59" i="5"/>
  <c r="G45" i="5"/>
  <c r="G26" i="5"/>
  <c r="G545" i="5"/>
  <c r="G281" i="5"/>
  <c r="G212" i="5"/>
  <c r="G209" i="5"/>
  <c r="G180" i="5"/>
  <c r="G177" i="5"/>
  <c r="G169" i="5"/>
  <c r="G145" i="5"/>
  <c r="G143" i="5"/>
  <c r="G124" i="5"/>
  <c r="G121" i="5"/>
  <c r="G109" i="5"/>
  <c r="G70" i="5"/>
  <c r="G5" i="5"/>
  <c r="G777" i="5"/>
  <c r="G769" i="5"/>
  <c r="G761" i="5"/>
  <c r="G750" i="5"/>
  <c r="G746" i="5"/>
  <c r="G736" i="5"/>
  <c r="G726" i="5"/>
  <c r="G716" i="5"/>
  <c r="G704" i="5"/>
  <c r="G636" i="5"/>
  <c r="G616" i="5"/>
  <c r="G611" i="5"/>
  <c r="G603" i="5"/>
  <c r="G595" i="5"/>
  <c r="G592" i="5"/>
  <c r="G587" i="5"/>
  <c r="G579" i="5"/>
  <c r="G576" i="5"/>
  <c r="G566" i="5"/>
  <c r="G555" i="5"/>
  <c r="G550" i="5"/>
  <c r="G542" i="5"/>
  <c r="G528" i="5"/>
  <c r="G502" i="5"/>
  <c r="G496" i="5"/>
  <c r="G458" i="5"/>
  <c r="G436" i="5"/>
  <c r="G411" i="5"/>
  <c r="G405" i="5"/>
  <c r="G379" i="5"/>
  <c r="G373" i="5"/>
  <c r="G272" i="5"/>
  <c r="G260" i="5"/>
  <c r="G254" i="5"/>
  <c r="G244" i="5"/>
  <c r="G204" i="5"/>
  <c r="G194" i="5"/>
  <c r="G174" i="5"/>
  <c r="G141" i="5"/>
  <c r="G132" i="5"/>
  <c r="G117" i="5"/>
  <c r="G69" i="5"/>
  <c r="G22" i="5"/>
  <c r="G16" i="5"/>
  <c r="G1067" i="5"/>
  <c r="G1064" i="5"/>
  <c r="G1052" i="5"/>
  <c r="G1049" i="5"/>
  <c r="G996" i="5"/>
  <c r="G980" i="5"/>
  <c r="G977" i="5"/>
  <c r="G915" i="5"/>
  <c r="G895" i="5"/>
  <c r="G887" i="5"/>
  <c r="G879" i="5"/>
  <c r="G824" i="5"/>
  <c r="G792" i="5"/>
  <c r="G752" i="5"/>
  <c r="G722" i="5"/>
  <c r="G682" i="5"/>
  <c r="G676" i="5"/>
  <c r="G656" i="5"/>
  <c r="G628" i="5"/>
  <c r="G600" i="5"/>
  <c r="G499" i="5"/>
  <c r="G455" i="5"/>
  <c r="G443" i="5"/>
  <c r="G427" i="5"/>
  <c r="G414" i="5"/>
  <c r="G402" i="5"/>
  <c r="G399" i="5"/>
  <c r="G370" i="5"/>
  <c r="G367" i="5"/>
  <c r="G284" i="5"/>
  <c r="G742" i="5"/>
  <c r="G608" i="5"/>
  <c r="G593" i="5"/>
  <c r="G581" i="5"/>
  <c r="G573" i="5"/>
  <c r="G519" i="5"/>
  <c r="G510" i="5"/>
  <c r="G487" i="5"/>
  <c r="G479" i="5"/>
  <c r="G471" i="5"/>
  <c r="G446" i="5"/>
  <c r="G430" i="5"/>
  <c r="G417" i="5"/>
  <c r="G390" i="5"/>
  <c r="G381" i="5"/>
  <c r="G361" i="5"/>
  <c r="G353" i="5"/>
  <c r="G345" i="5"/>
  <c r="G337" i="5"/>
  <c r="G329" i="5"/>
  <c r="G321" i="5"/>
  <c r="G313" i="5"/>
  <c r="G305" i="5"/>
  <c r="G296" i="5"/>
  <c r="G256" i="5"/>
  <c r="G234" i="5"/>
  <c r="G218" i="5"/>
  <c r="G196" i="5"/>
  <c r="G186" i="5"/>
  <c r="G156" i="5"/>
  <c r="G149" i="5"/>
  <c r="G77" i="5"/>
  <c r="G66" i="5"/>
  <c r="G38" i="5"/>
  <c r="G648" i="5"/>
  <c r="G620" i="5"/>
  <c r="G615" i="5"/>
  <c r="G594" i="5"/>
  <c r="G586" i="5"/>
  <c r="G565" i="5"/>
  <c r="G538" i="5"/>
  <c r="G530" i="5"/>
  <c r="G498" i="5"/>
  <c r="G401" i="5"/>
  <c r="G369" i="5"/>
  <c r="G249" i="5"/>
  <c r="G225" i="5"/>
  <c r="G198" i="5"/>
  <c r="G125" i="5"/>
  <c r="G116" i="5"/>
  <c r="G98" i="5"/>
  <c r="G85" i="5"/>
  <c r="G74" i="5"/>
  <c r="G57" i="5"/>
  <c r="G29" i="5"/>
  <c r="G18" i="5"/>
  <c r="G3770" i="5"/>
  <c r="G3742" i="5"/>
  <c r="H3751" i="5"/>
  <c r="G3777" i="5"/>
  <c r="G3761" i="5"/>
  <c r="G3753" i="5"/>
  <c r="H3782" i="5"/>
  <c r="H3778" i="5"/>
  <c r="H3774" i="5"/>
  <c r="H3770" i="5"/>
  <c r="H3766" i="5"/>
  <c r="H3762" i="5"/>
  <c r="H3758" i="5"/>
  <c r="H3754" i="5"/>
  <c r="H3746" i="5"/>
  <c r="H3742" i="5"/>
  <c r="H3738" i="5"/>
  <c r="H3734" i="5"/>
  <c r="H3730" i="5"/>
  <c r="H3726" i="5"/>
  <c r="H3722" i="5"/>
  <c r="H3718" i="5"/>
  <c r="G3479" i="5"/>
  <c r="H3459" i="5"/>
  <c r="H3443" i="5"/>
  <c r="H3427" i="5"/>
  <c r="H3383" i="5"/>
  <c r="G3726" i="5"/>
  <c r="G3473" i="5"/>
  <c r="G3459" i="5"/>
  <c r="G3443" i="5"/>
  <c r="H3423" i="5"/>
  <c r="H3350" i="5"/>
  <c r="G3758" i="5"/>
  <c r="G3722" i="5"/>
  <c r="G3774" i="5"/>
  <c r="G3738" i="5"/>
  <c r="G3710" i="5"/>
  <c r="G3471" i="5"/>
  <c r="G3455" i="5"/>
  <c r="G3439" i="5"/>
  <c r="H3342" i="5"/>
  <c r="G3730" i="5"/>
  <c r="G3469" i="5"/>
  <c r="G3453" i="5"/>
  <c r="G3437" i="5"/>
  <c r="H3354" i="5"/>
  <c r="G3766" i="5"/>
  <c r="G3734" i="5"/>
  <c r="G3467" i="5"/>
  <c r="G3451" i="5"/>
  <c r="G3435" i="5"/>
  <c r="G3746" i="5"/>
  <c r="G3714" i="5"/>
  <c r="G3465" i="5"/>
  <c r="G3449" i="5"/>
  <c r="G3433" i="5"/>
  <c r="H3346" i="5"/>
  <c r="G3782" i="5"/>
  <c r="G3750" i="5"/>
  <c r="G3718" i="5"/>
  <c r="G3211" i="5"/>
  <c r="H3205" i="5"/>
  <c r="G3195" i="5"/>
  <c r="H3189" i="5"/>
  <c r="H3143" i="5"/>
  <c r="G3140" i="5"/>
  <c r="H3136" i="5"/>
  <c r="H3132" i="5"/>
  <c r="H3128" i="5"/>
  <c r="H3088" i="5"/>
  <c r="H3056" i="5"/>
  <c r="H3024" i="5"/>
  <c r="H2992" i="5"/>
  <c r="H2956" i="5"/>
  <c r="H2924" i="5"/>
  <c r="H2892" i="5"/>
  <c r="H2860" i="5"/>
  <c r="H2828" i="5"/>
  <c r="H3202" i="5"/>
  <c r="H3186" i="5"/>
  <c r="G3136" i="5"/>
  <c r="G3132" i="5"/>
  <c r="G3128" i="5"/>
  <c r="H3112" i="5"/>
  <c r="H3100" i="5"/>
  <c r="H3068" i="5"/>
  <c r="H3036" i="5"/>
  <c r="H3004" i="5"/>
  <c r="H2968" i="5"/>
  <c r="H2936" i="5"/>
  <c r="H2904" i="5"/>
  <c r="H2872" i="5"/>
  <c r="H2840" i="5"/>
  <c r="H2948" i="5"/>
  <c r="H2916" i="5"/>
  <c r="H2884" i="5"/>
  <c r="H2852" i="5"/>
  <c r="H3116" i="5"/>
  <c r="H3092" i="5"/>
  <c r="H3060" i="5"/>
  <c r="H3028" i="5"/>
  <c r="H2996" i="5"/>
  <c r="H2972" i="5"/>
  <c r="H2960" i="5"/>
  <c r="H2928" i="5"/>
  <c r="H2896" i="5"/>
  <c r="H2864" i="5"/>
  <c r="H2832" i="5"/>
  <c r="H3213" i="5"/>
  <c r="G3203" i="5"/>
  <c r="H3197" i="5"/>
  <c r="G3187" i="5"/>
  <c r="G3116" i="5"/>
  <c r="H2940" i="5"/>
  <c r="H2908" i="5"/>
  <c r="H2876" i="5"/>
  <c r="H2844" i="5"/>
  <c r="H3210" i="5"/>
  <c r="H3194" i="5"/>
  <c r="H2976" i="5"/>
  <c r="G3120" i="5"/>
  <c r="H3096" i="5"/>
  <c r="H3064" i="5"/>
  <c r="H3032" i="5"/>
  <c r="H3000" i="5"/>
  <c r="H2964" i="5"/>
  <c r="H2932" i="5"/>
  <c r="H2900" i="5"/>
  <c r="H2868" i="5"/>
  <c r="H2836" i="5"/>
  <c r="H3140" i="5"/>
  <c r="H2980" i="5"/>
  <c r="G2799" i="5"/>
  <c r="G2783" i="5"/>
  <c r="G2823" i="5"/>
  <c r="G2818" i="5"/>
  <c r="G2813" i="5"/>
  <c r="G2821" i="5"/>
  <c r="G2811" i="5"/>
  <c r="G2807" i="5"/>
  <c r="G2775" i="5"/>
  <c r="G2759" i="5"/>
  <c r="G2743" i="5"/>
  <c r="G2727" i="5"/>
  <c r="G2791" i="5"/>
  <c r="H2812" i="5"/>
  <c r="G2810" i="5"/>
  <c r="H2808" i="5"/>
  <c r="G2802" i="5"/>
  <c r="G2786" i="5"/>
  <c r="G2779" i="5"/>
  <c r="G2763" i="5"/>
  <c r="G2747" i="5"/>
  <c r="G2731" i="5"/>
  <c r="G2767" i="5"/>
  <c r="H2510" i="5"/>
  <c r="H2463" i="5"/>
  <c r="H2461" i="5"/>
  <c r="G2457" i="5"/>
  <c r="H2417" i="5"/>
  <c r="H2467" i="5"/>
  <c r="H2465" i="5"/>
  <c r="G2461" i="5"/>
  <c r="H2441" i="5"/>
  <c r="G2520" i="5"/>
  <c r="H2514" i="5"/>
  <c r="G2504" i="5"/>
  <c r="H2471" i="5"/>
  <c r="H2469" i="5"/>
  <c r="H2505" i="5"/>
  <c r="G2491" i="5"/>
  <c r="H2489" i="5"/>
  <c r="H2475" i="5"/>
  <c r="H2473" i="5"/>
  <c r="G2469" i="5"/>
  <c r="H2445" i="5"/>
  <c r="H2421" i="5"/>
  <c r="H2518" i="5"/>
  <c r="H2502" i="5"/>
  <c r="H2494" i="5"/>
  <c r="G2489" i="5"/>
  <c r="H2479" i="5"/>
  <c r="H2477" i="5"/>
  <c r="G2445" i="5"/>
  <c r="H2433" i="5"/>
  <c r="G2487" i="5"/>
  <c r="H2485" i="5"/>
  <c r="H2481" i="5"/>
  <c r="H2449" i="5"/>
  <c r="H2413" i="5"/>
  <c r="G2485" i="5"/>
  <c r="H2455" i="5"/>
  <c r="G2449" i="5"/>
  <c r="H2425" i="5"/>
  <c r="H2405" i="5"/>
  <c r="H2459" i="5"/>
  <c r="H2457" i="5"/>
  <c r="G2216" i="5"/>
  <c r="G2210" i="5"/>
  <c r="H2206" i="5"/>
  <c r="G2201" i="5"/>
  <c r="H2190" i="5"/>
  <c r="G2185" i="5"/>
  <c r="G2177" i="5"/>
  <c r="G2145" i="5"/>
  <c r="G2113" i="5"/>
  <c r="G2206" i="5"/>
  <c r="H2204" i="5"/>
  <c r="H2188" i="5"/>
  <c r="G2181" i="5"/>
  <c r="G2157" i="5"/>
  <c r="G2125" i="5"/>
  <c r="G2169" i="5"/>
  <c r="G2137" i="5"/>
  <c r="G2105" i="5"/>
  <c r="H2200" i="5"/>
  <c r="H2184" i="5"/>
  <c r="G2149" i="5"/>
  <c r="G2117" i="5"/>
  <c r="H2182" i="5"/>
  <c r="G2161" i="5"/>
  <c r="G2129" i="5"/>
  <c r="G2097" i="5"/>
  <c r="G2173" i="5"/>
  <c r="G2141" i="5"/>
  <c r="G2109" i="5"/>
  <c r="G2153" i="5"/>
  <c r="G2121" i="5"/>
  <c r="G1871" i="5"/>
  <c r="G1859" i="5"/>
  <c r="G1906" i="5"/>
  <c r="G1887" i="5"/>
  <c r="G1883" i="5"/>
  <c r="H1863" i="5"/>
  <c r="H1870" i="5"/>
  <c r="G1863" i="5"/>
  <c r="H1867" i="5"/>
  <c r="G1855" i="5"/>
  <c r="H1905" i="5"/>
  <c r="G1867" i="5"/>
  <c r="H1859" i="5"/>
  <c r="H1631" i="5"/>
  <c r="H1629" i="5"/>
  <c r="H1614" i="5"/>
  <c r="H1625" i="5"/>
  <c r="H1618" i="5"/>
  <c r="H1620" i="5"/>
  <c r="H1622" i="5"/>
  <c r="H1624" i="5"/>
  <c r="H1610" i="5"/>
  <c r="G1480" i="5"/>
  <c r="H1471" i="5"/>
  <c r="H1466" i="5"/>
  <c r="H1445" i="5"/>
  <c r="H1475" i="5"/>
  <c r="H1449" i="5"/>
  <c r="H1479" i="5"/>
  <c r="H1453" i="5"/>
  <c r="H1437" i="5"/>
  <c r="H1457" i="5"/>
  <c r="H1441" i="5"/>
  <c r="H1353" i="5"/>
  <c r="H1340" i="5"/>
  <c r="G1335" i="5"/>
  <c r="G1269" i="5"/>
  <c r="G1273" i="5"/>
  <c r="G1241" i="5"/>
  <c r="G1225" i="5"/>
  <c r="G1209" i="5"/>
  <c r="H1338" i="5"/>
  <c r="G1331" i="5"/>
  <c r="H1322" i="5"/>
  <c r="G1315" i="5"/>
  <c r="H1306" i="5"/>
  <c r="G1245" i="5"/>
  <c r="G1338" i="5"/>
  <c r="H1336" i="5"/>
  <c r="G1329" i="5"/>
  <c r="G1322" i="5"/>
  <c r="H1320" i="5"/>
  <c r="G1313" i="5"/>
  <c r="G1306" i="5"/>
  <c r="H1302" i="5"/>
  <c r="G1294" i="5"/>
  <c r="G1262" i="5"/>
  <c r="G1229" i="5"/>
  <c r="G1213" i="5"/>
  <c r="H1332" i="5"/>
  <c r="H1316" i="5"/>
  <c r="G1233" i="5"/>
  <c r="G1217" i="5"/>
  <c r="H1330" i="5"/>
  <c r="H1314" i="5"/>
  <c r="G1237" i="5"/>
  <c r="G1221" i="5"/>
  <c r="G1205" i="5"/>
  <c r="H1063" i="5"/>
  <c r="H1055" i="5"/>
  <c r="H1047" i="5"/>
  <c r="G993" i="5"/>
  <c r="H988" i="5"/>
  <c r="G1037" i="5"/>
  <c r="G1033" i="5"/>
  <c r="G1029" i="5"/>
  <c r="G1025" i="5"/>
  <c r="G1021" i="5"/>
  <c r="G1017" i="5"/>
  <c r="G1013" i="5"/>
  <c r="G1009" i="5"/>
  <c r="G1005" i="5"/>
  <c r="G1001" i="5"/>
  <c r="G997" i="5"/>
  <c r="G1058" i="5"/>
  <c r="G1050" i="5"/>
  <c r="G1042" i="5"/>
  <c r="G1061" i="5"/>
  <c r="G1053" i="5"/>
  <c r="H992" i="5"/>
  <c r="H1038" i="5"/>
  <c r="H1036" i="5"/>
  <c r="H1034" i="5"/>
  <c r="H1032" i="5"/>
  <c r="H1030" i="5"/>
  <c r="H1028" i="5"/>
  <c r="H1026" i="5"/>
  <c r="H1024" i="5"/>
  <c r="H1022" i="5"/>
  <c r="H1020" i="5"/>
  <c r="H1018" i="5"/>
  <c r="H1016" i="5"/>
  <c r="H1014" i="5"/>
  <c r="H1012" i="5"/>
  <c r="H1010" i="5"/>
  <c r="H1008" i="5"/>
  <c r="H1006" i="5"/>
  <c r="H1004" i="5"/>
  <c r="H1002" i="5"/>
  <c r="H1000" i="5"/>
  <c r="H996" i="5"/>
  <c r="H984" i="5"/>
  <c r="G1068" i="5"/>
  <c r="G749" i="5"/>
  <c r="G737" i="5"/>
  <c r="G721" i="5"/>
  <c r="G758" i="5"/>
  <c r="H755" i="5"/>
  <c r="H747" i="5"/>
  <c r="G733" i="5"/>
  <c r="G717" i="5"/>
  <c r="H710" i="5"/>
  <c r="H740" i="5"/>
  <c r="H731" i="5"/>
  <c r="H724" i="5"/>
  <c r="H715" i="5"/>
  <c r="H664" i="5"/>
  <c r="G745" i="5"/>
  <c r="G731" i="5"/>
  <c r="G729" i="5"/>
  <c r="G715" i="5"/>
  <c r="G713" i="5"/>
  <c r="H700" i="5"/>
  <c r="H692" i="5"/>
  <c r="H684" i="5"/>
  <c r="H676" i="5"/>
  <c r="H656" i="5"/>
  <c r="H640" i="5"/>
  <c r="G743" i="5"/>
  <c r="G741" i="5"/>
  <c r="G727" i="5"/>
  <c r="G725" i="5"/>
  <c r="G709" i="5"/>
  <c r="H668" i="5"/>
  <c r="H644" i="5"/>
  <c r="H628" i="5"/>
  <c r="G588" i="5"/>
  <c r="G547" i="5"/>
  <c r="G583" i="5"/>
  <c r="G563" i="5"/>
  <c r="G551" i="5"/>
  <c r="G539" i="5"/>
  <c r="H450" i="5"/>
  <c r="H444" i="5"/>
  <c r="G441" i="5"/>
  <c r="H436" i="5"/>
  <c r="H454" i="5"/>
  <c r="H442" i="5"/>
  <c r="G432" i="5"/>
  <c r="H440" i="5"/>
  <c r="H424" i="5"/>
  <c r="G412" i="5"/>
  <c r="G424" i="5"/>
  <c r="H416" i="5"/>
  <c r="H428" i="5"/>
  <c r="G416" i="5"/>
  <c r="H300" i="5"/>
  <c r="H295" i="5"/>
  <c r="H292" i="5"/>
  <c r="H287" i="5"/>
  <c r="H282" i="5"/>
  <c r="H273" i="5"/>
  <c r="G263" i="5"/>
  <c r="G241" i="5"/>
  <c r="G293" i="5"/>
  <c r="G285" i="5"/>
  <c r="G283" i="5"/>
  <c r="G269" i="5"/>
  <c r="G267" i="5"/>
  <c r="G245" i="5"/>
  <c r="G233" i="5"/>
  <c r="G257" i="5"/>
  <c r="G247" i="5"/>
  <c r="G299" i="5"/>
  <c r="G291" i="5"/>
  <c r="G237" i="5"/>
  <c r="G297" i="5"/>
  <c r="G289" i="5"/>
  <c r="G275" i="5"/>
  <c r="G251" i="5"/>
  <c r="H162" i="5"/>
  <c r="G155" i="5"/>
  <c r="G142" i="5"/>
  <c r="G135" i="5"/>
  <c r="G126" i="5"/>
  <c r="G119" i="5"/>
  <c r="G110" i="5"/>
  <c r="G103" i="5"/>
  <c r="G90" i="5"/>
  <c r="G86" i="5"/>
  <c r="H174" i="5"/>
  <c r="G167" i="5"/>
  <c r="H158" i="5"/>
  <c r="G71" i="5"/>
  <c r="H156" i="5"/>
  <c r="H152" i="5"/>
  <c r="G150" i="5"/>
  <c r="G83" i="5"/>
  <c r="G51" i="5"/>
  <c r="G19" i="5"/>
  <c r="G11" i="5"/>
  <c r="G63" i="5"/>
  <c r="G31" i="5"/>
  <c r="G75" i="5"/>
  <c r="G43" i="5"/>
  <c r="G138" i="5"/>
  <c r="G122" i="5"/>
  <c r="G106" i="5"/>
  <c r="G55" i="5"/>
  <c r="G23" i="5"/>
  <c r="G15" i="5"/>
  <c r="J9" i="5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J207" i="5" s="1"/>
  <c r="J208" i="5" s="1"/>
  <c r="J209" i="5" s="1"/>
  <c r="J210" i="5" s="1"/>
  <c r="J211" i="5" s="1"/>
  <c r="J212" i="5" s="1"/>
  <c r="J213" i="5" s="1"/>
  <c r="J214" i="5" s="1"/>
  <c r="J215" i="5" s="1"/>
  <c r="J216" i="5" s="1"/>
  <c r="J217" i="5" s="1"/>
  <c r="J218" i="5" s="1"/>
  <c r="J219" i="5" s="1"/>
  <c r="J220" i="5" s="1"/>
  <c r="J221" i="5" s="1"/>
  <c r="J222" i="5" s="1"/>
  <c r="J223" i="5" s="1"/>
  <c r="J224" i="5" s="1"/>
  <c r="J225" i="5" s="1"/>
  <c r="J226" i="5" s="1"/>
  <c r="J227" i="5" s="1"/>
  <c r="J228" i="5" s="1"/>
  <c r="J229" i="5" s="1"/>
  <c r="J230" i="5" s="1"/>
  <c r="J231" i="5" s="1"/>
  <c r="J232" i="5" s="1"/>
  <c r="J233" i="5" s="1"/>
  <c r="J234" i="5" s="1"/>
  <c r="J235" i="5" s="1"/>
  <c r="J236" i="5" s="1"/>
  <c r="J237" i="5" s="1"/>
  <c r="J238" i="5" s="1"/>
  <c r="J239" i="5" s="1"/>
  <c r="J240" i="5" s="1"/>
  <c r="J241" i="5" s="1"/>
  <c r="J242" i="5" s="1"/>
  <c r="J243" i="5" s="1"/>
  <c r="J244" i="5" s="1"/>
  <c r="J245" i="5" s="1"/>
  <c r="J246" i="5" s="1"/>
  <c r="J247" i="5" s="1"/>
  <c r="J248" i="5" s="1"/>
  <c r="J249" i="5" s="1"/>
  <c r="J250" i="5" s="1"/>
  <c r="J251" i="5" s="1"/>
  <c r="J252" i="5" s="1"/>
  <c r="J253" i="5" s="1"/>
  <c r="J254" i="5" s="1"/>
  <c r="J255" i="5" s="1"/>
  <c r="J256" i="5" s="1"/>
  <c r="J257" i="5" s="1"/>
  <c r="J258" i="5" s="1"/>
  <c r="J259" i="5" s="1"/>
  <c r="J260" i="5" s="1"/>
  <c r="J261" i="5" s="1"/>
  <c r="J262" i="5" s="1"/>
  <c r="J263" i="5" s="1"/>
  <c r="J264" i="5" s="1"/>
  <c r="J265" i="5" s="1"/>
  <c r="J266" i="5" s="1"/>
  <c r="J267" i="5" s="1"/>
  <c r="J268" i="5" s="1"/>
  <c r="J269" i="5" s="1"/>
  <c r="J270" i="5" s="1"/>
  <c r="J271" i="5" s="1"/>
  <c r="J272" i="5" s="1"/>
  <c r="J273" i="5" s="1"/>
  <c r="J274" i="5" s="1"/>
  <c r="J275" i="5" s="1"/>
  <c r="J276" i="5" s="1"/>
  <c r="J277" i="5" s="1"/>
  <c r="J278" i="5" s="1"/>
  <c r="J279" i="5" s="1"/>
  <c r="J280" i="5" s="1"/>
  <c r="J281" i="5" s="1"/>
  <c r="J282" i="5" s="1"/>
  <c r="J283" i="5" s="1"/>
  <c r="J284" i="5" s="1"/>
  <c r="J285" i="5" s="1"/>
  <c r="J286" i="5" s="1"/>
  <c r="J287" i="5" s="1"/>
  <c r="J288" i="5" s="1"/>
  <c r="J289" i="5" s="1"/>
  <c r="J290" i="5" s="1"/>
  <c r="J291" i="5" s="1"/>
  <c r="J292" i="5" s="1"/>
  <c r="J293" i="5" s="1"/>
  <c r="J294" i="5" s="1"/>
  <c r="J295" i="5" s="1"/>
  <c r="J296" i="5" s="1"/>
  <c r="J297" i="5" s="1"/>
  <c r="J298" i="5" s="1"/>
  <c r="J299" i="5" s="1"/>
  <c r="J300" i="5" s="1"/>
  <c r="J301" i="5" s="1"/>
  <c r="J302" i="5" s="1"/>
  <c r="J303" i="5" s="1"/>
  <c r="J304" i="5" s="1"/>
  <c r="J305" i="5" s="1"/>
  <c r="J306" i="5" s="1"/>
  <c r="J307" i="5" s="1"/>
  <c r="J308" i="5" s="1"/>
  <c r="J309" i="5" s="1"/>
  <c r="J310" i="5" s="1"/>
  <c r="J311" i="5" s="1"/>
  <c r="J312" i="5" s="1"/>
  <c r="J313" i="5" s="1"/>
  <c r="J314" i="5" s="1"/>
  <c r="J315" i="5" s="1"/>
  <c r="J316" i="5" s="1"/>
  <c r="J317" i="5" s="1"/>
  <c r="J318" i="5" s="1"/>
  <c r="J319" i="5" s="1"/>
  <c r="J320" i="5" s="1"/>
  <c r="J321" i="5" s="1"/>
  <c r="J322" i="5" s="1"/>
  <c r="J323" i="5" s="1"/>
  <c r="J324" i="5" s="1"/>
  <c r="J325" i="5" s="1"/>
  <c r="J326" i="5" s="1"/>
  <c r="J327" i="5" s="1"/>
  <c r="J328" i="5" s="1"/>
  <c r="J329" i="5" s="1"/>
  <c r="J330" i="5" s="1"/>
  <c r="J331" i="5" s="1"/>
  <c r="J332" i="5" s="1"/>
  <c r="J333" i="5" s="1"/>
  <c r="J334" i="5" s="1"/>
  <c r="J335" i="5" s="1"/>
  <c r="J336" i="5" s="1"/>
  <c r="J337" i="5" s="1"/>
  <c r="J338" i="5" s="1"/>
  <c r="J339" i="5" s="1"/>
  <c r="J340" i="5" s="1"/>
  <c r="J341" i="5" s="1"/>
  <c r="J342" i="5" s="1"/>
  <c r="J343" i="5" s="1"/>
  <c r="J344" i="5" s="1"/>
  <c r="J345" i="5" s="1"/>
  <c r="J346" i="5" s="1"/>
  <c r="J347" i="5" s="1"/>
  <c r="J348" i="5" s="1"/>
  <c r="J349" i="5" s="1"/>
  <c r="J350" i="5" s="1"/>
  <c r="J351" i="5" s="1"/>
  <c r="J352" i="5" s="1"/>
  <c r="J353" i="5" s="1"/>
  <c r="J354" i="5" s="1"/>
  <c r="J355" i="5" s="1"/>
  <c r="J356" i="5" s="1"/>
  <c r="J357" i="5" s="1"/>
  <c r="J358" i="5" s="1"/>
  <c r="J359" i="5" s="1"/>
  <c r="J360" i="5" s="1"/>
  <c r="J361" i="5" s="1"/>
  <c r="J362" i="5" s="1"/>
  <c r="J363" i="5" s="1"/>
  <c r="J364" i="5" s="1"/>
  <c r="J365" i="5" s="1"/>
  <c r="J366" i="5" s="1"/>
  <c r="J367" i="5" s="1"/>
  <c r="J368" i="5" s="1"/>
  <c r="J369" i="5" s="1"/>
  <c r="J370" i="5" s="1"/>
  <c r="J371" i="5" s="1"/>
  <c r="J372" i="5" s="1"/>
  <c r="J373" i="5" s="1"/>
  <c r="J374" i="5" s="1"/>
  <c r="J375" i="5" s="1"/>
  <c r="J376" i="5" s="1"/>
  <c r="J377" i="5" s="1"/>
  <c r="J378" i="5" s="1"/>
  <c r="J379" i="5" s="1"/>
  <c r="J380" i="5" s="1"/>
  <c r="J381" i="5" s="1"/>
  <c r="J382" i="5" s="1"/>
  <c r="J383" i="5" s="1"/>
  <c r="J384" i="5" s="1"/>
  <c r="J385" i="5" s="1"/>
  <c r="J386" i="5" s="1"/>
  <c r="J387" i="5" s="1"/>
  <c r="J388" i="5" s="1"/>
  <c r="J389" i="5" s="1"/>
  <c r="J390" i="5" s="1"/>
  <c r="J391" i="5" s="1"/>
  <c r="J392" i="5" s="1"/>
  <c r="J393" i="5" s="1"/>
  <c r="J394" i="5" s="1"/>
  <c r="J395" i="5" s="1"/>
  <c r="J396" i="5" s="1"/>
  <c r="J397" i="5" s="1"/>
  <c r="J398" i="5" s="1"/>
  <c r="J399" i="5" s="1"/>
  <c r="J400" i="5" s="1"/>
  <c r="J401" i="5" s="1"/>
  <c r="J402" i="5" s="1"/>
  <c r="J403" i="5" s="1"/>
  <c r="J404" i="5" s="1"/>
  <c r="J405" i="5" s="1"/>
  <c r="J406" i="5" s="1"/>
  <c r="J407" i="5" s="1"/>
  <c r="J408" i="5" s="1"/>
  <c r="J409" i="5" s="1"/>
  <c r="J410" i="5" s="1"/>
  <c r="J411" i="5" s="1"/>
  <c r="J412" i="5" s="1"/>
  <c r="J413" i="5" s="1"/>
  <c r="J414" i="5" s="1"/>
  <c r="J415" i="5" s="1"/>
  <c r="J416" i="5" s="1"/>
  <c r="J417" i="5" s="1"/>
  <c r="J418" i="5" s="1"/>
  <c r="J419" i="5" s="1"/>
  <c r="J420" i="5" s="1"/>
  <c r="J421" i="5" s="1"/>
  <c r="J422" i="5" s="1"/>
  <c r="J423" i="5" s="1"/>
  <c r="J424" i="5" s="1"/>
  <c r="J425" i="5" s="1"/>
  <c r="J426" i="5" s="1"/>
  <c r="J427" i="5" s="1"/>
  <c r="J428" i="5" s="1"/>
  <c r="J429" i="5" s="1"/>
  <c r="J430" i="5" s="1"/>
  <c r="J431" i="5" s="1"/>
  <c r="J432" i="5" s="1"/>
  <c r="J433" i="5" s="1"/>
  <c r="J434" i="5" s="1"/>
  <c r="J435" i="5" s="1"/>
  <c r="J436" i="5" s="1"/>
  <c r="J437" i="5" s="1"/>
  <c r="J438" i="5" s="1"/>
  <c r="J439" i="5" s="1"/>
  <c r="J440" i="5" s="1"/>
  <c r="J441" i="5" s="1"/>
  <c r="J442" i="5" s="1"/>
  <c r="J443" i="5" s="1"/>
  <c r="J444" i="5" s="1"/>
  <c r="J445" i="5" s="1"/>
  <c r="J446" i="5" s="1"/>
  <c r="J447" i="5" s="1"/>
  <c r="J448" i="5" s="1"/>
  <c r="J449" i="5" s="1"/>
  <c r="J450" i="5" s="1"/>
  <c r="J451" i="5" s="1"/>
  <c r="J452" i="5" s="1"/>
  <c r="J453" i="5" s="1"/>
  <c r="J454" i="5" s="1"/>
  <c r="J455" i="5" s="1"/>
  <c r="J456" i="5" s="1"/>
  <c r="J457" i="5" s="1"/>
  <c r="J458" i="5" s="1"/>
  <c r="J459" i="5" s="1"/>
  <c r="J460" i="5" s="1"/>
  <c r="J461" i="5" s="1"/>
  <c r="J462" i="5" s="1"/>
  <c r="J463" i="5" s="1"/>
  <c r="J464" i="5" s="1"/>
  <c r="J465" i="5" s="1"/>
  <c r="J466" i="5" s="1"/>
  <c r="J467" i="5" s="1"/>
  <c r="J468" i="5" s="1"/>
  <c r="J469" i="5" s="1"/>
  <c r="J470" i="5" s="1"/>
  <c r="J471" i="5" s="1"/>
  <c r="J472" i="5" s="1"/>
  <c r="J473" i="5" s="1"/>
  <c r="J474" i="5" s="1"/>
  <c r="J475" i="5" s="1"/>
  <c r="J476" i="5" s="1"/>
  <c r="J477" i="5" s="1"/>
  <c r="J478" i="5" s="1"/>
  <c r="J479" i="5" s="1"/>
  <c r="J480" i="5" s="1"/>
  <c r="J481" i="5" s="1"/>
  <c r="J482" i="5" s="1"/>
  <c r="J483" i="5" s="1"/>
  <c r="J484" i="5" s="1"/>
  <c r="J485" i="5" s="1"/>
  <c r="J486" i="5" s="1"/>
  <c r="J487" i="5" s="1"/>
  <c r="J488" i="5" s="1"/>
  <c r="J489" i="5" s="1"/>
  <c r="J490" i="5" s="1"/>
  <c r="J491" i="5" s="1"/>
  <c r="J492" i="5" s="1"/>
  <c r="J493" i="5" s="1"/>
  <c r="J494" i="5" s="1"/>
  <c r="J495" i="5" s="1"/>
  <c r="J496" i="5" s="1"/>
  <c r="J497" i="5" s="1"/>
  <c r="J498" i="5" s="1"/>
  <c r="J499" i="5" s="1"/>
  <c r="J500" i="5" s="1"/>
  <c r="J501" i="5" s="1"/>
  <c r="J502" i="5" s="1"/>
  <c r="J503" i="5" s="1"/>
  <c r="J504" i="5" s="1"/>
  <c r="J505" i="5" s="1"/>
  <c r="J506" i="5" s="1"/>
  <c r="J507" i="5" s="1"/>
  <c r="J508" i="5" s="1"/>
  <c r="J509" i="5" s="1"/>
  <c r="J510" i="5" s="1"/>
  <c r="J511" i="5" s="1"/>
  <c r="J512" i="5" s="1"/>
  <c r="J513" i="5" s="1"/>
  <c r="J514" i="5" s="1"/>
  <c r="J515" i="5" s="1"/>
  <c r="J516" i="5" s="1"/>
  <c r="J517" i="5" s="1"/>
  <c r="J518" i="5" s="1"/>
  <c r="J519" i="5" s="1"/>
  <c r="J520" i="5" s="1"/>
  <c r="J521" i="5" s="1"/>
  <c r="J522" i="5" s="1"/>
  <c r="J523" i="5" s="1"/>
  <c r="J524" i="5" s="1"/>
  <c r="J525" i="5" s="1"/>
  <c r="J526" i="5" s="1"/>
  <c r="J527" i="5" s="1"/>
  <c r="J528" i="5" s="1"/>
  <c r="J529" i="5" s="1"/>
  <c r="J530" i="5" s="1"/>
  <c r="J531" i="5" s="1"/>
  <c r="J532" i="5" s="1"/>
  <c r="J533" i="5" s="1"/>
  <c r="J534" i="5" s="1"/>
  <c r="J535" i="5" s="1"/>
  <c r="J536" i="5" s="1"/>
  <c r="J537" i="5" s="1"/>
  <c r="J538" i="5" s="1"/>
  <c r="J539" i="5" s="1"/>
  <c r="J540" i="5" s="1"/>
  <c r="J541" i="5" s="1"/>
  <c r="J542" i="5" s="1"/>
  <c r="J543" i="5" s="1"/>
  <c r="J544" i="5" s="1"/>
  <c r="J545" i="5" s="1"/>
  <c r="J546" i="5" s="1"/>
  <c r="J547" i="5" s="1"/>
  <c r="J548" i="5" s="1"/>
  <c r="J549" i="5" s="1"/>
  <c r="J550" i="5" s="1"/>
  <c r="J551" i="5" s="1"/>
  <c r="J552" i="5" s="1"/>
  <c r="J553" i="5" s="1"/>
  <c r="J554" i="5" s="1"/>
  <c r="J555" i="5" s="1"/>
  <c r="J556" i="5" s="1"/>
  <c r="J557" i="5" s="1"/>
  <c r="J558" i="5" s="1"/>
  <c r="J559" i="5" s="1"/>
  <c r="J560" i="5" s="1"/>
  <c r="J561" i="5" s="1"/>
  <c r="J562" i="5" s="1"/>
  <c r="J563" i="5" s="1"/>
  <c r="J564" i="5" s="1"/>
  <c r="J565" i="5" s="1"/>
  <c r="J566" i="5" s="1"/>
  <c r="J567" i="5" s="1"/>
  <c r="J568" i="5" s="1"/>
  <c r="J569" i="5" s="1"/>
  <c r="J570" i="5" s="1"/>
  <c r="J571" i="5" s="1"/>
  <c r="J572" i="5" s="1"/>
  <c r="J573" i="5" s="1"/>
  <c r="J574" i="5" s="1"/>
  <c r="J575" i="5" s="1"/>
  <c r="J576" i="5" s="1"/>
  <c r="J577" i="5" s="1"/>
  <c r="J578" i="5" s="1"/>
  <c r="J579" i="5" s="1"/>
  <c r="J580" i="5" s="1"/>
  <c r="J581" i="5" s="1"/>
  <c r="J582" i="5" s="1"/>
  <c r="J583" i="5" s="1"/>
  <c r="J584" i="5" s="1"/>
  <c r="J585" i="5" s="1"/>
  <c r="J586" i="5" s="1"/>
  <c r="J587" i="5" s="1"/>
  <c r="J588" i="5" s="1"/>
  <c r="J589" i="5" s="1"/>
  <c r="J590" i="5" s="1"/>
  <c r="J591" i="5" s="1"/>
  <c r="J592" i="5" s="1"/>
  <c r="J593" i="5" s="1"/>
  <c r="J594" i="5" s="1"/>
  <c r="J595" i="5" s="1"/>
  <c r="J596" i="5" s="1"/>
  <c r="J597" i="5" s="1"/>
  <c r="J598" i="5" s="1"/>
  <c r="J599" i="5" s="1"/>
  <c r="J600" i="5" s="1"/>
  <c r="J601" i="5" s="1"/>
  <c r="J602" i="5" s="1"/>
  <c r="J603" i="5" s="1"/>
  <c r="J604" i="5" s="1"/>
  <c r="J605" i="5" s="1"/>
  <c r="J606" i="5" s="1"/>
  <c r="J607" i="5" s="1"/>
  <c r="J608" i="5" s="1"/>
  <c r="J609" i="5" s="1"/>
  <c r="J610" i="5" s="1"/>
  <c r="J611" i="5" s="1"/>
  <c r="J612" i="5" s="1"/>
  <c r="J613" i="5" s="1"/>
  <c r="J614" i="5" s="1"/>
  <c r="J615" i="5" s="1"/>
  <c r="J616" i="5" s="1"/>
  <c r="J617" i="5" s="1"/>
  <c r="J618" i="5" s="1"/>
  <c r="J619" i="5" s="1"/>
  <c r="J620" i="5" s="1"/>
  <c r="J621" i="5" s="1"/>
  <c r="J622" i="5" s="1"/>
  <c r="J623" i="5" s="1"/>
  <c r="J624" i="5" s="1"/>
  <c r="J625" i="5" s="1"/>
  <c r="J626" i="5" s="1"/>
  <c r="J627" i="5" s="1"/>
  <c r="J628" i="5" s="1"/>
  <c r="J629" i="5" s="1"/>
  <c r="J630" i="5" s="1"/>
  <c r="J631" i="5" s="1"/>
  <c r="J632" i="5" s="1"/>
  <c r="J633" i="5" s="1"/>
  <c r="J634" i="5" s="1"/>
  <c r="J635" i="5" s="1"/>
  <c r="J636" i="5" s="1"/>
  <c r="J637" i="5" s="1"/>
  <c r="J638" i="5" s="1"/>
  <c r="J639" i="5" s="1"/>
  <c r="J640" i="5" s="1"/>
  <c r="J641" i="5" s="1"/>
  <c r="J642" i="5" s="1"/>
  <c r="J643" i="5" s="1"/>
  <c r="J644" i="5" s="1"/>
  <c r="J645" i="5" s="1"/>
  <c r="J646" i="5" s="1"/>
  <c r="J647" i="5" s="1"/>
  <c r="J648" i="5" s="1"/>
  <c r="J649" i="5" s="1"/>
  <c r="J650" i="5" s="1"/>
  <c r="J651" i="5" s="1"/>
  <c r="J652" i="5" s="1"/>
  <c r="J653" i="5" s="1"/>
  <c r="J654" i="5" s="1"/>
  <c r="J655" i="5" s="1"/>
  <c r="J656" i="5" s="1"/>
  <c r="J657" i="5" s="1"/>
  <c r="J658" i="5" s="1"/>
  <c r="J659" i="5" s="1"/>
  <c r="J660" i="5" s="1"/>
  <c r="J661" i="5" s="1"/>
  <c r="J662" i="5" s="1"/>
  <c r="J663" i="5" s="1"/>
  <c r="J664" i="5" s="1"/>
  <c r="J665" i="5" s="1"/>
  <c r="J666" i="5" s="1"/>
  <c r="J667" i="5" s="1"/>
  <c r="J668" i="5" s="1"/>
  <c r="J669" i="5" s="1"/>
  <c r="J670" i="5" s="1"/>
  <c r="J671" i="5" s="1"/>
  <c r="J672" i="5" s="1"/>
  <c r="J673" i="5" s="1"/>
  <c r="J674" i="5" s="1"/>
  <c r="J675" i="5" s="1"/>
  <c r="J676" i="5" s="1"/>
  <c r="J677" i="5" s="1"/>
  <c r="J678" i="5" s="1"/>
  <c r="J679" i="5" s="1"/>
  <c r="J680" i="5" s="1"/>
  <c r="J681" i="5" s="1"/>
  <c r="J682" i="5" s="1"/>
  <c r="J683" i="5" s="1"/>
  <c r="J684" i="5" s="1"/>
  <c r="J685" i="5" s="1"/>
  <c r="J686" i="5" s="1"/>
  <c r="J687" i="5" s="1"/>
  <c r="J688" i="5" s="1"/>
  <c r="J689" i="5" s="1"/>
  <c r="J690" i="5" s="1"/>
  <c r="J691" i="5" s="1"/>
  <c r="J692" i="5" s="1"/>
  <c r="J693" i="5" s="1"/>
  <c r="J694" i="5" s="1"/>
  <c r="J695" i="5" s="1"/>
  <c r="J696" i="5" s="1"/>
  <c r="J697" i="5" s="1"/>
  <c r="J698" i="5" s="1"/>
  <c r="J699" i="5" s="1"/>
  <c r="J700" i="5" s="1"/>
  <c r="J701" i="5" s="1"/>
  <c r="J702" i="5" s="1"/>
  <c r="J703" i="5" s="1"/>
  <c r="J704" i="5" s="1"/>
  <c r="J705" i="5" s="1"/>
  <c r="J706" i="5" s="1"/>
  <c r="J707" i="5" s="1"/>
  <c r="J708" i="5" s="1"/>
  <c r="J709" i="5" s="1"/>
  <c r="J710" i="5" s="1"/>
  <c r="J711" i="5" s="1"/>
  <c r="J712" i="5" s="1"/>
  <c r="J713" i="5" s="1"/>
  <c r="J714" i="5" s="1"/>
  <c r="J715" i="5" s="1"/>
  <c r="J716" i="5" s="1"/>
  <c r="J717" i="5" s="1"/>
  <c r="J718" i="5" s="1"/>
  <c r="J719" i="5" s="1"/>
  <c r="J720" i="5" s="1"/>
  <c r="J721" i="5" s="1"/>
  <c r="J722" i="5" s="1"/>
  <c r="J723" i="5" s="1"/>
  <c r="J724" i="5" s="1"/>
  <c r="J725" i="5" s="1"/>
  <c r="J726" i="5" s="1"/>
  <c r="J727" i="5" s="1"/>
  <c r="J728" i="5" s="1"/>
  <c r="J729" i="5" s="1"/>
  <c r="J730" i="5" s="1"/>
  <c r="J731" i="5" s="1"/>
  <c r="J732" i="5" s="1"/>
  <c r="J733" i="5" s="1"/>
  <c r="J734" i="5" s="1"/>
  <c r="J735" i="5" s="1"/>
  <c r="J736" i="5" s="1"/>
  <c r="J737" i="5" s="1"/>
  <c r="J738" i="5" s="1"/>
  <c r="J739" i="5" s="1"/>
  <c r="J740" i="5" s="1"/>
  <c r="J741" i="5" s="1"/>
  <c r="J742" i="5" s="1"/>
  <c r="J743" i="5" s="1"/>
  <c r="J744" i="5" s="1"/>
  <c r="J745" i="5" s="1"/>
  <c r="J746" i="5" s="1"/>
  <c r="J747" i="5" s="1"/>
  <c r="J748" i="5" s="1"/>
  <c r="J749" i="5" s="1"/>
  <c r="J750" i="5" s="1"/>
  <c r="J751" i="5" s="1"/>
  <c r="J752" i="5" s="1"/>
  <c r="J753" i="5" s="1"/>
  <c r="J754" i="5" s="1"/>
  <c r="J755" i="5" s="1"/>
  <c r="J756" i="5" s="1"/>
  <c r="J757" i="5" s="1"/>
  <c r="J758" i="5" s="1"/>
  <c r="J759" i="5" s="1"/>
  <c r="J760" i="5" s="1"/>
  <c r="J761" i="5" s="1"/>
  <c r="J762" i="5" s="1"/>
  <c r="J763" i="5" s="1"/>
  <c r="J764" i="5" s="1"/>
  <c r="J765" i="5" s="1"/>
  <c r="J766" i="5" s="1"/>
  <c r="J767" i="5" s="1"/>
  <c r="J768" i="5" s="1"/>
  <c r="J769" i="5" s="1"/>
  <c r="J770" i="5" s="1"/>
  <c r="J771" i="5" s="1"/>
  <c r="J772" i="5" s="1"/>
  <c r="J773" i="5" s="1"/>
  <c r="J774" i="5" s="1"/>
  <c r="J775" i="5" s="1"/>
  <c r="J776" i="5" s="1"/>
  <c r="J777" i="5" s="1"/>
  <c r="J778" i="5" s="1"/>
  <c r="J779" i="5" s="1"/>
  <c r="J780" i="5" s="1"/>
  <c r="J781" i="5" s="1"/>
  <c r="J782" i="5" s="1"/>
  <c r="J783" i="5" s="1"/>
  <c r="J784" i="5" s="1"/>
  <c r="J785" i="5" s="1"/>
  <c r="J786" i="5" s="1"/>
  <c r="J787" i="5" s="1"/>
  <c r="J788" i="5" s="1"/>
  <c r="J789" i="5" s="1"/>
  <c r="J790" i="5" s="1"/>
  <c r="J791" i="5" s="1"/>
  <c r="J792" i="5" s="1"/>
  <c r="J793" i="5" s="1"/>
  <c r="J794" i="5" s="1"/>
  <c r="J795" i="5" s="1"/>
  <c r="J796" i="5" s="1"/>
  <c r="J797" i="5" s="1"/>
  <c r="J798" i="5" s="1"/>
  <c r="J799" i="5" s="1"/>
  <c r="J800" i="5" s="1"/>
  <c r="J801" i="5" s="1"/>
  <c r="J802" i="5" s="1"/>
  <c r="J803" i="5" s="1"/>
  <c r="J804" i="5" s="1"/>
  <c r="J805" i="5" s="1"/>
  <c r="J806" i="5" s="1"/>
  <c r="J807" i="5" s="1"/>
  <c r="J808" i="5" s="1"/>
  <c r="J809" i="5" s="1"/>
  <c r="J810" i="5" s="1"/>
  <c r="J811" i="5" s="1"/>
  <c r="J812" i="5" s="1"/>
  <c r="J813" i="5" s="1"/>
  <c r="J814" i="5" s="1"/>
  <c r="J815" i="5" s="1"/>
  <c r="J816" i="5" s="1"/>
  <c r="J817" i="5" s="1"/>
  <c r="J818" i="5" s="1"/>
  <c r="J819" i="5" s="1"/>
  <c r="J820" i="5" s="1"/>
  <c r="J821" i="5" s="1"/>
  <c r="J822" i="5" s="1"/>
  <c r="J823" i="5" s="1"/>
  <c r="J824" i="5" s="1"/>
  <c r="J825" i="5" s="1"/>
  <c r="J826" i="5" s="1"/>
  <c r="J827" i="5" s="1"/>
  <c r="J828" i="5" s="1"/>
  <c r="J829" i="5" s="1"/>
  <c r="J830" i="5" s="1"/>
  <c r="J831" i="5" s="1"/>
  <c r="J832" i="5" s="1"/>
  <c r="J833" i="5" s="1"/>
  <c r="J834" i="5" s="1"/>
  <c r="J835" i="5" s="1"/>
  <c r="J836" i="5" s="1"/>
  <c r="J837" i="5" s="1"/>
  <c r="J838" i="5" s="1"/>
  <c r="J839" i="5" s="1"/>
  <c r="J840" i="5" s="1"/>
  <c r="J841" i="5" s="1"/>
  <c r="J842" i="5" s="1"/>
  <c r="J843" i="5" s="1"/>
  <c r="J844" i="5" s="1"/>
  <c r="J845" i="5" s="1"/>
  <c r="J846" i="5" s="1"/>
  <c r="J847" i="5" s="1"/>
  <c r="J848" i="5" s="1"/>
  <c r="J849" i="5" s="1"/>
  <c r="J850" i="5" s="1"/>
  <c r="J851" i="5" s="1"/>
  <c r="J852" i="5" s="1"/>
  <c r="J853" i="5" s="1"/>
  <c r="J854" i="5" s="1"/>
  <c r="J855" i="5" s="1"/>
  <c r="J856" i="5" s="1"/>
  <c r="J857" i="5" s="1"/>
  <c r="J858" i="5" s="1"/>
  <c r="J859" i="5" s="1"/>
  <c r="J860" i="5" s="1"/>
  <c r="J861" i="5" s="1"/>
  <c r="J862" i="5" s="1"/>
  <c r="J863" i="5" s="1"/>
  <c r="J864" i="5" s="1"/>
  <c r="J865" i="5" s="1"/>
  <c r="J866" i="5" s="1"/>
  <c r="J867" i="5" s="1"/>
  <c r="J868" i="5" s="1"/>
  <c r="J869" i="5" s="1"/>
  <c r="J870" i="5" s="1"/>
  <c r="J871" i="5" s="1"/>
  <c r="J872" i="5" s="1"/>
  <c r="J873" i="5" s="1"/>
  <c r="J874" i="5" s="1"/>
  <c r="J875" i="5" s="1"/>
  <c r="J876" i="5" s="1"/>
  <c r="J877" i="5" s="1"/>
  <c r="J878" i="5" s="1"/>
  <c r="J879" i="5" s="1"/>
  <c r="J880" i="5" s="1"/>
  <c r="J881" i="5" s="1"/>
  <c r="J882" i="5" s="1"/>
  <c r="J883" i="5" s="1"/>
  <c r="J884" i="5" s="1"/>
  <c r="J885" i="5" s="1"/>
  <c r="J886" i="5" s="1"/>
  <c r="J887" i="5" s="1"/>
  <c r="J888" i="5" s="1"/>
  <c r="J889" i="5" s="1"/>
  <c r="J890" i="5" s="1"/>
  <c r="J891" i="5" s="1"/>
  <c r="J892" i="5" s="1"/>
  <c r="J893" i="5" s="1"/>
  <c r="J894" i="5" s="1"/>
  <c r="J895" i="5" s="1"/>
  <c r="J896" i="5" s="1"/>
  <c r="J897" i="5" s="1"/>
  <c r="J898" i="5" s="1"/>
  <c r="J899" i="5" s="1"/>
  <c r="J900" i="5" s="1"/>
  <c r="J901" i="5" s="1"/>
  <c r="J902" i="5" s="1"/>
  <c r="J903" i="5" s="1"/>
  <c r="J904" i="5" s="1"/>
  <c r="J905" i="5" s="1"/>
  <c r="J906" i="5" s="1"/>
  <c r="J907" i="5" s="1"/>
  <c r="J908" i="5" s="1"/>
  <c r="J909" i="5" s="1"/>
  <c r="J910" i="5" s="1"/>
  <c r="J911" i="5" s="1"/>
  <c r="J912" i="5" s="1"/>
  <c r="J913" i="5" s="1"/>
  <c r="J914" i="5" s="1"/>
  <c r="J915" i="5" s="1"/>
  <c r="J916" i="5" s="1"/>
  <c r="J917" i="5" s="1"/>
  <c r="J918" i="5" s="1"/>
  <c r="J919" i="5" s="1"/>
  <c r="J920" i="5" s="1"/>
  <c r="J921" i="5" s="1"/>
  <c r="J922" i="5" s="1"/>
  <c r="J923" i="5" s="1"/>
  <c r="J924" i="5" s="1"/>
  <c r="J925" i="5" s="1"/>
  <c r="J926" i="5" s="1"/>
  <c r="J927" i="5" s="1"/>
  <c r="J928" i="5" s="1"/>
  <c r="J929" i="5" s="1"/>
  <c r="J930" i="5" s="1"/>
  <c r="J931" i="5" s="1"/>
  <c r="J932" i="5" s="1"/>
  <c r="J933" i="5" s="1"/>
  <c r="J934" i="5" s="1"/>
  <c r="J935" i="5" s="1"/>
  <c r="J936" i="5" s="1"/>
  <c r="J937" i="5" s="1"/>
  <c r="J938" i="5" s="1"/>
  <c r="J939" i="5" s="1"/>
  <c r="J940" i="5" s="1"/>
  <c r="J941" i="5" s="1"/>
  <c r="J942" i="5" s="1"/>
  <c r="J943" i="5" s="1"/>
  <c r="J944" i="5" s="1"/>
  <c r="J945" i="5" s="1"/>
  <c r="J946" i="5" s="1"/>
  <c r="J947" i="5" s="1"/>
  <c r="J948" i="5" s="1"/>
  <c r="J949" i="5" s="1"/>
  <c r="J950" i="5" s="1"/>
  <c r="J951" i="5" s="1"/>
  <c r="J952" i="5" s="1"/>
  <c r="J953" i="5" s="1"/>
  <c r="J954" i="5" s="1"/>
  <c r="J955" i="5" s="1"/>
  <c r="J956" i="5" s="1"/>
  <c r="J957" i="5" s="1"/>
  <c r="J958" i="5" s="1"/>
  <c r="J959" i="5" s="1"/>
  <c r="J960" i="5" s="1"/>
  <c r="J961" i="5" s="1"/>
  <c r="J962" i="5" s="1"/>
  <c r="J963" i="5" s="1"/>
  <c r="J964" i="5" s="1"/>
  <c r="J965" i="5" s="1"/>
  <c r="J966" i="5" s="1"/>
  <c r="J967" i="5" s="1"/>
  <c r="J968" i="5" s="1"/>
  <c r="J969" i="5" s="1"/>
  <c r="J970" i="5" s="1"/>
  <c r="J971" i="5" s="1"/>
  <c r="J972" i="5" s="1"/>
  <c r="J973" i="5" s="1"/>
  <c r="J974" i="5" s="1"/>
  <c r="J975" i="5" s="1"/>
  <c r="J976" i="5" s="1"/>
  <c r="J977" i="5" s="1"/>
  <c r="J978" i="5" s="1"/>
  <c r="J979" i="5" s="1"/>
  <c r="J980" i="5" s="1"/>
  <c r="J981" i="5" s="1"/>
  <c r="J982" i="5" s="1"/>
  <c r="J983" i="5" s="1"/>
  <c r="J984" i="5" s="1"/>
  <c r="J985" i="5" s="1"/>
  <c r="J986" i="5" s="1"/>
  <c r="J987" i="5" s="1"/>
  <c r="J988" i="5" s="1"/>
  <c r="J989" i="5" s="1"/>
  <c r="J990" i="5" s="1"/>
  <c r="J991" i="5" s="1"/>
  <c r="J992" i="5" s="1"/>
  <c r="J993" i="5" s="1"/>
  <c r="J994" i="5" s="1"/>
  <c r="J995" i="5" s="1"/>
  <c r="J996" i="5" s="1"/>
  <c r="J997" i="5" s="1"/>
  <c r="J998" i="5" s="1"/>
  <c r="J999" i="5" s="1"/>
  <c r="J1000" i="5" s="1"/>
  <c r="J1001" i="5" s="1"/>
  <c r="J1002" i="5" s="1"/>
  <c r="J1003" i="5" s="1"/>
  <c r="J1004" i="5" s="1"/>
  <c r="J1005" i="5" s="1"/>
  <c r="J1006" i="5" s="1"/>
  <c r="J1007" i="5" s="1"/>
  <c r="J1008" i="5" s="1"/>
  <c r="J1009" i="5" s="1"/>
  <c r="J1010" i="5" s="1"/>
  <c r="J1011" i="5" s="1"/>
  <c r="J1012" i="5" s="1"/>
  <c r="J1013" i="5" s="1"/>
  <c r="J1014" i="5" s="1"/>
  <c r="J1015" i="5" s="1"/>
  <c r="J1016" i="5" s="1"/>
  <c r="J1017" i="5" s="1"/>
  <c r="J1018" i="5" s="1"/>
  <c r="J1019" i="5" s="1"/>
  <c r="J1020" i="5" s="1"/>
  <c r="J1021" i="5" s="1"/>
  <c r="J1022" i="5" s="1"/>
  <c r="J1023" i="5" s="1"/>
  <c r="J1024" i="5" s="1"/>
  <c r="J1025" i="5" s="1"/>
  <c r="J1026" i="5" s="1"/>
  <c r="J1027" i="5" s="1"/>
  <c r="J1028" i="5" s="1"/>
  <c r="J1029" i="5" s="1"/>
  <c r="J1030" i="5" s="1"/>
  <c r="J1031" i="5" s="1"/>
  <c r="J1032" i="5" s="1"/>
  <c r="J1033" i="5" s="1"/>
  <c r="J1034" i="5" s="1"/>
  <c r="J1035" i="5" s="1"/>
  <c r="J1036" i="5" s="1"/>
  <c r="J1037" i="5" s="1"/>
  <c r="J1038" i="5" s="1"/>
  <c r="J1039" i="5" s="1"/>
  <c r="J1040" i="5" s="1"/>
  <c r="J1041" i="5" s="1"/>
  <c r="J1042" i="5" s="1"/>
  <c r="J1043" i="5" s="1"/>
  <c r="J1044" i="5" s="1"/>
  <c r="J1045" i="5" s="1"/>
  <c r="J1046" i="5" s="1"/>
  <c r="J1047" i="5" s="1"/>
  <c r="J1048" i="5" s="1"/>
  <c r="J1049" i="5" s="1"/>
  <c r="J1050" i="5" s="1"/>
  <c r="J1051" i="5" s="1"/>
  <c r="J1052" i="5" s="1"/>
  <c r="J1053" i="5" s="1"/>
  <c r="J1054" i="5" s="1"/>
  <c r="J1055" i="5" s="1"/>
  <c r="J1056" i="5" s="1"/>
  <c r="J1057" i="5" s="1"/>
  <c r="J1058" i="5" s="1"/>
  <c r="J1059" i="5" s="1"/>
  <c r="J1060" i="5" s="1"/>
  <c r="J1061" i="5" s="1"/>
  <c r="J1062" i="5" s="1"/>
  <c r="J1063" i="5" s="1"/>
  <c r="J1064" i="5" s="1"/>
  <c r="J1065" i="5" s="1"/>
  <c r="J1066" i="5" s="1"/>
  <c r="J1067" i="5" s="1"/>
  <c r="J1068" i="5" s="1"/>
  <c r="J1069" i="5" s="1"/>
  <c r="J1070" i="5" s="1"/>
  <c r="J1071" i="5" s="1"/>
  <c r="J1072" i="5" s="1"/>
  <c r="J1073" i="5" s="1"/>
  <c r="J1074" i="5" s="1"/>
  <c r="J1075" i="5" s="1"/>
  <c r="J1076" i="5" s="1"/>
  <c r="J1077" i="5" s="1"/>
  <c r="J1078" i="5" s="1"/>
  <c r="J1079" i="5" s="1"/>
  <c r="J1080" i="5" s="1"/>
  <c r="J1081" i="5" s="1"/>
  <c r="J1082" i="5" s="1"/>
  <c r="J1083" i="5" s="1"/>
  <c r="J1084" i="5" s="1"/>
  <c r="J1085" i="5" s="1"/>
  <c r="J1086" i="5" s="1"/>
  <c r="J1087" i="5" s="1"/>
  <c r="J1088" i="5" s="1"/>
  <c r="J1089" i="5" s="1"/>
  <c r="J1090" i="5" s="1"/>
  <c r="J1091" i="5" s="1"/>
  <c r="J1092" i="5" s="1"/>
  <c r="J1093" i="5" s="1"/>
  <c r="J1094" i="5" s="1"/>
  <c r="J1095" i="5" s="1"/>
  <c r="J1096" i="5" s="1"/>
  <c r="J1097" i="5" s="1"/>
  <c r="J1098" i="5" s="1"/>
  <c r="J1099" i="5" s="1"/>
  <c r="J1100" i="5" s="1"/>
  <c r="J1101" i="5" s="1"/>
  <c r="J1102" i="5" s="1"/>
  <c r="J1103" i="5" s="1"/>
  <c r="J1104" i="5" s="1"/>
  <c r="J1105" i="5" s="1"/>
  <c r="J1106" i="5" s="1"/>
  <c r="J1107" i="5" s="1"/>
  <c r="J1108" i="5" s="1"/>
  <c r="J1109" i="5" s="1"/>
  <c r="J1110" i="5" s="1"/>
  <c r="J1111" i="5" s="1"/>
  <c r="J1112" i="5" s="1"/>
  <c r="J1113" i="5" s="1"/>
  <c r="J1114" i="5" s="1"/>
  <c r="J1115" i="5" s="1"/>
  <c r="J1116" i="5" s="1"/>
  <c r="J1117" i="5" s="1"/>
  <c r="J1118" i="5" s="1"/>
  <c r="J1119" i="5" s="1"/>
  <c r="J1120" i="5" s="1"/>
  <c r="J1121" i="5" s="1"/>
  <c r="J1122" i="5" s="1"/>
  <c r="J1123" i="5" s="1"/>
  <c r="J1124" i="5" s="1"/>
  <c r="J1125" i="5" s="1"/>
  <c r="J1126" i="5" s="1"/>
  <c r="J1127" i="5" s="1"/>
  <c r="J1128" i="5" s="1"/>
  <c r="J1129" i="5" s="1"/>
  <c r="J1130" i="5" s="1"/>
  <c r="J1131" i="5" s="1"/>
  <c r="J1132" i="5" s="1"/>
  <c r="J1133" i="5" s="1"/>
  <c r="J1134" i="5" s="1"/>
  <c r="J1135" i="5" s="1"/>
  <c r="J1136" i="5" s="1"/>
  <c r="J1137" i="5" s="1"/>
  <c r="J1138" i="5" s="1"/>
  <c r="J1139" i="5" s="1"/>
  <c r="J1140" i="5" s="1"/>
  <c r="J1141" i="5" s="1"/>
  <c r="J1142" i="5" s="1"/>
  <c r="J1143" i="5" s="1"/>
  <c r="J1144" i="5" s="1"/>
  <c r="J1145" i="5" s="1"/>
  <c r="J1146" i="5" s="1"/>
  <c r="J1147" i="5" s="1"/>
  <c r="J1148" i="5" s="1"/>
  <c r="J1149" i="5" s="1"/>
  <c r="J1150" i="5" s="1"/>
  <c r="J1151" i="5" s="1"/>
  <c r="J1152" i="5" s="1"/>
  <c r="J1153" i="5" s="1"/>
  <c r="J1154" i="5" s="1"/>
  <c r="J1155" i="5" s="1"/>
  <c r="J1156" i="5" s="1"/>
  <c r="J1157" i="5" s="1"/>
  <c r="J1158" i="5" s="1"/>
  <c r="J1159" i="5" s="1"/>
  <c r="J1160" i="5" s="1"/>
  <c r="J1161" i="5" s="1"/>
  <c r="J1162" i="5" s="1"/>
  <c r="J1163" i="5" s="1"/>
  <c r="J1164" i="5" s="1"/>
  <c r="J1165" i="5" s="1"/>
  <c r="J1166" i="5" s="1"/>
  <c r="J1167" i="5" s="1"/>
  <c r="J1168" i="5" s="1"/>
  <c r="J1169" i="5" s="1"/>
  <c r="J1170" i="5" s="1"/>
  <c r="J1171" i="5" s="1"/>
  <c r="J1172" i="5" s="1"/>
  <c r="J1173" i="5" s="1"/>
  <c r="J1174" i="5" s="1"/>
  <c r="J1175" i="5" s="1"/>
  <c r="J1176" i="5" s="1"/>
  <c r="J1177" i="5" s="1"/>
  <c r="J1178" i="5" s="1"/>
  <c r="J1179" i="5" s="1"/>
  <c r="J1180" i="5" s="1"/>
  <c r="J1181" i="5" s="1"/>
  <c r="J1182" i="5" s="1"/>
  <c r="J1183" i="5" s="1"/>
  <c r="J1184" i="5" s="1"/>
  <c r="J1185" i="5" s="1"/>
  <c r="J1186" i="5" s="1"/>
  <c r="J1187" i="5" s="1"/>
  <c r="J1188" i="5" s="1"/>
  <c r="J1189" i="5" s="1"/>
  <c r="J1190" i="5" s="1"/>
  <c r="J1191" i="5" s="1"/>
  <c r="J1192" i="5" s="1"/>
  <c r="J1193" i="5" s="1"/>
  <c r="J1194" i="5" s="1"/>
  <c r="J1195" i="5" s="1"/>
  <c r="J1196" i="5" s="1"/>
  <c r="J1197" i="5" s="1"/>
  <c r="J1198" i="5" s="1"/>
  <c r="J1199" i="5" s="1"/>
  <c r="J1200" i="5" s="1"/>
  <c r="J1201" i="5" s="1"/>
  <c r="J1202" i="5" s="1"/>
  <c r="J1203" i="5" s="1"/>
  <c r="J1204" i="5" s="1"/>
  <c r="J1205" i="5" s="1"/>
  <c r="J1206" i="5" s="1"/>
  <c r="J1207" i="5" s="1"/>
  <c r="J1208" i="5" s="1"/>
  <c r="J1209" i="5" s="1"/>
  <c r="J1210" i="5" s="1"/>
  <c r="J1211" i="5" s="1"/>
  <c r="J1212" i="5" s="1"/>
  <c r="J1213" i="5" s="1"/>
  <c r="J1214" i="5" s="1"/>
  <c r="J1215" i="5" s="1"/>
  <c r="J1216" i="5" s="1"/>
  <c r="J1217" i="5" s="1"/>
  <c r="J1218" i="5" s="1"/>
  <c r="J1219" i="5" s="1"/>
  <c r="J1220" i="5" s="1"/>
  <c r="J1221" i="5" s="1"/>
  <c r="J1222" i="5" s="1"/>
  <c r="J1223" i="5" s="1"/>
  <c r="J1224" i="5" s="1"/>
  <c r="J1225" i="5" s="1"/>
  <c r="J1226" i="5" s="1"/>
  <c r="J1227" i="5" s="1"/>
  <c r="J1228" i="5" s="1"/>
  <c r="J1229" i="5" s="1"/>
  <c r="J1230" i="5" s="1"/>
  <c r="J1231" i="5" s="1"/>
  <c r="J1232" i="5" s="1"/>
  <c r="J1233" i="5" s="1"/>
  <c r="J1234" i="5" s="1"/>
  <c r="J1235" i="5" s="1"/>
  <c r="J1236" i="5" s="1"/>
  <c r="J1237" i="5" s="1"/>
  <c r="J1238" i="5" s="1"/>
  <c r="J1239" i="5" s="1"/>
  <c r="J1240" i="5" s="1"/>
  <c r="J1241" i="5" s="1"/>
  <c r="J1242" i="5" s="1"/>
  <c r="J1243" i="5" s="1"/>
  <c r="J1244" i="5" s="1"/>
  <c r="J1245" i="5" s="1"/>
  <c r="J1246" i="5" s="1"/>
  <c r="J1247" i="5" s="1"/>
  <c r="J1248" i="5" s="1"/>
  <c r="J1249" i="5" s="1"/>
  <c r="J1250" i="5" s="1"/>
  <c r="J1251" i="5" s="1"/>
  <c r="J1252" i="5" s="1"/>
  <c r="J1253" i="5" s="1"/>
  <c r="J1254" i="5" s="1"/>
  <c r="J1255" i="5" s="1"/>
  <c r="J1256" i="5" s="1"/>
  <c r="J1257" i="5" s="1"/>
  <c r="J1258" i="5" s="1"/>
  <c r="J1259" i="5" s="1"/>
  <c r="J1260" i="5" s="1"/>
  <c r="J1261" i="5" s="1"/>
  <c r="J1262" i="5" s="1"/>
  <c r="J1263" i="5" s="1"/>
  <c r="J1264" i="5" s="1"/>
  <c r="J1265" i="5" s="1"/>
  <c r="J1266" i="5" s="1"/>
  <c r="J1267" i="5" s="1"/>
  <c r="J1268" i="5" s="1"/>
  <c r="J1269" i="5" s="1"/>
  <c r="J1270" i="5" s="1"/>
  <c r="J1271" i="5" s="1"/>
  <c r="J1272" i="5" s="1"/>
  <c r="J1273" i="5" s="1"/>
  <c r="J1274" i="5" s="1"/>
  <c r="J1275" i="5" s="1"/>
  <c r="J1276" i="5" s="1"/>
  <c r="J1277" i="5" s="1"/>
  <c r="J1278" i="5" s="1"/>
  <c r="J1279" i="5" s="1"/>
  <c r="J1280" i="5" s="1"/>
  <c r="J1281" i="5" s="1"/>
  <c r="J1282" i="5" s="1"/>
  <c r="J1283" i="5" s="1"/>
  <c r="J1284" i="5" s="1"/>
  <c r="J1285" i="5" s="1"/>
  <c r="J1286" i="5" s="1"/>
  <c r="J1287" i="5" s="1"/>
  <c r="J1288" i="5" s="1"/>
  <c r="J1289" i="5" s="1"/>
  <c r="J1290" i="5" s="1"/>
  <c r="J1291" i="5" s="1"/>
  <c r="J1292" i="5" s="1"/>
  <c r="J1293" i="5" s="1"/>
  <c r="J1294" i="5" s="1"/>
  <c r="J1295" i="5" s="1"/>
  <c r="J1296" i="5" s="1"/>
  <c r="J1297" i="5" s="1"/>
  <c r="J1298" i="5" s="1"/>
  <c r="J1299" i="5" s="1"/>
  <c r="J1300" i="5" s="1"/>
  <c r="J1301" i="5" s="1"/>
  <c r="J1302" i="5" s="1"/>
  <c r="J1303" i="5" s="1"/>
  <c r="J1304" i="5" s="1"/>
  <c r="J1305" i="5" s="1"/>
  <c r="J1306" i="5" s="1"/>
  <c r="J1307" i="5" s="1"/>
  <c r="J1308" i="5" s="1"/>
  <c r="J1309" i="5" s="1"/>
  <c r="J1310" i="5" s="1"/>
  <c r="J1311" i="5" s="1"/>
  <c r="J1312" i="5" s="1"/>
  <c r="J1313" i="5" s="1"/>
  <c r="J1314" i="5" s="1"/>
  <c r="J1315" i="5" s="1"/>
  <c r="J1316" i="5" s="1"/>
  <c r="J1317" i="5" s="1"/>
  <c r="J1318" i="5" s="1"/>
  <c r="J1319" i="5" s="1"/>
  <c r="J1320" i="5" s="1"/>
  <c r="J1321" i="5" s="1"/>
  <c r="J1322" i="5" s="1"/>
  <c r="J1323" i="5" s="1"/>
  <c r="J1324" i="5" s="1"/>
  <c r="J1325" i="5" s="1"/>
  <c r="J1326" i="5" s="1"/>
  <c r="J1327" i="5" s="1"/>
  <c r="J1328" i="5" s="1"/>
  <c r="J1329" i="5" s="1"/>
  <c r="J1330" i="5" s="1"/>
  <c r="J1331" i="5" s="1"/>
  <c r="J1332" i="5" s="1"/>
  <c r="J1333" i="5" s="1"/>
  <c r="J1334" i="5" s="1"/>
  <c r="J1335" i="5" s="1"/>
  <c r="J1336" i="5" s="1"/>
  <c r="J1337" i="5" s="1"/>
  <c r="J1338" i="5" s="1"/>
  <c r="J1339" i="5" s="1"/>
  <c r="J1340" i="5" s="1"/>
  <c r="J1341" i="5" s="1"/>
  <c r="J1342" i="5" s="1"/>
  <c r="J1343" i="5" s="1"/>
  <c r="J1344" i="5" s="1"/>
  <c r="J1345" i="5" s="1"/>
  <c r="J1346" i="5" s="1"/>
  <c r="J1347" i="5" s="1"/>
  <c r="J1348" i="5" s="1"/>
  <c r="J1349" i="5" s="1"/>
  <c r="J1350" i="5" s="1"/>
  <c r="J1351" i="5" s="1"/>
  <c r="J1352" i="5" s="1"/>
  <c r="J1353" i="5" s="1"/>
  <c r="J1354" i="5" s="1"/>
  <c r="J1355" i="5" s="1"/>
  <c r="J1356" i="5" s="1"/>
  <c r="J1357" i="5" s="1"/>
  <c r="J1358" i="5" s="1"/>
  <c r="J1359" i="5" s="1"/>
  <c r="J1360" i="5" s="1"/>
  <c r="J1361" i="5" s="1"/>
  <c r="J1362" i="5" s="1"/>
  <c r="J1363" i="5" s="1"/>
  <c r="J1364" i="5" s="1"/>
  <c r="J1365" i="5" s="1"/>
  <c r="J1366" i="5" s="1"/>
  <c r="J1367" i="5" s="1"/>
  <c r="J1368" i="5" s="1"/>
  <c r="J1369" i="5" s="1"/>
  <c r="J1370" i="5" s="1"/>
  <c r="J1371" i="5" s="1"/>
  <c r="J1372" i="5" s="1"/>
  <c r="J1373" i="5" s="1"/>
  <c r="J1374" i="5" s="1"/>
  <c r="J1375" i="5" s="1"/>
  <c r="J1376" i="5" s="1"/>
  <c r="J1377" i="5" s="1"/>
  <c r="J1378" i="5" s="1"/>
  <c r="J1379" i="5" s="1"/>
  <c r="J1380" i="5" s="1"/>
  <c r="J1381" i="5" s="1"/>
  <c r="J1382" i="5" s="1"/>
  <c r="J1383" i="5" s="1"/>
  <c r="J1384" i="5" s="1"/>
  <c r="J1385" i="5" s="1"/>
  <c r="J1386" i="5" s="1"/>
  <c r="J1387" i="5" s="1"/>
  <c r="J1388" i="5" s="1"/>
  <c r="J1389" i="5" s="1"/>
  <c r="J1390" i="5" s="1"/>
  <c r="J1391" i="5" s="1"/>
  <c r="J1392" i="5" s="1"/>
  <c r="J1393" i="5" s="1"/>
  <c r="J1394" i="5" s="1"/>
  <c r="J1395" i="5" s="1"/>
  <c r="J1396" i="5" s="1"/>
  <c r="J1397" i="5" s="1"/>
  <c r="J1398" i="5" s="1"/>
  <c r="J1399" i="5" s="1"/>
  <c r="J1400" i="5" s="1"/>
  <c r="J1401" i="5" s="1"/>
  <c r="J1402" i="5" s="1"/>
  <c r="J1403" i="5" s="1"/>
  <c r="J1404" i="5" s="1"/>
  <c r="J1405" i="5" s="1"/>
  <c r="J1406" i="5" s="1"/>
  <c r="J1407" i="5" s="1"/>
  <c r="J1408" i="5" s="1"/>
  <c r="J1409" i="5" s="1"/>
  <c r="J1410" i="5" s="1"/>
  <c r="J1411" i="5" s="1"/>
  <c r="J1412" i="5" s="1"/>
  <c r="J1413" i="5" s="1"/>
  <c r="J1414" i="5" s="1"/>
  <c r="J1415" i="5" s="1"/>
  <c r="J1416" i="5" s="1"/>
  <c r="J1417" i="5" s="1"/>
  <c r="J1418" i="5" s="1"/>
  <c r="J1419" i="5" s="1"/>
  <c r="J1420" i="5" s="1"/>
  <c r="J1421" i="5" s="1"/>
  <c r="J1422" i="5" s="1"/>
  <c r="J1423" i="5" s="1"/>
  <c r="J1424" i="5" s="1"/>
  <c r="J1425" i="5" s="1"/>
  <c r="J1426" i="5" s="1"/>
  <c r="J1427" i="5" s="1"/>
  <c r="J1428" i="5" s="1"/>
  <c r="J1429" i="5" s="1"/>
  <c r="J1430" i="5" s="1"/>
  <c r="J1431" i="5" s="1"/>
  <c r="J1432" i="5" s="1"/>
  <c r="J1433" i="5" s="1"/>
  <c r="J1434" i="5" s="1"/>
  <c r="J1435" i="5" s="1"/>
  <c r="J1436" i="5" s="1"/>
  <c r="J1437" i="5" s="1"/>
  <c r="J1438" i="5" s="1"/>
  <c r="J1439" i="5" s="1"/>
  <c r="J1440" i="5" s="1"/>
  <c r="J1441" i="5" s="1"/>
  <c r="J1442" i="5" s="1"/>
  <c r="J1443" i="5" s="1"/>
  <c r="J1444" i="5" s="1"/>
  <c r="J1445" i="5" s="1"/>
  <c r="J1446" i="5" s="1"/>
  <c r="J1447" i="5" s="1"/>
  <c r="J1448" i="5" s="1"/>
  <c r="J1449" i="5" s="1"/>
  <c r="J1450" i="5" s="1"/>
  <c r="J1451" i="5" s="1"/>
  <c r="J1452" i="5" s="1"/>
  <c r="J1453" i="5" s="1"/>
  <c r="J1454" i="5" s="1"/>
  <c r="J1455" i="5" s="1"/>
  <c r="J1456" i="5" s="1"/>
  <c r="J1457" i="5" s="1"/>
  <c r="J1458" i="5" s="1"/>
  <c r="J1459" i="5" s="1"/>
  <c r="J1460" i="5" s="1"/>
  <c r="J1461" i="5" s="1"/>
  <c r="J1462" i="5" s="1"/>
  <c r="J1463" i="5" s="1"/>
  <c r="J1464" i="5" s="1"/>
  <c r="J1465" i="5" s="1"/>
  <c r="J1466" i="5" s="1"/>
  <c r="J1467" i="5" s="1"/>
  <c r="J1468" i="5" s="1"/>
  <c r="J1469" i="5" s="1"/>
  <c r="J1470" i="5" s="1"/>
  <c r="J1471" i="5" s="1"/>
  <c r="J1472" i="5" s="1"/>
  <c r="J1473" i="5" s="1"/>
  <c r="J1474" i="5" s="1"/>
  <c r="J1475" i="5" s="1"/>
  <c r="J1476" i="5" s="1"/>
  <c r="J1477" i="5" s="1"/>
  <c r="J1478" i="5" s="1"/>
  <c r="J1479" i="5" s="1"/>
  <c r="J1480" i="5" s="1"/>
  <c r="J1481" i="5" s="1"/>
  <c r="J1482" i="5" s="1"/>
  <c r="J1483" i="5" s="1"/>
  <c r="J1484" i="5" s="1"/>
  <c r="J1485" i="5" s="1"/>
  <c r="J1486" i="5" s="1"/>
  <c r="J1487" i="5" s="1"/>
  <c r="J1488" i="5" s="1"/>
  <c r="J1489" i="5" s="1"/>
  <c r="J1490" i="5" s="1"/>
  <c r="J1491" i="5" s="1"/>
  <c r="J1492" i="5" s="1"/>
  <c r="J1493" i="5" s="1"/>
  <c r="J1494" i="5" s="1"/>
  <c r="J1495" i="5" s="1"/>
  <c r="J1496" i="5" s="1"/>
  <c r="J1497" i="5" s="1"/>
  <c r="J1498" i="5" s="1"/>
  <c r="J1499" i="5" s="1"/>
  <c r="J1500" i="5" s="1"/>
  <c r="J1501" i="5" s="1"/>
  <c r="J1502" i="5" s="1"/>
  <c r="J1503" i="5" s="1"/>
  <c r="J1504" i="5" s="1"/>
  <c r="J1505" i="5" s="1"/>
  <c r="J1506" i="5" s="1"/>
  <c r="J1507" i="5" s="1"/>
  <c r="J1508" i="5" s="1"/>
  <c r="J1509" i="5" s="1"/>
  <c r="J1510" i="5" s="1"/>
  <c r="J1511" i="5" s="1"/>
  <c r="J1512" i="5" s="1"/>
  <c r="J1513" i="5" s="1"/>
  <c r="J1514" i="5" s="1"/>
  <c r="J1515" i="5" s="1"/>
  <c r="J1516" i="5" s="1"/>
  <c r="J1517" i="5" s="1"/>
  <c r="J1518" i="5" s="1"/>
  <c r="J1519" i="5" s="1"/>
  <c r="J1520" i="5" s="1"/>
  <c r="J1521" i="5" s="1"/>
  <c r="J1522" i="5" s="1"/>
  <c r="J1523" i="5" s="1"/>
  <c r="J1524" i="5" s="1"/>
  <c r="J1525" i="5" s="1"/>
  <c r="J1526" i="5" s="1"/>
  <c r="J1527" i="5" s="1"/>
  <c r="J1528" i="5" s="1"/>
  <c r="J1529" i="5" s="1"/>
  <c r="J1530" i="5" s="1"/>
  <c r="J1531" i="5" s="1"/>
  <c r="J1532" i="5" s="1"/>
  <c r="J1533" i="5" s="1"/>
  <c r="J1534" i="5" s="1"/>
  <c r="J1535" i="5" s="1"/>
  <c r="J1536" i="5" s="1"/>
  <c r="J1537" i="5" s="1"/>
  <c r="J1538" i="5" s="1"/>
  <c r="J1539" i="5" s="1"/>
  <c r="J1540" i="5" s="1"/>
  <c r="J1541" i="5" s="1"/>
  <c r="J1542" i="5" s="1"/>
  <c r="J1543" i="5" s="1"/>
  <c r="J1544" i="5" s="1"/>
  <c r="J1545" i="5" s="1"/>
  <c r="J1546" i="5" s="1"/>
  <c r="J1547" i="5" s="1"/>
  <c r="J1548" i="5" s="1"/>
  <c r="J1549" i="5" s="1"/>
  <c r="J1550" i="5" s="1"/>
  <c r="J1551" i="5" s="1"/>
  <c r="J1552" i="5" s="1"/>
  <c r="J1553" i="5" s="1"/>
  <c r="J1554" i="5" s="1"/>
  <c r="J1555" i="5" s="1"/>
  <c r="J1556" i="5" s="1"/>
  <c r="J1557" i="5" s="1"/>
  <c r="J1558" i="5" s="1"/>
  <c r="J1559" i="5" s="1"/>
  <c r="J1560" i="5" s="1"/>
  <c r="J1561" i="5" s="1"/>
  <c r="J1562" i="5" s="1"/>
  <c r="J1563" i="5" s="1"/>
  <c r="J1564" i="5" s="1"/>
  <c r="J1565" i="5" s="1"/>
  <c r="J1566" i="5" s="1"/>
  <c r="J1567" i="5" s="1"/>
  <c r="J1568" i="5" s="1"/>
  <c r="J1569" i="5" s="1"/>
  <c r="J1570" i="5" s="1"/>
  <c r="J1571" i="5" s="1"/>
  <c r="J1572" i="5" s="1"/>
  <c r="J1573" i="5" s="1"/>
  <c r="J1574" i="5" s="1"/>
  <c r="J1575" i="5" s="1"/>
  <c r="J1576" i="5" s="1"/>
  <c r="J1577" i="5" s="1"/>
  <c r="J1578" i="5" s="1"/>
  <c r="J1579" i="5" s="1"/>
  <c r="J1580" i="5" s="1"/>
  <c r="J1581" i="5" s="1"/>
  <c r="J1582" i="5" s="1"/>
  <c r="J1583" i="5" s="1"/>
  <c r="J1584" i="5" s="1"/>
  <c r="J1585" i="5" s="1"/>
  <c r="J1586" i="5" s="1"/>
  <c r="J1587" i="5" s="1"/>
  <c r="J1588" i="5" s="1"/>
  <c r="J1589" i="5" s="1"/>
  <c r="J1590" i="5" s="1"/>
  <c r="J1591" i="5" s="1"/>
  <c r="J1592" i="5" s="1"/>
  <c r="J1593" i="5" s="1"/>
  <c r="J1594" i="5" s="1"/>
  <c r="J1595" i="5" s="1"/>
  <c r="J1596" i="5" s="1"/>
  <c r="J1597" i="5" s="1"/>
  <c r="J1598" i="5" s="1"/>
  <c r="J1599" i="5" s="1"/>
  <c r="J1600" i="5" s="1"/>
  <c r="J1601" i="5" s="1"/>
  <c r="J1602" i="5" s="1"/>
  <c r="J1603" i="5" s="1"/>
  <c r="J1604" i="5" s="1"/>
  <c r="J1605" i="5" s="1"/>
  <c r="J1606" i="5" s="1"/>
  <c r="J1607" i="5" s="1"/>
  <c r="J1608" i="5" s="1"/>
  <c r="J1609" i="5" s="1"/>
  <c r="J1610" i="5" s="1"/>
  <c r="J1611" i="5" s="1"/>
  <c r="J1612" i="5" s="1"/>
  <c r="J1613" i="5" s="1"/>
  <c r="J1614" i="5" s="1"/>
  <c r="J1615" i="5" s="1"/>
  <c r="J1616" i="5" s="1"/>
  <c r="J1617" i="5" s="1"/>
  <c r="J1618" i="5" s="1"/>
  <c r="J1619" i="5" s="1"/>
  <c r="J1620" i="5" s="1"/>
  <c r="J1621" i="5" s="1"/>
  <c r="J1622" i="5" s="1"/>
  <c r="J1623" i="5" s="1"/>
  <c r="J1624" i="5" s="1"/>
  <c r="J1625" i="5" s="1"/>
  <c r="J1626" i="5" s="1"/>
  <c r="J1627" i="5" s="1"/>
  <c r="J1628" i="5" s="1"/>
  <c r="J1629" i="5" s="1"/>
  <c r="J1630" i="5" s="1"/>
  <c r="J1631" i="5" s="1"/>
  <c r="J1632" i="5" s="1"/>
  <c r="J1633" i="5" s="1"/>
  <c r="J1634" i="5" s="1"/>
  <c r="J1635" i="5" s="1"/>
  <c r="J1636" i="5" s="1"/>
  <c r="J1637" i="5" s="1"/>
  <c r="J1638" i="5" s="1"/>
  <c r="J1639" i="5" s="1"/>
  <c r="J1640" i="5" s="1"/>
  <c r="J1641" i="5" s="1"/>
  <c r="J1642" i="5" s="1"/>
  <c r="J1643" i="5" s="1"/>
  <c r="J1644" i="5" s="1"/>
  <c r="J1645" i="5" s="1"/>
  <c r="J1646" i="5" s="1"/>
  <c r="J1647" i="5" s="1"/>
  <c r="J1648" i="5" s="1"/>
  <c r="J1649" i="5" s="1"/>
  <c r="J1650" i="5" s="1"/>
  <c r="J1651" i="5" s="1"/>
  <c r="J1652" i="5" s="1"/>
  <c r="J1653" i="5" s="1"/>
  <c r="J1654" i="5" s="1"/>
  <c r="J1655" i="5" s="1"/>
  <c r="J1656" i="5" s="1"/>
  <c r="J1657" i="5" s="1"/>
  <c r="J1658" i="5" s="1"/>
  <c r="J1659" i="5" s="1"/>
  <c r="J1660" i="5" s="1"/>
  <c r="J1661" i="5" s="1"/>
  <c r="J1662" i="5" s="1"/>
  <c r="J1663" i="5" s="1"/>
  <c r="J1664" i="5" s="1"/>
  <c r="J1665" i="5" s="1"/>
  <c r="J1666" i="5" s="1"/>
  <c r="J1667" i="5" s="1"/>
  <c r="J1668" i="5" s="1"/>
  <c r="J1669" i="5" s="1"/>
  <c r="J1670" i="5" s="1"/>
  <c r="J1671" i="5" s="1"/>
  <c r="J1672" i="5" s="1"/>
  <c r="J1673" i="5" s="1"/>
  <c r="J1674" i="5" s="1"/>
  <c r="J1675" i="5" s="1"/>
  <c r="J1676" i="5" s="1"/>
  <c r="J1677" i="5" s="1"/>
  <c r="J1678" i="5" s="1"/>
  <c r="J1679" i="5" s="1"/>
  <c r="J1680" i="5" s="1"/>
  <c r="J1681" i="5" s="1"/>
  <c r="J1682" i="5" s="1"/>
  <c r="J1683" i="5" s="1"/>
  <c r="J1684" i="5" s="1"/>
  <c r="J1685" i="5" s="1"/>
  <c r="J1686" i="5" s="1"/>
  <c r="J1687" i="5" s="1"/>
  <c r="J1688" i="5" s="1"/>
  <c r="J1689" i="5" s="1"/>
  <c r="J1690" i="5" s="1"/>
  <c r="J1691" i="5" s="1"/>
  <c r="J1692" i="5" s="1"/>
  <c r="J1693" i="5" s="1"/>
  <c r="J1694" i="5" s="1"/>
  <c r="J1695" i="5" s="1"/>
  <c r="J1696" i="5" s="1"/>
  <c r="J1697" i="5" s="1"/>
  <c r="J1698" i="5" s="1"/>
  <c r="J1699" i="5" s="1"/>
  <c r="J1700" i="5" s="1"/>
  <c r="J1701" i="5" s="1"/>
  <c r="J1702" i="5" s="1"/>
  <c r="J1703" i="5" s="1"/>
  <c r="J1704" i="5" s="1"/>
  <c r="J1705" i="5" s="1"/>
  <c r="J1706" i="5" s="1"/>
  <c r="J1707" i="5" s="1"/>
  <c r="J1708" i="5" s="1"/>
  <c r="J1709" i="5" s="1"/>
  <c r="J1710" i="5" s="1"/>
  <c r="J1711" i="5" s="1"/>
  <c r="J1712" i="5" s="1"/>
  <c r="J1713" i="5" s="1"/>
  <c r="J1714" i="5" s="1"/>
  <c r="J1715" i="5" s="1"/>
  <c r="J1716" i="5" s="1"/>
  <c r="J1717" i="5" s="1"/>
  <c r="J1718" i="5" s="1"/>
  <c r="J1719" i="5" s="1"/>
  <c r="J1720" i="5" s="1"/>
  <c r="J1721" i="5" s="1"/>
  <c r="J1722" i="5" s="1"/>
  <c r="J1723" i="5" s="1"/>
  <c r="J1724" i="5" s="1"/>
  <c r="J1725" i="5" s="1"/>
  <c r="J1726" i="5" s="1"/>
  <c r="J1727" i="5" s="1"/>
  <c r="J1728" i="5" s="1"/>
  <c r="J1729" i="5" s="1"/>
  <c r="J1730" i="5" s="1"/>
  <c r="J1731" i="5" s="1"/>
  <c r="J1732" i="5" s="1"/>
  <c r="J1733" i="5" s="1"/>
  <c r="J1734" i="5" s="1"/>
  <c r="J1735" i="5" s="1"/>
  <c r="J1736" i="5" s="1"/>
  <c r="J1737" i="5" s="1"/>
  <c r="J1738" i="5" s="1"/>
  <c r="J1739" i="5" s="1"/>
  <c r="J1740" i="5" s="1"/>
  <c r="J1741" i="5" s="1"/>
  <c r="J1742" i="5" s="1"/>
  <c r="J1743" i="5" s="1"/>
  <c r="J1744" i="5" s="1"/>
  <c r="J1745" i="5" s="1"/>
  <c r="J1746" i="5" s="1"/>
  <c r="J1747" i="5" s="1"/>
  <c r="J1748" i="5" s="1"/>
  <c r="J1749" i="5" s="1"/>
  <c r="J1750" i="5" s="1"/>
  <c r="J1751" i="5" s="1"/>
  <c r="J1752" i="5" s="1"/>
  <c r="J1753" i="5" s="1"/>
  <c r="J1754" i="5" s="1"/>
  <c r="J1755" i="5" s="1"/>
  <c r="J1756" i="5" s="1"/>
  <c r="J1757" i="5" s="1"/>
  <c r="J1758" i="5" s="1"/>
  <c r="J1759" i="5" s="1"/>
  <c r="J1760" i="5" s="1"/>
  <c r="J1761" i="5" s="1"/>
  <c r="J1762" i="5" s="1"/>
  <c r="J1763" i="5" s="1"/>
  <c r="J1764" i="5" s="1"/>
  <c r="J1765" i="5" s="1"/>
  <c r="J1766" i="5" s="1"/>
  <c r="J1767" i="5" s="1"/>
  <c r="J1768" i="5" s="1"/>
  <c r="J1769" i="5" s="1"/>
  <c r="J1770" i="5" s="1"/>
  <c r="J1771" i="5" s="1"/>
  <c r="J1772" i="5" s="1"/>
  <c r="J1773" i="5" s="1"/>
  <c r="J1774" i="5" s="1"/>
  <c r="J1775" i="5" s="1"/>
  <c r="J1776" i="5" s="1"/>
  <c r="J1777" i="5" s="1"/>
  <c r="J1778" i="5" s="1"/>
  <c r="J1779" i="5" s="1"/>
  <c r="J1780" i="5" s="1"/>
  <c r="J1781" i="5" s="1"/>
  <c r="J1782" i="5" s="1"/>
  <c r="J1783" i="5" s="1"/>
  <c r="J1784" i="5" s="1"/>
  <c r="J1785" i="5" s="1"/>
  <c r="J1786" i="5" s="1"/>
  <c r="J1787" i="5" s="1"/>
  <c r="J1788" i="5" s="1"/>
  <c r="J1789" i="5" s="1"/>
  <c r="J1790" i="5" s="1"/>
  <c r="J1791" i="5" s="1"/>
  <c r="J1792" i="5" s="1"/>
  <c r="J1793" i="5" s="1"/>
  <c r="J1794" i="5" s="1"/>
  <c r="J1795" i="5" s="1"/>
  <c r="J1796" i="5" s="1"/>
  <c r="J1797" i="5" s="1"/>
  <c r="J1798" i="5" s="1"/>
  <c r="J1799" i="5" s="1"/>
  <c r="J1800" i="5" s="1"/>
  <c r="J1801" i="5" s="1"/>
  <c r="J1802" i="5" s="1"/>
  <c r="J1803" i="5" s="1"/>
  <c r="J1804" i="5" s="1"/>
  <c r="J1805" i="5" s="1"/>
  <c r="J1806" i="5" s="1"/>
  <c r="J1807" i="5" s="1"/>
  <c r="J1808" i="5" s="1"/>
  <c r="J1809" i="5" s="1"/>
  <c r="J1810" i="5" s="1"/>
  <c r="J1811" i="5" s="1"/>
  <c r="J1812" i="5" s="1"/>
  <c r="J1813" i="5" s="1"/>
  <c r="J1814" i="5" s="1"/>
  <c r="J1815" i="5" s="1"/>
  <c r="J1816" i="5" s="1"/>
  <c r="J1817" i="5" s="1"/>
  <c r="J1818" i="5" s="1"/>
  <c r="J1819" i="5" s="1"/>
  <c r="J1820" i="5" s="1"/>
  <c r="J1821" i="5" s="1"/>
  <c r="J1822" i="5" s="1"/>
  <c r="J1823" i="5" s="1"/>
  <c r="J1824" i="5" s="1"/>
  <c r="J1825" i="5" s="1"/>
  <c r="J1826" i="5" s="1"/>
  <c r="J1827" i="5" s="1"/>
  <c r="J1828" i="5" s="1"/>
  <c r="J1829" i="5" s="1"/>
  <c r="J1830" i="5" s="1"/>
  <c r="J1831" i="5" s="1"/>
  <c r="J1832" i="5" s="1"/>
  <c r="J1833" i="5" s="1"/>
  <c r="J1834" i="5" s="1"/>
  <c r="J1835" i="5" s="1"/>
  <c r="J1836" i="5" s="1"/>
  <c r="J1837" i="5" s="1"/>
  <c r="J1838" i="5" s="1"/>
  <c r="J1839" i="5" s="1"/>
  <c r="J1840" i="5" s="1"/>
  <c r="J1841" i="5" s="1"/>
  <c r="J1842" i="5" s="1"/>
  <c r="J1843" i="5" s="1"/>
  <c r="J1844" i="5" s="1"/>
  <c r="J1845" i="5" s="1"/>
  <c r="J1846" i="5" s="1"/>
  <c r="J1847" i="5" s="1"/>
  <c r="J1848" i="5" s="1"/>
  <c r="J1849" i="5" s="1"/>
  <c r="J1850" i="5" s="1"/>
  <c r="J1851" i="5" s="1"/>
  <c r="J1852" i="5" s="1"/>
  <c r="J1853" i="5" s="1"/>
  <c r="J1854" i="5" s="1"/>
  <c r="J1855" i="5" s="1"/>
  <c r="J1856" i="5" s="1"/>
  <c r="J1857" i="5" s="1"/>
  <c r="J1858" i="5" s="1"/>
  <c r="J1859" i="5" s="1"/>
  <c r="J1860" i="5" s="1"/>
  <c r="J1861" i="5" s="1"/>
  <c r="J1862" i="5" s="1"/>
  <c r="J1863" i="5" s="1"/>
  <c r="J1864" i="5" s="1"/>
  <c r="J1865" i="5" s="1"/>
  <c r="J1866" i="5" s="1"/>
  <c r="J1867" i="5" s="1"/>
  <c r="J1868" i="5" s="1"/>
  <c r="J1869" i="5" s="1"/>
  <c r="J1870" i="5" s="1"/>
  <c r="J1871" i="5" s="1"/>
  <c r="J1872" i="5" s="1"/>
  <c r="J1873" i="5" s="1"/>
  <c r="J1874" i="5" s="1"/>
  <c r="J1875" i="5" s="1"/>
  <c r="J1876" i="5" s="1"/>
  <c r="J1877" i="5" s="1"/>
  <c r="J1878" i="5" s="1"/>
  <c r="J1879" i="5" s="1"/>
  <c r="J1880" i="5" s="1"/>
  <c r="J1881" i="5" s="1"/>
  <c r="J1882" i="5" s="1"/>
  <c r="J1883" i="5" s="1"/>
  <c r="J1884" i="5" s="1"/>
  <c r="J1885" i="5" s="1"/>
  <c r="J1886" i="5" s="1"/>
  <c r="J1887" i="5" s="1"/>
  <c r="J1888" i="5" s="1"/>
  <c r="J1889" i="5" s="1"/>
  <c r="J1890" i="5" s="1"/>
  <c r="J1891" i="5" s="1"/>
  <c r="J1892" i="5" s="1"/>
  <c r="J1893" i="5" s="1"/>
  <c r="J1894" i="5" s="1"/>
  <c r="J1895" i="5" s="1"/>
  <c r="J1896" i="5" s="1"/>
  <c r="J1897" i="5" s="1"/>
  <c r="J1898" i="5" s="1"/>
  <c r="J1899" i="5" s="1"/>
  <c r="J1900" i="5" s="1"/>
  <c r="J1901" i="5" s="1"/>
  <c r="J1902" i="5" s="1"/>
  <c r="J1903" i="5" s="1"/>
  <c r="J1904" i="5" s="1"/>
  <c r="J1905" i="5" s="1"/>
  <c r="J1906" i="5" s="1"/>
  <c r="J1907" i="5" s="1"/>
  <c r="J1908" i="5" s="1"/>
  <c r="J1909" i="5" s="1"/>
  <c r="J1910" i="5" s="1"/>
  <c r="J1911" i="5" s="1"/>
  <c r="J1912" i="5" s="1"/>
  <c r="J1913" i="5" s="1"/>
  <c r="J1914" i="5" s="1"/>
  <c r="J1915" i="5" s="1"/>
  <c r="J1916" i="5" s="1"/>
  <c r="J1917" i="5" s="1"/>
  <c r="J1918" i="5" s="1"/>
  <c r="J1919" i="5" s="1"/>
  <c r="J1920" i="5" s="1"/>
  <c r="J1921" i="5" s="1"/>
  <c r="J1922" i="5" s="1"/>
  <c r="J1923" i="5" s="1"/>
  <c r="J1924" i="5" s="1"/>
  <c r="J1925" i="5" s="1"/>
  <c r="J1926" i="5" s="1"/>
  <c r="J1927" i="5" s="1"/>
  <c r="J1928" i="5" s="1"/>
  <c r="J1929" i="5" s="1"/>
  <c r="J1930" i="5" s="1"/>
  <c r="J1931" i="5" s="1"/>
  <c r="J1932" i="5" s="1"/>
  <c r="J1933" i="5" s="1"/>
  <c r="J1934" i="5" s="1"/>
  <c r="J1935" i="5" s="1"/>
  <c r="J1936" i="5" s="1"/>
  <c r="J1937" i="5" s="1"/>
  <c r="J1938" i="5" s="1"/>
  <c r="J1939" i="5" s="1"/>
  <c r="J1940" i="5" s="1"/>
  <c r="J1941" i="5" s="1"/>
  <c r="J1942" i="5" s="1"/>
  <c r="J1943" i="5" s="1"/>
  <c r="J1944" i="5" s="1"/>
  <c r="J1945" i="5" s="1"/>
  <c r="J1946" i="5" s="1"/>
  <c r="J1947" i="5" s="1"/>
  <c r="J1948" i="5" s="1"/>
  <c r="J1949" i="5" s="1"/>
  <c r="J1950" i="5" s="1"/>
  <c r="J1951" i="5" s="1"/>
  <c r="J1952" i="5" s="1"/>
  <c r="J1953" i="5" s="1"/>
  <c r="J1954" i="5" s="1"/>
  <c r="J1955" i="5" s="1"/>
  <c r="J1956" i="5" s="1"/>
  <c r="J1957" i="5" s="1"/>
  <c r="J1958" i="5" s="1"/>
  <c r="J1959" i="5" s="1"/>
  <c r="J1960" i="5" s="1"/>
  <c r="J1961" i="5" s="1"/>
  <c r="J1962" i="5" s="1"/>
  <c r="J1963" i="5" s="1"/>
  <c r="J1964" i="5" s="1"/>
  <c r="J1965" i="5" s="1"/>
  <c r="J1966" i="5" s="1"/>
  <c r="J1967" i="5" s="1"/>
  <c r="J1968" i="5" s="1"/>
  <c r="J1969" i="5" s="1"/>
  <c r="J1970" i="5" s="1"/>
  <c r="J1971" i="5" s="1"/>
  <c r="J1972" i="5" s="1"/>
  <c r="J1973" i="5" s="1"/>
  <c r="J1974" i="5" s="1"/>
  <c r="J1975" i="5" s="1"/>
  <c r="J1976" i="5" s="1"/>
  <c r="J1977" i="5" s="1"/>
  <c r="J1978" i="5" s="1"/>
  <c r="J1979" i="5" s="1"/>
  <c r="J1980" i="5" s="1"/>
  <c r="J1981" i="5" s="1"/>
  <c r="J1982" i="5" s="1"/>
  <c r="J1983" i="5" s="1"/>
  <c r="J1984" i="5" s="1"/>
  <c r="J1985" i="5" s="1"/>
  <c r="J1986" i="5" s="1"/>
  <c r="J1987" i="5" s="1"/>
  <c r="J1988" i="5" s="1"/>
  <c r="J1989" i="5" s="1"/>
  <c r="J1990" i="5" s="1"/>
  <c r="J1991" i="5" s="1"/>
  <c r="J1992" i="5" s="1"/>
  <c r="J1993" i="5" s="1"/>
  <c r="J1994" i="5" s="1"/>
  <c r="J1995" i="5" s="1"/>
  <c r="J1996" i="5" s="1"/>
  <c r="J1997" i="5" s="1"/>
  <c r="J1998" i="5" s="1"/>
  <c r="J1999" i="5" s="1"/>
  <c r="J2000" i="5" s="1"/>
  <c r="J2001" i="5" s="1"/>
  <c r="J2002" i="5" s="1"/>
  <c r="J2003" i="5" s="1"/>
  <c r="J2004" i="5" s="1"/>
  <c r="J2005" i="5" s="1"/>
  <c r="J2006" i="5" s="1"/>
  <c r="J2007" i="5" s="1"/>
  <c r="J2008" i="5" s="1"/>
  <c r="J2009" i="5" s="1"/>
  <c r="J2010" i="5" s="1"/>
  <c r="J2011" i="5" s="1"/>
  <c r="J2012" i="5" s="1"/>
  <c r="J2013" i="5" s="1"/>
  <c r="J2014" i="5" s="1"/>
  <c r="J2015" i="5" s="1"/>
  <c r="J2016" i="5" s="1"/>
  <c r="J2017" i="5" s="1"/>
  <c r="J2018" i="5" s="1"/>
  <c r="J2019" i="5" s="1"/>
  <c r="J2020" i="5" s="1"/>
  <c r="J2021" i="5" s="1"/>
  <c r="J2022" i="5" s="1"/>
  <c r="J2023" i="5" s="1"/>
  <c r="J2024" i="5" s="1"/>
  <c r="J2025" i="5" s="1"/>
  <c r="J2026" i="5" s="1"/>
  <c r="J2027" i="5" s="1"/>
  <c r="J2028" i="5" s="1"/>
  <c r="J2029" i="5" s="1"/>
  <c r="J2030" i="5" s="1"/>
  <c r="J2031" i="5" s="1"/>
  <c r="J2032" i="5" s="1"/>
  <c r="J2033" i="5" s="1"/>
  <c r="J2034" i="5" s="1"/>
  <c r="J2035" i="5" s="1"/>
  <c r="J2036" i="5" s="1"/>
  <c r="J2037" i="5" s="1"/>
  <c r="J2038" i="5" s="1"/>
  <c r="J2039" i="5" s="1"/>
  <c r="J2040" i="5" s="1"/>
  <c r="J2041" i="5" s="1"/>
  <c r="J2042" i="5" s="1"/>
  <c r="J2043" i="5" s="1"/>
  <c r="J2044" i="5" s="1"/>
  <c r="J2045" i="5" s="1"/>
  <c r="J2046" i="5" s="1"/>
  <c r="J2047" i="5" s="1"/>
  <c r="J2048" i="5" s="1"/>
  <c r="J2049" i="5" s="1"/>
  <c r="J2050" i="5" s="1"/>
  <c r="J2051" i="5" s="1"/>
  <c r="J2052" i="5" s="1"/>
  <c r="J2053" i="5" s="1"/>
  <c r="J2054" i="5" s="1"/>
  <c r="J2055" i="5" s="1"/>
  <c r="J2056" i="5" s="1"/>
  <c r="J2057" i="5" s="1"/>
  <c r="J2058" i="5" s="1"/>
  <c r="J2059" i="5" s="1"/>
  <c r="J2060" i="5" s="1"/>
  <c r="J2061" i="5" s="1"/>
  <c r="J2062" i="5" s="1"/>
  <c r="J2063" i="5" s="1"/>
  <c r="J2064" i="5" s="1"/>
  <c r="J2065" i="5" s="1"/>
  <c r="J2066" i="5" s="1"/>
  <c r="J2067" i="5" s="1"/>
  <c r="J2068" i="5" s="1"/>
  <c r="J2069" i="5" s="1"/>
  <c r="J2070" i="5" s="1"/>
  <c r="J2071" i="5" s="1"/>
  <c r="J2072" i="5" s="1"/>
  <c r="J2073" i="5" s="1"/>
  <c r="J2074" i="5" s="1"/>
  <c r="J2075" i="5" s="1"/>
  <c r="J2076" i="5" s="1"/>
  <c r="J2077" i="5" s="1"/>
  <c r="J2078" i="5" s="1"/>
  <c r="J2079" i="5" s="1"/>
  <c r="J2080" i="5" s="1"/>
  <c r="J2081" i="5" s="1"/>
  <c r="J2082" i="5" s="1"/>
  <c r="J2083" i="5" s="1"/>
  <c r="J2084" i="5" s="1"/>
  <c r="J2085" i="5" s="1"/>
  <c r="J2086" i="5" s="1"/>
  <c r="J2087" i="5" s="1"/>
  <c r="J2088" i="5" s="1"/>
  <c r="J2089" i="5" s="1"/>
  <c r="J2090" i="5" s="1"/>
  <c r="J2091" i="5" s="1"/>
  <c r="J2092" i="5" s="1"/>
  <c r="J2093" i="5" s="1"/>
  <c r="J2094" i="5" s="1"/>
  <c r="J2095" i="5" s="1"/>
  <c r="J2096" i="5" s="1"/>
  <c r="J2097" i="5" s="1"/>
  <c r="J2098" i="5" s="1"/>
  <c r="J2099" i="5" s="1"/>
  <c r="J2100" i="5" s="1"/>
  <c r="J2101" i="5" s="1"/>
  <c r="J2102" i="5" s="1"/>
  <c r="J2103" i="5" s="1"/>
  <c r="J2104" i="5" s="1"/>
  <c r="J2105" i="5" s="1"/>
  <c r="J2106" i="5" s="1"/>
  <c r="J2107" i="5" s="1"/>
  <c r="J2108" i="5" s="1"/>
  <c r="J2109" i="5" s="1"/>
  <c r="J2110" i="5" s="1"/>
  <c r="J2111" i="5" s="1"/>
  <c r="J2112" i="5" s="1"/>
  <c r="J2113" i="5" s="1"/>
  <c r="J2114" i="5" s="1"/>
  <c r="J2115" i="5" s="1"/>
  <c r="J2116" i="5" s="1"/>
  <c r="J2117" i="5" s="1"/>
  <c r="J2118" i="5" s="1"/>
  <c r="J2119" i="5" s="1"/>
  <c r="J2120" i="5" s="1"/>
  <c r="J2121" i="5" s="1"/>
  <c r="J2122" i="5" s="1"/>
  <c r="J2123" i="5" s="1"/>
  <c r="J2124" i="5" s="1"/>
  <c r="J2125" i="5" s="1"/>
  <c r="J2126" i="5" s="1"/>
  <c r="J2127" i="5" s="1"/>
  <c r="J2128" i="5" s="1"/>
  <c r="J2129" i="5" s="1"/>
  <c r="J2130" i="5" s="1"/>
  <c r="J2131" i="5" s="1"/>
  <c r="J2132" i="5" s="1"/>
  <c r="J2133" i="5" s="1"/>
  <c r="J2134" i="5" s="1"/>
  <c r="J2135" i="5" s="1"/>
  <c r="J2136" i="5" s="1"/>
  <c r="J2137" i="5" s="1"/>
  <c r="J2138" i="5" s="1"/>
  <c r="J2139" i="5" s="1"/>
  <c r="J2140" i="5" s="1"/>
  <c r="J2141" i="5" s="1"/>
  <c r="J2142" i="5" s="1"/>
  <c r="J2143" i="5" s="1"/>
  <c r="J2144" i="5" s="1"/>
  <c r="J2145" i="5" s="1"/>
  <c r="J2146" i="5" s="1"/>
  <c r="J2147" i="5" s="1"/>
  <c r="J2148" i="5" s="1"/>
  <c r="J2149" i="5" s="1"/>
  <c r="J2150" i="5" s="1"/>
  <c r="J2151" i="5" s="1"/>
  <c r="J2152" i="5" s="1"/>
  <c r="J2153" i="5" s="1"/>
  <c r="J2154" i="5" s="1"/>
  <c r="J2155" i="5" s="1"/>
  <c r="J2156" i="5" s="1"/>
  <c r="J2157" i="5" s="1"/>
  <c r="J2158" i="5" s="1"/>
  <c r="J2159" i="5" s="1"/>
  <c r="J2160" i="5" s="1"/>
  <c r="J2161" i="5" s="1"/>
  <c r="J2162" i="5" s="1"/>
  <c r="J2163" i="5" s="1"/>
  <c r="J2164" i="5" s="1"/>
  <c r="J2165" i="5" s="1"/>
  <c r="J2166" i="5" s="1"/>
  <c r="J2167" i="5" s="1"/>
  <c r="J2168" i="5" s="1"/>
  <c r="J2169" i="5" s="1"/>
  <c r="J2170" i="5" s="1"/>
  <c r="J2171" i="5" s="1"/>
  <c r="J2172" i="5" s="1"/>
  <c r="J2173" i="5" s="1"/>
  <c r="J2174" i="5" s="1"/>
  <c r="J2175" i="5" s="1"/>
  <c r="J2176" i="5" s="1"/>
  <c r="J2177" i="5" s="1"/>
  <c r="J2178" i="5" s="1"/>
  <c r="J2179" i="5" s="1"/>
  <c r="J2180" i="5" s="1"/>
  <c r="J2181" i="5" s="1"/>
  <c r="J2182" i="5" s="1"/>
  <c r="J2183" i="5" s="1"/>
  <c r="J2184" i="5" s="1"/>
  <c r="J2185" i="5" s="1"/>
  <c r="J2186" i="5" s="1"/>
  <c r="J2187" i="5" s="1"/>
  <c r="J2188" i="5" s="1"/>
  <c r="J2189" i="5" s="1"/>
  <c r="J2190" i="5" s="1"/>
  <c r="J2191" i="5" s="1"/>
  <c r="J2192" i="5" s="1"/>
  <c r="J2193" i="5" s="1"/>
  <c r="J2194" i="5" s="1"/>
  <c r="J2195" i="5" s="1"/>
  <c r="J2196" i="5" s="1"/>
  <c r="J2197" i="5" s="1"/>
  <c r="J2198" i="5" s="1"/>
  <c r="J2199" i="5" s="1"/>
  <c r="J2200" i="5" s="1"/>
  <c r="J2201" i="5" s="1"/>
  <c r="J2202" i="5" s="1"/>
  <c r="J2203" i="5" s="1"/>
  <c r="J2204" i="5" s="1"/>
  <c r="J2205" i="5" s="1"/>
  <c r="J2206" i="5" s="1"/>
  <c r="J2207" i="5" s="1"/>
  <c r="J2208" i="5" s="1"/>
  <c r="J2209" i="5" s="1"/>
  <c r="J2210" i="5" s="1"/>
  <c r="J2211" i="5" s="1"/>
  <c r="J2212" i="5" s="1"/>
  <c r="J2213" i="5" s="1"/>
  <c r="J2214" i="5" s="1"/>
  <c r="J2215" i="5" s="1"/>
  <c r="J2216" i="5" s="1"/>
  <c r="J2217" i="5" s="1"/>
  <c r="J2218" i="5" s="1"/>
  <c r="J2219" i="5" s="1"/>
  <c r="J2220" i="5" s="1"/>
  <c r="J2221" i="5" s="1"/>
  <c r="J2222" i="5" s="1"/>
  <c r="J2223" i="5" s="1"/>
  <c r="J2224" i="5" s="1"/>
  <c r="J2225" i="5" s="1"/>
  <c r="J2226" i="5" s="1"/>
  <c r="J2227" i="5" s="1"/>
  <c r="J2228" i="5" s="1"/>
  <c r="J2229" i="5" s="1"/>
  <c r="J2230" i="5" s="1"/>
  <c r="J2231" i="5" s="1"/>
  <c r="J2232" i="5" s="1"/>
  <c r="J2233" i="5" s="1"/>
  <c r="J2234" i="5" s="1"/>
  <c r="J2235" i="5" s="1"/>
  <c r="J2236" i="5" s="1"/>
  <c r="J2237" i="5" s="1"/>
  <c r="J2238" i="5" s="1"/>
  <c r="J2239" i="5" s="1"/>
  <c r="J2240" i="5" s="1"/>
  <c r="J2241" i="5" s="1"/>
  <c r="J2242" i="5" s="1"/>
  <c r="J2243" i="5" s="1"/>
  <c r="J2244" i="5" s="1"/>
  <c r="J2245" i="5" s="1"/>
  <c r="J2246" i="5" s="1"/>
  <c r="J2247" i="5" s="1"/>
  <c r="J2248" i="5" s="1"/>
  <c r="J2249" i="5" s="1"/>
  <c r="J2250" i="5" s="1"/>
  <c r="J2251" i="5" s="1"/>
  <c r="J2252" i="5" s="1"/>
  <c r="J2253" i="5" s="1"/>
  <c r="J2254" i="5" s="1"/>
  <c r="J2255" i="5" s="1"/>
  <c r="J2256" i="5" s="1"/>
  <c r="J2257" i="5" s="1"/>
  <c r="J2258" i="5" s="1"/>
  <c r="J2259" i="5" s="1"/>
  <c r="J2260" i="5" s="1"/>
  <c r="J2261" i="5" s="1"/>
  <c r="J2262" i="5" s="1"/>
  <c r="J2263" i="5" s="1"/>
  <c r="J2264" i="5" s="1"/>
  <c r="J2265" i="5" s="1"/>
  <c r="J2266" i="5" s="1"/>
  <c r="J2267" i="5" s="1"/>
  <c r="J2268" i="5" s="1"/>
  <c r="J2269" i="5" s="1"/>
  <c r="J2270" i="5" s="1"/>
  <c r="J2271" i="5" s="1"/>
  <c r="J2272" i="5" s="1"/>
  <c r="J2273" i="5" s="1"/>
  <c r="J2274" i="5" s="1"/>
  <c r="J2275" i="5" s="1"/>
  <c r="J2276" i="5" s="1"/>
  <c r="J2277" i="5" s="1"/>
  <c r="J2278" i="5" s="1"/>
  <c r="J2279" i="5" s="1"/>
  <c r="J2280" i="5" s="1"/>
  <c r="J2281" i="5" s="1"/>
  <c r="J2282" i="5" s="1"/>
  <c r="J2283" i="5" s="1"/>
  <c r="J2284" i="5" s="1"/>
  <c r="J2285" i="5" s="1"/>
  <c r="J2286" i="5" s="1"/>
  <c r="J2287" i="5" s="1"/>
  <c r="J2288" i="5" s="1"/>
  <c r="J2289" i="5" s="1"/>
  <c r="J2290" i="5" s="1"/>
  <c r="J2291" i="5" s="1"/>
  <c r="J2292" i="5" s="1"/>
  <c r="J2293" i="5" s="1"/>
  <c r="J2294" i="5" s="1"/>
  <c r="J2295" i="5" s="1"/>
  <c r="J2296" i="5" s="1"/>
  <c r="J2297" i="5" s="1"/>
  <c r="J2298" i="5" s="1"/>
  <c r="J2299" i="5" s="1"/>
  <c r="J2300" i="5" s="1"/>
  <c r="J2301" i="5" s="1"/>
  <c r="J2302" i="5" s="1"/>
  <c r="J2303" i="5" s="1"/>
  <c r="J2304" i="5" s="1"/>
  <c r="J2305" i="5" s="1"/>
  <c r="J2306" i="5" s="1"/>
  <c r="J2307" i="5" s="1"/>
  <c r="J2308" i="5" s="1"/>
  <c r="J2309" i="5" s="1"/>
  <c r="J2310" i="5" s="1"/>
  <c r="J2311" i="5" s="1"/>
  <c r="J2312" i="5" s="1"/>
  <c r="J2313" i="5" s="1"/>
  <c r="J2314" i="5" s="1"/>
  <c r="J2315" i="5" s="1"/>
  <c r="J2316" i="5" s="1"/>
  <c r="J2317" i="5" s="1"/>
  <c r="J2318" i="5" s="1"/>
  <c r="J2319" i="5" s="1"/>
  <c r="J2320" i="5" s="1"/>
  <c r="J2321" i="5" s="1"/>
  <c r="J2322" i="5" s="1"/>
  <c r="J2323" i="5" s="1"/>
  <c r="J2324" i="5" s="1"/>
  <c r="J2325" i="5" s="1"/>
  <c r="J2326" i="5" s="1"/>
  <c r="J2327" i="5" s="1"/>
  <c r="J2328" i="5" s="1"/>
  <c r="J2329" i="5" s="1"/>
  <c r="J2330" i="5" s="1"/>
  <c r="J2331" i="5" s="1"/>
  <c r="J2332" i="5" s="1"/>
  <c r="J2333" i="5" s="1"/>
  <c r="J2334" i="5" s="1"/>
  <c r="J2335" i="5" s="1"/>
  <c r="J2336" i="5" s="1"/>
  <c r="J2337" i="5" s="1"/>
  <c r="J2338" i="5" s="1"/>
  <c r="J2339" i="5" s="1"/>
  <c r="J2340" i="5" s="1"/>
  <c r="J2341" i="5" s="1"/>
  <c r="J2342" i="5" s="1"/>
  <c r="J2343" i="5" s="1"/>
  <c r="J2344" i="5" s="1"/>
  <c r="J2345" i="5" s="1"/>
  <c r="J2346" i="5" s="1"/>
  <c r="J2347" i="5" s="1"/>
  <c r="J2348" i="5" s="1"/>
  <c r="J2349" i="5" s="1"/>
  <c r="J2350" i="5" s="1"/>
  <c r="J2351" i="5" s="1"/>
  <c r="J2352" i="5" s="1"/>
  <c r="J2353" i="5" s="1"/>
  <c r="J2354" i="5" s="1"/>
  <c r="J2355" i="5" s="1"/>
  <c r="J2356" i="5" s="1"/>
  <c r="J2357" i="5" s="1"/>
  <c r="J2358" i="5" s="1"/>
  <c r="J2359" i="5" s="1"/>
  <c r="J2360" i="5" s="1"/>
  <c r="J2361" i="5" s="1"/>
  <c r="J2362" i="5" s="1"/>
  <c r="J2363" i="5" s="1"/>
  <c r="J2364" i="5" s="1"/>
  <c r="J2365" i="5" s="1"/>
  <c r="J2366" i="5" s="1"/>
  <c r="J2367" i="5" s="1"/>
  <c r="J2368" i="5" s="1"/>
  <c r="J2369" i="5" s="1"/>
  <c r="J2370" i="5" s="1"/>
  <c r="J2371" i="5" s="1"/>
  <c r="J2372" i="5" s="1"/>
  <c r="J2373" i="5" s="1"/>
  <c r="J2374" i="5" s="1"/>
  <c r="J2375" i="5" s="1"/>
  <c r="J2376" i="5" s="1"/>
  <c r="J2377" i="5" s="1"/>
  <c r="J2378" i="5" s="1"/>
  <c r="J2379" i="5" s="1"/>
  <c r="J2380" i="5" s="1"/>
  <c r="J2381" i="5" s="1"/>
  <c r="J2382" i="5" s="1"/>
  <c r="J2383" i="5" s="1"/>
  <c r="J2384" i="5" s="1"/>
  <c r="J2385" i="5" s="1"/>
  <c r="J2386" i="5" s="1"/>
  <c r="J2387" i="5" s="1"/>
  <c r="J2388" i="5" s="1"/>
  <c r="J2389" i="5" s="1"/>
  <c r="J2390" i="5" s="1"/>
  <c r="J2391" i="5" s="1"/>
  <c r="J2392" i="5" s="1"/>
  <c r="J2393" i="5" s="1"/>
  <c r="J2394" i="5" s="1"/>
  <c r="J2395" i="5" s="1"/>
  <c r="J2396" i="5" s="1"/>
  <c r="J2397" i="5" s="1"/>
  <c r="J2398" i="5" s="1"/>
  <c r="J2399" i="5" s="1"/>
  <c r="J2400" i="5" s="1"/>
  <c r="J2401" i="5" s="1"/>
  <c r="J2402" i="5" s="1"/>
  <c r="J2403" i="5" s="1"/>
  <c r="J2404" i="5" s="1"/>
  <c r="J2405" i="5" s="1"/>
  <c r="J2406" i="5" s="1"/>
  <c r="J2407" i="5" s="1"/>
  <c r="J2408" i="5" s="1"/>
  <c r="J2409" i="5" s="1"/>
  <c r="J2410" i="5" s="1"/>
  <c r="J2411" i="5" s="1"/>
  <c r="J2412" i="5" s="1"/>
  <c r="J2413" i="5" s="1"/>
  <c r="J2414" i="5" s="1"/>
  <c r="J2415" i="5" s="1"/>
  <c r="J2416" i="5" s="1"/>
  <c r="J2417" i="5" s="1"/>
  <c r="J2418" i="5" s="1"/>
  <c r="J2419" i="5" s="1"/>
  <c r="J2420" i="5" s="1"/>
  <c r="J2421" i="5" s="1"/>
  <c r="J2422" i="5" s="1"/>
  <c r="J2423" i="5" s="1"/>
  <c r="J2424" i="5" s="1"/>
  <c r="J2425" i="5" s="1"/>
  <c r="J2426" i="5" s="1"/>
  <c r="J2427" i="5" s="1"/>
  <c r="J2428" i="5" s="1"/>
  <c r="J2429" i="5" s="1"/>
  <c r="J2430" i="5" s="1"/>
  <c r="J2431" i="5" s="1"/>
  <c r="J2432" i="5" s="1"/>
  <c r="J2433" i="5" s="1"/>
  <c r="J2434" i="5" s="1"/>
  <c r="J2435" i="5" s="1"/>
  <c r="J2436" i="5" s="1"/>
  <c r="J2437" i="5" s="1"/>
  <c r="J2438" i="5" s="1"/>
  <c r="J2439" i="5" s="1"/>
  <c r="J2440" i="5" s="1"/>
  <c r="J2441" i="5" s="1"/>
  <c r="J2442" i="5" s="1"/>
  <c r="J2443" i="5" s="1"/>
  <c r="J2444" i="5" s="1"/>
  <c r="J2445" i="5" s="1"/>
  <c r="J2446" i="5" s="1"/>
  <c r="J2447" i="5" s="1"/>
  <c r="J2448" i="5" s="1"/>
  <c r="J2449" i="5" s="1"/>
  <c r="J2450" i="5" s="1"/>
  <c r="J2451" i="5" s="1"/>
  <c r="J2452" i="5" s="1"/>
  <c r="J2453" i="5" s="1"/>
  <c r="J2454" i="5" s="1"/>
  <c r="J2455" i="5" s="1"/>
  <c r="J2456" i="5" s="1"/>
  <c r="J2457" i="5" s="1"/>
  <c r="J2458" i="5" s="1"/>
  <c r="J2459" i="5" s="1"/>
  <c r="J2460" i="5" s="1"/>
  <c r="J2461" i="5" s="1"/>
  <c r="J2462" i="5" s="1"/>
  <c r="J2463" i="5" s="1"/>
  <c r="J2464" i="5" s="1"/>
  <c r="J2465" i="5" s="1"/>
  <c r="J2466" i="5" s="1"/>
  <c r="J2467" i="5" s="1"/>
  <c r="J2468" i="5" s="1"/>
  <c r="J2469" i="5" s="1"/>
  <c r="J2470" i="5" s="1"/>
  <c r="J2471" i="5" s="1"/>
  <c r="J2472" i="5" s="1"/>
  <c r="J2473" i="5" s="1"/>
  <c r="J2474" i="5" s="1"/>
  <c r="J2475" i="5" s="1"/>
  <c r="J2476" i="5" s="1"/>
  <c r="J2477" i="5" s="1"/>
  <c r="J2478" i="5" s="1"/>
  <c r="J2479" i="5" s="1"/>
  <c r="J2480" i="5" s="1"/>
  <c r="J2481" i="5" s="1"/>
  <c r="J2482" i="5" s="1"/>
  <c r="J2483" i="5" s="1"/>
  <c r="J2484" i="5" s="1"/>
  <c r="J2485" i="5" s="1"/>
  <c r="J2486" i="5" s="1"/>
  <c r="J2487" i="5" s="1"/>
  <c r="J2488" i="5" s="1"/>
  <c r="J2489" i="5" s="1"/>
  <c r="J2490" i="5" s="1"/>
  <c r="J2491" i="5" s="1"/>
  <c r="J2492" i="5" s="1"/>
  <c r="J2493" i="5" s="1"/>
  <c r="J2494" i="5" s="1"/>
  <c r="J2495" i="5" s="1"/>
  <c r="J2496" i="5" s="1"/>
  <c r="J2497" i="5" s="1"/>
  <c r="J2498" i="5" s="1"/>
  <c r="J2499" i="5" s="1"/>
  <c r="J2500" i="5" s="1"/>
  <c r="J2501" i="5" s="1"/>
  <c r="J2502" i="5" s="1"/>
  <c r="J2503" i="5" s="1"/>
  <c r="J2504" i="5" s="1"/>
  <c r="J2505" i="5" s="1"/>
  <c r="J2506" i="5" s="1"/>
  <c r="J2507" i="5" s="1"/>
  <c r="J2508" i="5" s="1"/>
  <c r="J2509" i="5" s="1"/>
  <c r="J2510" i="5" s="1"/>
  <c r="J2511" i="5" s="1"/>
  <c r="J2512" i="5" s="1"/>
  <c r="J2513" i="5" s="1"/>
  <c r="J2514" i="5" s="1"/>
  <c r="J2515" i="5" s="1"/>
  <c r="J2516" i="5" s="1"/>
  <c r="J2517" i="5" s="1"/>
  <c r="J2518" i="5" s="1"/>
  <c r="J2519" i="5" s="1"/>
  <c r="J2520" i="5" s="1"/>
  <c r="J2521" i="5" s="1"/>
  <c r="J2522" i="5" s="1"/>
  <c r="J2523" i="5" s="1"/>
  <c r="J2524" i="5" s="1"/>
  <c r="J2525" i="5" s="1"/>
  <c r="J2526" i="5" s="1"/>
  <c r="J2527" i="5" s="1"/>
  <c r="J2528" i="5" s="1"/>
  <c r="J2529" i="5" s="1"/>
  <c r="J2530" i="5" s="1"/>
  <c r="J2531" i="5" s="1"/>
  <c r="J2532" i="5" s="1"/>
  <c r="J2533" i="5" s="1"/>
  <c r="J2534" i="5" s="1"/>
  <c r="J2535" i="5" s="1"/>
  <c r="J2536" i="5" s="1"/>
  <c r="J2537" i="5" s="1"/>
  <c r="J2538" i="5" s="1"/>
  <c r="J2539" i="5" s="1"/>
  <c r="J2540" i="5" s="1"/>
  <c r="J2541" i="5" s="1"/>
  <c r="J2542" i="5" s="1"/>
  <c r="J2543" i="5" s="1"/>
  <c r="J2544" i="5" s="1"/>
  <c r="J2545" i="5" s="1"/>
  <c r="J2546" i="5" s="1"/>
  <c r="J2547" i="5" s="1"/>
  <c r="J2548" i="5" s="1"/>
  <c r="J2549" i="5" s="1"/>
  <c r="J2550" i="5" s="1"/>
  <c r="J2551" i="5" s="1"/>
  <c r="J2552" i="5" s="1"/>
  <c r="J2553" i="5" s="1"/>
  <c r="J2554" i="5" s="1"/>
  <c r="J2555" i="5" s="1"/>
  <c r="J2556" i="5" s="1"/>
  <c r="J2557" i="5" s="1"/>
  <c r="J2558" i="5" s="1"/>
  <c r="J2559" i="5" s="1"/>
  <c r="J2560" i="5" s="1"/>
  <c r="J2561" i="5" s="1"/>
  <c r="J2562" i="5" s="1"/>
  <c r="J2563" i="5" s="1"/>
  <c r="J2564" i="5" s="1"/>
  <c r="J2565" i="5" s="1"/>
  <c r="J2566" i="5" s="1"/>
  <c r="J2567" i="5" s="1"/>
  <c r="J2568" i="5" s="1"/>
  <c r="J2569" i="5" s="1"/>
  <c r="J2570" i="5" s="1"/>
  <c r="J2571" i="5" s="1"/>
  <c r="J2572" i="5" s="1"/>
  <c r="J2573" i="5" s="1"/>
  <c r="J2574" i="5" s="1"/>
  <c r="J2575" i="5" s="1"/>
  <c r="J2576" i="5" s="1"/>
  <c r="J2577" i="5" s="1"/>
  <c r="J2578" i="5" s="1"/>
  <c r="J2579" i="5" s="1"/>
  <c r="J2580" i="5" s="1"/>
  <c r="J2581" i="5" s="1"/>
  <c r="J2582" i="5" s="1"/>
  <c r="J2583" i="5" s="1"/>
  <c r="J2584" i="5" s="1"/>
  <c r="J2585" i="5" s="1"/>
  <c r="J2586" i="5" s="1"/>
  <c r="J2587" i="5" s="1"/>
  <c r="J2588" i="5" s="1"/>
  <c r="J2589" i="5" s="1"/>
  <c r="J2590" i="5" s="1"/>
  <c r="J2591" i="5" s="1"/>
  <c r="J2592" i="5" s="1"/>
  <c r="J2593" i="5" s="1"/>
  <c r="J2594" i="5" s="1"/>
  <c r="J2595" i="5" s="1"/>
  <c r="J2596" i="5" s="1"/>
  <c r="J2597" i="5" s="1"/>
  <c r="J2598" i="5" s="1"/>
  <c r="J2599" i="5" s="1"/>
  <c r="J2600" i="5" s="1"/>
  <c r="J2601" i="5" s="1"/>
  <c r="J2602" i="5" s="1"/>
  <c r="J2603" i="5" s="1"/>
  <c r="J2604" i="5" s="1"/>
  <c r="J2605" i="5" s="1"/>
  <c r="J2606" i="5" s="1"/>
  <c r="J2607" i="5" s="1"/>
  <c r="J2608" i="5" s="1"/>
  <c r="J2609" i="5" s="1"/>
  <c r="J2610" i="5" s="1"/>
  <c r="J2611" i="5" s="1"/>
  <c r="J2612" i="5" s="1"/>
  <c r="J2613" i="5" s="1"/>
  <c r="J2614" i="5" s="1"/>
  <c r="J2615" i="5" s="1"/>
  <c r="J2616" i="5" s="1"/>
  <c r="J2617" i="5" s="1"/>
  <c r="J2618" i="5" s="1"/>
  <c r="J2619" i="5" s="1"/>
  <c r="J2620" i="5" s="1"/>
  <c r="J2621" i="5" s="1"/>
  <c r="J2622" i="5" s="1"/>
  <c r="J2623" i="5" s="1"/>
  <c r="J2624" i="5" s="1"/>
  <c r="J2625" i="5" s="1"/>
  <c r="J2626" i="5" s="1"/>
  <c r="J2627" i="5" s="1"/>
  <c r="J2628" i="5" s="1"/>
  <c r="J2629" i="5" s="1"/>
  <c r="J2630" i="5" s="1"/>
  <c r="J2631" i="5" s="1"/>
  <c r="J2632" i="5" s="1"/>
  <c r="J2633" i="5" s="1"/>
  <c r="J2634" i="5" s="1"/>
  <c r="J2635" i="5" s="1"/>
  <c r="J2636" i="5" s="1"/>
  <c r="J2637" i="5" s="1"/>
  <c r="J2638" i="5" s="1"/>
  <c r="J2639" i="5" s="1"/>
  <c r="J2640" i="5" s="1"/>
  <c r="J2641" i="5" s="1"/>
  <c r="J2642" i="5" s="1"/>
  <c r="J2643" i="5" s="1"/>
  <c r="J2644" i="5" s="1"/>
  <c r="J2645" i="5" s="1"/>
  <c r="J2646" i="5" s="1"/>
  <c r="J2647" i="5" s="1"/>
  <c r="J2648" i="5" s="1"/>
  <c r="J2649" i="5" s="1"/>
  <c r="J2650" i="5" s="1"/>
  <c r="J2651" i="5" s="1"/>
  <c r="J2652" i="5" s="1"/>
  <c r="J2653" i="5" s="1"/>
  <c r="J2654" i="5" s="1"/>
  <c r="J2655" i="5" s="1"/>
  <c r="J2656" i="5" s="1"/>
  <c r="J2657" i="5" s="1"/>
  <c r="J2658" i="5" s="1"/>
  <c r="J2659" i="5" s="1"/>
  <c r="J2660" i="5" s="1"/>
  <c r="J2661" i="5" s="1"/>
  <c r="J2662" i="5" s="1"/>
  <c r="J2663" i="5" s="1"/>
  <c r="J2664" i="5" s="1"/>
  <c r="J2665" i="5" s="1"/>
  <c r="J2666" i="5" s="1"/>
  <c r="J2667" i="5" s="1"/>
  <c r="J2668" i="5" s="1"/>
  <c r="J2669" i="5" s="1"/>
  <c r="J2670" i="5" s="1"/>
  <c r="J2671" i="5" s="1"/>
  <c r="J2672" i="5" s="1"/>
  <c r="J2673" i="5" s="1"/>
  <c r="J2674" i="5" s="1"/>
  <c r="J2675" i="5" s="1"/>
  <c r="J2676" i="5" s="1"/>
  <c r="J2677" i="5" s="1"/>
  <c r="J2678" i="5" s="1"/>
  <c r="J2679" i="5" s="1"/>
  <c r="J2680" i="5" s="1"/>
  <c r="J2681" i="5" s="1"/>
  <c r="J2682" i="5" s="1"/>
  <c r="J2683" i="5" s="1"/>
  <c r="J2684" i="5" s="1"/>
  <c r="J2685" i="5" s="1"/>
  <c r="J2686" i="5" s="1"/>
  <c r="J2687" i="5" s="1"/>
  <c r="J2688" i="5" s="1"/>
  <c r="J2689" i="5" s="1"/>
  <c r="J2690" i="5" s="1"/>
  <c r="J2691" i="5" s="1"/>
  <c r="J2692" i="5" s="1"/>
  <c r="J2693" i="5" s="1"/>
  <c r="J2694" i="5" s="1"/>
  <c r="J2695" i="5" s="1"/>
  <c r="J2696" i="5" s="1"/>
  <c r="J2697" i="5" s="1"/>
  <c r="J2698" i="5" s="1"/>
  <c r="J2699" i="5" s="1"/>
  <c r="J2700" i="5" s="1"/>
  <c r="J2701" i="5" s="1"/>
  <c r="J2702" i="5" s="1"/>
  <c r="J2703" i="5" s="1"/>
  <c r="J2704" i="5" s="1"/>
  <c r="J2705" i="5" s="1"/>
  <c r="J2706" i="5" s="1"/>
  <c r="J2707" i="5" s="1"/>
  <c r="J2708" i="5" s="1"/>
  <c r="J2709" i="5" s="1"/>
  <c r="J2710" i="5" s="1"/>
  <c r="J2711" i="5" s="1"/>
  <c r="J2712" i="5" s="1"/>
  <c r="J2713" i="5" s="1"/>
  <c r="J2714" i="5" s="1"/>
  <c r="J2715" i="5" s="1"/>
  <c r="J2716" i="5" s="1"/>
  <c r="J2717" i="5" s="1"/>
  <c r="J2718" i="5" s="1"/>
  <c r="J2719" i="5" s="1"/>
  <c r="J2720" i="5" s="1"/>
  <c r="J2721" i="5" s="1"/>
  <c r="J2722" i="5" s="1"/>
  <c r="J2723" i="5" s="1"/>
  <c r="J2724" i="5" s="1"/>
  <c r="J2725" i="5" s="1"/>
  <c r="J2726" i="5" s="1"/>
  <c r="J2727" i="5" s="1"/>
  <c r="J2728" i="5" s="1"/>
  <c r="J2729" i="5" s="1"/>
  <c r="J2730" i="5" s="1"/>
  <c r="J2731" i="5" s="1"/>
  <c r="J2732" i="5" s="1"/>
  <c r="J2733" i="5" s="1"/>
  <c r="J2734" i="5" s="1"/>
  <c r="J2735" i="5" s="1"/>
  <c r="J2736" i="5" s="1"/>
  <c r="J2737" i="5" s="1"/>
  <c r="J2738" i="5" s="1"/>
  <c r="J2739" i="5" s="1"/>
  <c r="J2740" i="5" s="1"/>
  <c r="J2741" i="5" s="1"/>
  <c r="J2742" i="5" s="1"/>
  <c r="J2743" i="5" s="1"/>
  <c r="J2744" i="5" s="1"/>
  <c r="J2745" i="5" s="1"/>
  <c r="J2746" i="5" s="1"/>
  <c r="J2747" i="5" s="1"/>
  <c r="J2748" i="5" s="1"/>
  <c r="J2749" i="5" s="1"/>
  <c r="J2750" i="5" s="1"/>
  <c r="J2751" i="5" s="1"/>
  <c r="J2752" i="5" s="1"/>
  <c r="J2753" i="5" s="1"/>
  <c r="J2754" i="5" s="1"/>
  <c r="J2755" i="5" s="1"/>
  <c r="J2756" i="5" s="1"/>
  <c r="J2757" i="5" s="1"/>
  <c r="J2758" i="5" s="1"/>
  <c r="J2759" i="5" s="1"/>
  <c r="J2760" i="5" s="1"/>
  <c r="J2761" i="5" s="1"/>
  <c r="J2762" i="5" s="1"/>
  <c r="J2763" i="5" s="1"/>
  <c r="J2764" i="5" s="1"/>
  <c r="J2765" i="5" s="1"/>
  <c r="J2766" i="5" s="1"/>
  <c r="J2767" i="5" s="1"/>
  <c r="J2768" i="5" s="1"/>
  <c r="J2769" i="5" s="1"/>
  <c r="J2770" i="5" s="1"/>
  <c r="J2771" i="5" s="1"/>
  <c r="J2772" i="5" s="1"/>
  <c r="J2773" i="5" s="1"/>
  <c r="J2774" i="5" s="1"/>
  <c r="J2775" i="5" s="1"/>
  <c r="J2776" i="5" s="1"/>
  <c r="J2777" i="5" s="1"/>
  <c r="J2778" i="5" s="1"/>
  <c r="J2779" i="5" s="1"/>
  <c r="J2780" i="5" s="1"/>
  <c r="J2781" i="5" s="1"/>
  <c r="J2782" i="5" s="1"/>
  <c r="J2783" i="5" s="1"/>
  <c r="J2784" i="5" s="1"/>
  <c r="J2785" i="5" s="1"/>
  <c r="J2786" i="5" s="1"/>
  <c r="J2787" i="5" s="1"/>
  <c r="J2788" i="5" s="1"/>
  <c r="J2789" i="5" s="1"/>
  <c r="J2790" i="5" s="1"/>
  <c r="J2791" i="5" s="1"/>
  <c r="J2792" i="5" s="1"/>
  <c r="J2793" i="5" s="1"/>
  <c r="J2794" i="5" s="1"/>
  <c r="J2795" i="5" s="1"/>
  <c r="J2796" i="5" s="1"/>
  <c r="J2797" i="5" s="1"/>
  <c r="J2798" i="5" s="1"/>
  <c r="J2799" i="5" s="1"/>
  <c r="J2800" i="5" s="1"/>
  <c r="J2801" i="5" s="1"/>
  <c r="J2802" i="5" s="1"/>
  <c r="J2803" i="5" s="1"/>
  <c r="J2804" i="5" s="1"/>
  <c r="J2805" i="5" s="1"/>
  <c r="J2806" i="5" s="1"/>
  <c r="J2807" i="5" s="1"/>
  <c r="J2808" i="5" s="1"/>
  <c r="J2809" i="5" s="1"/>
  <c r="J2810" i="5" s="1"/>
  <c r="J2811" i="5" s="1"/>
  <c r="J2812" i="5" s="1"/>
  <c r="J2813" i="5" s="1"/>
  <c r="J2814" i="5" s="1"/>
  <c r="J2815" i="5" s="1"/>
  <c r="J2816" i="5" s="1"/>
  <c r="J2817" i="5" s="1"/>
  <c r="J2818" i="5" s="1"/>
  <c r="J2819" i="5" s="1"/>
  <c r="J2820" i="5" s="1"/>
  <c r="J2821" i="5" s="1"/>
  <c r="J2822" i="5" s="1"/>
  <c r="J2823" i="5" s="1"/>
  <c r="J2824" i="5" s="1"/>
  <c r="J2825" i="5" s="1"/>
  <c r="J2826" i="5" s="1"/>
  <c r="J2827" i="5" s="1"/>
  <c r="J2828" i="5" s="1"/>
  <c r="J2829" i="5" s="1"/>
  <c r="J2830" i="5" s="1"/>
  <c r="J2831" i="5" s="1"/>
  <c r="J2832" i="5" s="1"/>
  <c r="J2833" i="5" s="1"/>
  <c r="J2834" i="5" s="1"/>
  <c r="J2835" i="5" s="1"/>
  <c r="J2836" i="5" s="1"/>
  <c r="J2837" i="5" s="1"/>
  <c r="J2838" i="5" s="1"/>
  <c r="J2839" i="5" s="1"/>
  <c r="J2840" i="5" s="1"/>
  <c r="J2841" i="5" s="1"/>
  <c r="J2842" i="5" s="1"/>
  <c r="J2843" i="5" s="1"/>
  <c r="J2844" i="5" s="1"/>
  <c r="J2845" i="5" s="1"/>
  <c r="J2846" i="5" s="1"/>
  <c r="J2847" i="5" s="1"/>
  <c r="J2848" i="5" s="1"/>
  <c r="J2849" i="5" s="1"/>
  <c r="J2850" i="5" s="1"/>
  <c r="J2851" i="5" s="1"/>
  <c r="J2852" i="5" s="1"/>
  <c r="J2853" i="5" s="1"/>
  <c r="J2854" i="5" s="1"/>
  <c r="J2855" i="5" s="1"/>
  <c r="J2856" i="5" s="1"/>
  <c r="J2857" i="5" s="1"/>
  <c r="J2858" i="5" s="1"/>
  <c r="J2859" i="5" s="1"/>
  <c r="J2860" i="5" s="1"/>
  <c r="J2861" i="5" s="1"/>
  <c r="J2862" i="5" s="1"/>
  <c r="J2863" i="5" s="1"/>
  <c r="J2864" i="5" s="1"/>
  <c r="J2865" i="5" s="1"/>
  <c r="J2866" i="5" s="1"/>
  <c r="J2867" i="5" s="1"/>
  <c r="J2868" i="5" s="1"/>
  <c r="J2869" i="5" s="1"/>
  <c r="J2870" i="5" s="1"/>
  <c r="J2871" i="5" s="1"/>
  <c r="J2872" i="5" s="1"/>
  <c r="J2873" i="5" s="1"/>
  <c r="J2874" i="5" s="1"/>
  <c r="J2875" i="5" s="1"/>
  <c r="J2876" i="5" s="1"/>
  <c r="J2877" i="5" s="1"/>
  <c r="J2878" i="5" s="1"/>
  <c r="J2879" i="5" s="1"/>
  <c r="J2880" i="5" s="1"/>
  <c r="J2881" i="5" s="1"/>
  <c r="J2882" i="5" s="1"/>
  <c r="J2883" i="5" s="1"/>
  <c r="J2884" i="5" s="1"/>
  <c r="J2885" i="5" s="1"/>
  <c r="J2886" i="5" s="1"/>
  <c r="J2887" i="5" s="1"/>
  <c r="J2888" i="5" s="1"/>
  <c r="J2889" i="5" s="1"/>
  <c r="J2890" i="5" s="1"/>
  <c r="J2891" i="5" s="1"/>
  <c r="J2892" i="5" s="1"/>
  <c r="J2893" i="5" s="1"/>
  <c r="J2894" i="5" s="1"/>
  <c r="J2895" i="5" s="1"/>
  <c r="J2896" i="5" s="1"/>
  <c r="J2897" i="5" s="1"/>
  <c r="J2898" i="5" s="1"/>
  <c r="J2899" i="5" s="1"/>
  <c r="J2900" i="5" s="1"/>
  <c r="J2901" i="5" s="1"/>
  <c r="J2902" i="5" s="1"/>
  <c r="J2903" i="5" s="1"/>
  <c r="J2904" i="5" s="1"/>
  <c r="J2905" i="5" s="1"/>
  <c r="J2906" i="5" s="1"/>
  <c r="J2907" i="5" s="1"/>
  <c r="J2908" i="5" s="1"/>
  <c r="J2909" i="5" s="1"/>
  <c r="J2910" i="5" s="1"/>
  <c r="J2911" i="5" s="1"/>
  <c r="J2912" i="5" s="1"/>
  <c r="J2913" i="5" s="1"/>
  <c r="J2914" i="5" s="1"/>
  <c r="J2915" i="5" s="1"/>
  <c r="J2916" i="5" s="1"/>
  <c r="J2917" i="5" s="1"/>
  <c r="J2918" i="5" s="1"/>
  <c r="J2919" i="5" s="1"/>
  <c r="J2920" i="5" s="1"/>
  <c r="J2921" i="5" s="1"/>
  <c r="J2922" i="5" s="1"/>
  <c r="J2923" i="5" s="1"/>
  <c r="J2924" i="5" s="1"/>
  <c r="J2925" i="5" s="1"/>
  <c r="J2926" i="5" s="1"/>
  <c r="J2927" i="5" s="1"/>
  <c r="J2928" i="5" s="1"/>
  <c r="J2929" i="5" s="1"/>
  <c r="J2930" i="5" s="1"/>
  <c r="J2931" i="5" s="1"/>
  <c r="J2932" i="5" s="1"/>
  <c r="J2933" i="5" s="1"/>
  <c r="J2934" i="5" s="1"/>
  <c r="J2935" i="5" s="1"/>
  <c r="J2936" i="5" s="1"/>
  <c r="J2937" i="5" s="1"/>
  <c r="J2938" i="5" s="1"/>
  <c r="J2939" i="5" s="1"/>
  <c r="J2940" i="5" s="1"/>
  <c r="J2941" i="5" s="1"/>
  <c r="J2942" i="5" s="1"/>
  <c r="J2943" i="5" s="1"/>
  <c r="J2944" i="5" s="1"/>
  <c r="J2945" i="5" s="1"/>
  <c r="J2946" i="5" s="1"/>
  <c r="J2947" i="5" s="1"/>
  <c r="J2948" i="5" s="1"/>
  <c r="J2949" i="5" s="1"/>
  <c r="J2950" i="5" s="1"/>
  <c r="J2951" i="5" s="1"/>
  <c r="J2952" i="5" s="1"/>
  <c r="J2953" i="5" s="1"/>
  <c r="J2954" i="5" s="1"/>
  <c r="J2955" i="5" s="1"/>
  <c r="J2956" i="5" s="1"/>
  <c r="J2957" i="5" s="1"/>
  <c r="J2958" i="5" s="1"/>
  <c r="J2959" i="5" s="1"/>
  <c r="J2960" i="5" s="1"/>
  <c r="J2961" i="5" s="1"/>
  <c r="J2962" i="5" s="1"/>
  <c r="J2963" i="5" s="1"/>
  <c r="J2964" i="5" s="1"/>
  <c r="J2965" i="5" s="1"/>
  <c r="J2966" i="5" s="1"/>
  <c r="J2967" i="5" s="1"/>
  <c r="J2968" i="5" s="1"/>
  <c r="J2969" i="5" s="1"/>
  <c r="J2970" i="5" s="1"/>
  <c r="J2971" i="5" s="1"/>
  <c r="J2972" i="5" s="1"/>
  <c r="J2973" i="5" s="1"/>
  <c r="J2974" i="5" s="1"/>
  <c r="J2975" i="5" s="1"/>
  <c r="J2976" i="5" s="1"/>
  <c r="J2977" i="5" s="1"/>
  <c r="J2978" i="5" s="1"/>
  <c r="J2979" i="5" s="1"/>
  <c r="J2980" i="5" s="1"/>
  <c r="J2981" i="5" s="1"/>
  <c r="J2982" i="5" s="1"/>
  <c r="J2983" i="5" s="1"/>
  <c r="J2984" i="5" s="1"/>
  <c r="J2985" i="5" s="1"/>
  <c r="J2986" i="5" s="1"/>
  <c r="J2987" i="5" s="1"/>
  <c r="J2988" i="5" s="1"/>
  <c r="J2989" i="5" s="1"/>
  <c r="J2990" i="5" s="1"/>
  <c r="J2991" i="5" s="1"/>
  <c r="J2992" i="5" s="1"/>
  <c r="J2993" i="5" s="1"/>
  <c r="J2994" i="5" s="1"/>
  <c r="J2995" i="5" s="1"/>
  <c r="J2996" i="5" s="1"/>
  <c r="J2997" i="5" s="1"/>
  <c r="J2998" i="5" s="1"/>
  <c r="J2999" i="5" s="1"/>
  <c r="J3000" i="5" s="1"/>
  <c r="J3001" i="5" s="1"/>
  <c r="J3002" i="5" s="1"/>
  <c r="J3003" i="5" s="1"/>
  <c r="J3004" i="5" s="1"/>
  <c r="J3005" i="5" s="1"/>
  <c r="J3006" i="5" s="1"/>
  <c r="J3007" i="5" s="1"/>
  <c r="J3008" i="5" s="1"/>
  <c r="J3009" i="5" s="1"/>
  <c r="J3010" i="5" s="1"/>
  <c r="J3011" i="5" s="1"/>
  <c r="J3012" i="5" s="1"/>
  <c r="J3013" i="5" s="1"/>
  <c r="J3014" i="5" s="1"/>
  <c r="J3015" i="5" s="1"/>
  <c r="J3016" i="5" s="1"/>
  <c r="J3017" i="5" s="1"/>
  <c r="J3018" i="5" s="1"/>
  <c r="J3019" i="5" s="1"/>
  <c r="J3020" i="5" s="1"/>
  <c r="J3021" i="5" s="1"/>
  <c r="J3022" i="5" s="1"/>
  <c r="J3023" i="5" s="1"/>
  <c r="J3024" i="5" s="1"/>
  <c r="J3025" i="5" s="1"/>
  <c r="J3026" i="5" s="1"/>
  <c r="J3027" i="5" s="1"/>
  <c r="J3028" i="5" s="1"/>
  <c r="J3029" i="5" s="1"/>
  <c r="J3030" i="5" s="1"/>
  <c r="J3031" i="5" s="1"/>
  <c r="J3032" i="5" s="1"/>
  <c r="J3033" i="5" s="1"/>
  <c r="J3034" i="5" s="1"/>
  <c r="J3035" i="5" s="1"/>
  <c r="J3036" i="5" s="1"/>
  <c r="J3037" i="5" s="1"/>
  <c r="J3038" i="5" s="1"/>
  <c r="J3039" i="5" s="1"/>
  <c r="J3040" i="5" s="1"/>
  <c r="J3041" i="5" s="1"/>
  <c r="J3042" i="5" s="1"/>
  <c r="J3043" i="5" s="1"/>
  <c r="J3044" i="5" s="1"/>
  <c r="J3045" i="5" s="1"/>
  <c r="J3046" i="5" s="1"/>
  <c r="J3047" i="5" s="1"/>
  <c r="J3048" i="5" s="1"/>
  <c r="J3049" i="5" s="1"/>
  <c r="J3050" i="5" s="1"/>
  <c r="J3051" i="5" s="1"/>
  <c r="J3052" i="5" s="1"/>
  <c r="J3053" i="5" s="1"/>
  <c r="J3054" i="5" s="1"/>
  <c r="J3055" i="5" s="1"/>
  <c r="J3056" i="5" s="1"/>
  <c r="J3057" i="5" s="1"/>
  <c r="J3058" i="5" s="1"/>
  <c r="J3059" i="5" s="1"/>
  <c r="J3060" i="5" s="1"/>
  <c r="J3061" i="5" s="1"/>
  <c r="J3062" i="5" s="1"/>
  <c r="J3063" i="5" s="1"/>
  <c r="J3064" i="5" s="1"/>
  <c r="J3065" i="5" s="1"/>
  <c r="J3066" i="5" s="1"/>
  <c r="J3067" i="5" s="1"/>
  <c r="J3068" i="5" s="1"/>
  <c r="J3069" i="5" s="1"/>
  <c r="J3070" i="5" s="1"/>
  <c r="J3071" i="5" s="1"/>
  <c r="J3072" i="5" s="1"/>
  <c r="J3073" i="5" s="1"/>
  <c r="J3074" i="5" s="1"/>
  <c r="J3075" i="5" s="1"/>
  <c r="J3076" i="5" s="1"/>
  <c r="J3077" i="5" s="1"/>
  <c r="J3078" i="5" s="1"/>
  <c r="J3079" i="5" s="1"/>
  <c r="J3080" i="5" s="1"/>
  <c r="J3081" i="5" s="1"/>
  <c r="J3082" i="5" s="1"/>
  <c r="J3083" i="5" s="1"/>
  <c r="J3084" i="5" s="1"/>
  <c r="J3085" i="5" s="1"/>
  <c r="J3086" i="5" s="1"/>
  <c r="J3087" i="5" s="1"/>
  <c r="J3088" i="5" s="1"/>
  <c r="J3089" i="5" s="1"/>
  <c r="J3090" i="5" s="1"/>
  <c r="J3091" i="5" s="1"/>
  <c r="J3092" i="5" s="1"/>
  <c r="J3093" i="5" s="1"/>
  <c r="J3094" i="5" s="1"/>
  <c r="J3095" i="5" s="1"/>
  <c r="J3096" i="5" s="1"/>
  <c r="J3097" i="5" s="1"/>
  <c r="J3098" i="5" s="1"/>
  <c r="J3099" i="5" s="1"/>
  <c r="J3100" i="5" s="1"/>
  <c r="J3101" i="5" s="1"/>
  <c r="J3102" i="5" s="1"/>
  <c r="J3103" i="5" s="1"/>
  <c r="J3104" i="5" s="1"/>
  <c r="J3105" i="5" s="1"/>
  <c r="J3106" i="5" s="1"/>
  <c r="J3107" i="5" s="1"/>
  <c r="J3108" i="5" s="1"/>
  <c r="J3109" i="5" s="1"/>
  <c r="J3110" i="5" s="1"/>
  <c r="J3111" i="5" s="1"/>
  <c r="J3112" i="5" s="1"/>
  <c r="J3113" i="5" s="1"/>
  <c r="J3114" i="5" s="1"/>
  <c r="J3115" i="5" s="1"/>
  <c r="J3116" i="5" s="1"/>
  <c r="J3117" i="5" s="1"/>
  <c r="J3118" i="5" s="1"/>
  <c r="J3119" i="5" s="1"/>
  <c r="J3120" i="5" s="1"/>
  <c r="J3121" i="5" s="1"/>
  <c r="J3122" i="5" s="1"/>
  <c r="J3123" i="5" s="1"/>
  <c r="J3124" i="5" s="1"/>
  <c r="J3125" i="5" s="1"/>
  <c r="J3126" i="5" s="1"/>
  <c r="J3127" i="5" s="1"/>
  <c r="J3128" i="5" s="1"/>
  <c r="J3129" i="5" s="1"/>
  <c r="J3130" i="5" s="1"/>
  <c r="J3131" i="5" s="1"/>
  <c r="J3132" i="5" s="1"/>
  <c r="J3133" i="5" s="1"/>
  <c r="J3134" i="5" s="1"/>
  <c r="J3135" i="5" s="1"/>
  <c r="J3136" i="5" s="1"/>
  <c r="J3137" i="5" s="1"/>
  <c r="J3138" i="5" s="1"/>
  <c r="J3139" i="5" s="1"/>
  <c r="J3140" i="5" s="1"/>
  <c r="J3141" i="5" s="1"/>
  <c r="J3142" i="5" s="1"/>
  <c r="J3143" i="5" s="1"/>
  <c r="J3144" i="5" s="1"/>
  <c r="J3145" i="5" s="1"/>
  <c r="J3146" i="5" s="1"/>
  <c r="J3147" i="5" s="1"/>
  <c r="J3148" i="5" s="1"/>
  <c r="J3149" i="5" s="1"/>
  <c r="J3150" i="5" s="1"/>
  <c r="J3151" i="5" s="1"/>
  <c r="J3152" i="5" s="1"/>
  <c r="J3153" i="5" s="1"/>
  <c r="J3154" i="5" s="1"/>
  <c r="J3155" i="5" s="1"/>
  <c r="J3156" i="5" s="1"/>
  <c r="J3157" i="5" s="1"/>
  <c r="J3158" i="5" s="1"/>
  <c r="J3159" i="5" s="1"/>
  <c r="J3160" i="5" s="1"/>
  <c r="J3161" i="5" s="1"/>
  <c r="J3162" i="5" s="1"/>
  <c r="J3163" i="5" s="1"/>
  <c r="J3164" i="5" s="1"/>
  <c r="J3165" i="5" s="1"/>
  <c r="J3166" i="5" s="1"/>
  <c r="J3167" i="5" s="1"/>
  <c r="J3168" i="5" s="1"/>
  <c r="J3169" i="5" s="1"/>
  <c r="J3170" i="5" s="1"/>
  <c r="J3171" i="5" s="1"/>
  <c r="J3172" i="5" s="1"/>
  <c r="J3173" i="5" s="1"/>
  <c r="J3174" i="5" s="1"/>
  <c r="J3175" i="5" s="1"/>
  <c r="J3176" i="5" s="1"/>
  <c r="J3177" i="5" s="1"/>
  <c r="J3178" i="5" s="1"/>
  <c r="J3179" i="5" s="1"/>
  <c r="J3180" i="5" s="1"/>
  <c r="J3181" i="5" s="1"/>
  <c r="J3182" i="5" s="1"/>
  <c r="J3183" i="5" s="1"/>
  <c r="J3184" i="5" s="1"/>
  <c r="J3185" i="5" s="1"/>
  <c r="J3186" i="5" s="1"/>
  <c r="J3187" i="5" s="1"/>
  <c r="J3188" i="5" s="1"/>
  <c r="J3189" i="5" s="1"/>
  <c r="J3190" i="5" s="1"/>
  <c r="J3191" i="5" s="1"/>
  <c r="J3192" i="5" s="1"/>
  <c r="J3193" i="5" s="1"/>
  <c r="J3194" i="5" s="1"/>
  <c r="J3195" i="5" s="1"/>
  <c r="J3196" i="5" s="1"/>
  <c r="J3197" i="5" s="1"/>
  <c r="J3198" i="5" s="1"/>
  <c r="J3199" i="5" s="1"/>
  <c r="J3200" i="5" s="1"/>
  <c r="J3201" i="5" s="1"/>
  <c r="J3202" i="5" s="1"/>
  <c r="J3203" i="5" s="1"/>
  <c r="J3204" i="5" s="1"/>
  <c r="J3205" i="5" s="1"/>
  <c r="J3206" i="5" s="1"/>
  <c r="J3207" i="5" s="1"/>
  <c r="J3208" i="5" s="1"/>
  <c r="J3209" i="5" s="1"/>
  <c r="J3210" i="5" s="1"/>
  <c r="J3211" i="5" s="1"/>
  <c r="J3212" i="5" s="1"/>
  <c r="J3213" i="5" s="1"/>
  <c r="J3214" i="5" s="1"/>
  <c r="J3215" i="5" s="1"/>
  <c r="J3216" i="5" s="1"/>
  <c r="J3217" i="5" s="1"/>
  <c r="J3218" i="5" s="1"/>
  <c r="J3219" i="5" s="1"/>
  <c r="J3220" i="5" s="1"/>
  <c r="J3221" i="5" s="1"/>
  <c r="J3222" i="5" s="1"/>
  <c r="J3223" i="5" s="1"/>
  <c r="J3224" i="5" s="1"/>
  <c r="J3225" i="5" s="1"/>
  <c r="J3226" i="5" s="1"/>
  <c r="J3227" i="5" s="1"/>
  <c r="J3228" i="5" s="1"/>
  <c r="J3229" i="5" s="1"/>
  <c r="J3230" i="5" s="1"/>
  <c r="J3231" i="5" s="1"/>
  <c r="J3232" i="5" s="1"/>
  <c r="J3233" i="5" s="1"/>
  <c r="J3234" i="5" s="1"/>
  <c r="J3235" i="5" s="1"/>
  <c r="J3236" i="5" s="1"/>
  <c r="J3237" i="5" s="1"/>
  <c r="J3238" i="5" s="1"/>
  <c r="J3239" i="5" s="1"/>
  <c r="J3240" i="5" s="1"/>
  <c r="J3241" i="5" s="1"/>
  <c r="J3242" i="5" s="1"/>
  <c r="J3243" i="5" s="1"/>
  <c r="J3244" i="5" s="1"/>
  <c r="J3245" i="5" s="1"/>
  <c r="J3246" i="5" s="1"/>
  <c r="J3247" i="5" s="1"/>
  <c r="J3248" i="5" s="1"/>
  <c r="J3249" i="5" s="1"/>
  <c r="J3250" i="5" s="1"/>
  <c r="J3251" i="5" s="1"/>
  <c r="J3252" i="5" s="1"/>
  <c r="J3253" i="5" s="1"/>
  <c r="J3254" i="5" s="1"/>
  <c r="J3255" i="5" s="1"/>
  <c r="J3256" i="5" s="1"/>
  <c r="J3257" i="5" s="1"/>
  <c r="J3258" i="5" s="1"/>
  <c r="J3259" i="5" s="1"/>
  <c r="J3260" i="5" s="1"/>
  <c r="J3261" i="5" s="1"/>
  <c r="J3262" i="5" s="1"/>
  <c r="J3263" i="5" s="1"/>
  <c r="J3264" i="5" s="1"/>
  <c r="J3265" i="5" s="1"/>
  <c r="J3266" i="5" s="1"/>
  <c r="J3267" i="5" s="1"/>
  <c r="J3268" i="5" s="1"/>
  <c r="J3269" i="5" s="1"/>
  <c r="J3270" i="5" s="1"/>
  <c r="J3271" i="5" s="1"/>
  <c r="J3272" i="5" s="1"/>
  <c r="J3273" i="5" s="1"/>
  <c r="J3274" i="5" s="1"/>
  <c r="J3275" i="5" s="1"/>
  <c r="J3276" i="5" s="1"/>
  <c r="J3277" i="5" s="1"/>
  <c r="J3278" i="5" s="1"/>
  <c r="J3279" i="5" s="1"/>
  <c r="J3280" i="5" s="1"/>
  <c r="J3281" i="5" s="1"/>
  <c r="J3282" i="5" s="1"/>
  <c r="J3283" i="5" s="1"/>
  <c r="J3284" i="5" s="1"/>
  <c r="J3285" i="5" s="1"/>
  <c r="J3286" i="5" s="1"/>
  <c r="J3287" i="5" s="1"/>
  <c r="J3288" i="5" s="1"/>
  <c r="J3289" i="5" s="1"/>
  <c r="J3290" i="5" s="1"/>
  <c r="J3291" i="5" s="1"/>
  <c r="J3292" i="5" s="1"/>
  <c r="J3293" i="5" s="1"/>
  <c r="J3294" i="5" s="1"/>
  <c r="J3295" i="5" s="1"/>
  <c r="J3296" i="5" s="1"/>
  <c r="J3297" i="5" s="1"/>
  <c r="J3298" i="5" s="1"/>
  <c r="J3299" i="5" s="1"/>
  <c r="J3300" i="5" s="1"/>
  <c r="J3301" i="5" s="1"/>
  <c r="J3302" i="5" s="1"/>
  <c r="J3303" i="5" s="1"/>
  <c r="J3304" i="5" s="1"/>
  <c r="J3305" i="5" s="1"/>
  <c r="J3306" i="5" s="1"/>
  <c r="J3307" i="5" s="1"/>
  <c r="J3308" i="5" s="1"/>
  <c r="J3309" i="5" s="1"/>
  <c r="J3310" i="5" s="1"/>
  <c r="J3311" i="5" s="1"/>
  <c r="J3312" i="5" s="1"/>
  <c r="J3313" i="5" s="1"/>
  <c r="J3314" i="5" s="1"/>
  <c r="J3315" i="5" s="1"/>
  <c r="J3316" i="5" s="1"/>
  <c r="J3317" i="5" s="1"/>
  <c r="J3318" i="5" s="1"/>
  <c r="J3319" i="5" s="1"/>
  <c r="J3320" i="5" s="1"/>
  <c r="J3321" i="5" s="1"/>
  <c r="J3322" i="5" s="1"/>
  <c r="J3323" i="5" s="1"/>
  <c r="J3324" i="5" s="1"/>
  <c r="J3325" i="5" s="1"/>
  <c r="J3326" i="5" s="1"/>
  <c r="J3327" i="5" s="1"/>
  <c r="J3328" i="5" s="1"/>
  <c r="J3329" i="5" s="1"/>
  <c r="J3330" i="5" s="1"/>
  <c r="J3331" i="5" s="1"/>
  <c r="J3332" i="5" s="1"/>
  <c r="J3333" i="5" s="1"/>
  <c r="J3334" i="5" s="1"/>
  <c r="J3335" i="5" s="1"/>
  <c r="J3336" i="5" s="1"/>
  <c r="J3337" i="5" s="1"/>
  <c r="J3338" i="5" s="1"/>
  <c r="J3339" i="5" s="1"/>
  <c r="J3340" i="5" s="1"/>
  <c r="J3341" i="5" s="1"/>
  <c r="J3342" i="5" s="1"/>
  <c r="J3343" i="5" s="1"/>
  <c r="J3344" i="5" s="1"/>
  <c r="J3345" i="5" s="1"/>
  <c r="J3346" i="5" s="1"/>
  <c r="J3347" i="5" s="1"/>
  <c r="J3348" i="5" s="1"/>
  <c r="J3349" i="5" s="1"/>
  <c r="J3350" i="5" s="1"/>
  <c r="J3351" i="5" s="1"/>
  <c r="J3352" i="5" s="1"/>
  <c r="J3353" i="5" s="1"/>
  <c r="J3354" i="5" s="1"/>
  <c r="J3355" i="5" s="1"/>
  <c r="J3356" i="5" s="1"/>
  <c r="J3357" i="5" s="1"/>
  <c r="J3358" i="5" s="1"/>
  <c r="J3359" i="5" s="1"/>
  <c r="J3360" i="5" s="1"/>
  <c r="J3361" i="5" s="1"/>
  <c r="J3362" i="5" s="1"/>
  <c r="J3363" i="5" s="1"/>
  <c r="J3364" i="5" s="1"/>
  <c r="J3365" i="5" s="1"/>
  <c r="J3366" i="5" s="1"/>
  <c r="J3367" i="5" s="1"/>
  <c r="J3368" i="5" s="1"/>
  <c r="J3369" i="5" s="1"/>
  <c r="J3370" i="5" s="1"/>
  <c r="J3371" i="5" s="1"/>
  <c r="J3372" i="5" s="1"/>
  <c r="J3373" i="5" s="1"/>
  <c r="J3374" i="5" s="1"/>
  <c r="J3375" i="5" s="1"/>
  <c r="J3376" i="5" s="1"/>
  <c r="J3377" i="5" s="1"/>
  <c r="J3378" i="5" s="1"/>
  <c r="J3379" i="5" s="1"/>
  <c r="J3380" i="5" s="1"/>
  <c r="J3381" i="5" s="1"/>
  <c r="J3382" i="5" s="1"/>
  <c r="J3383" i="5" s="1"/>
  <c r="J3384" i="5" s="1"/>
  <c r="J3385" i="5" s="1"/>
  <c r="J3386" i="5" s="1"/>
  <c r="J3387" i="5" s="1"/>
  <c r="J3388" i="5" s="1"/>
  <c r="J3389" i="5" s="1"/>
  <c r="J3390" i="5" s="1"/>
  <c r="J3391" i="5" s="1"/>
  <c r="J3392" i="5" s="1"/>
  <c r="J3393" i="5" s="1"/>
  <c r="J3394" i="5" s="1"/>
  <c r="J3395" i="5" s="1"/>
  <c r="J3396" i="5" s="1"/>
  <c r="J3397" i="5" s="1"/>
  <c r="J3398" i="5" s="1"/>
  <c r="J3399" i="5" s="1"/>
  <c r="J3400" i="5" s="1"/>
  <c r="J3401" i="5" s="1"/>
  <c r="J3402" i="5" s="1"/>
  <c r="J3403" i="5" s="1"/>
  <c r="J3404" i="5" s="1"/>
  <c r="J3405" i="5" s="1"/>
  <c r="J3406" i="5" s="1"/>
  <c r="J3407" i="5" s="1"/>
  <c r="J3408" i="5" s="1"/>
  <c r="J3409" i="5" s="1"/>
  <c r="J3410" i="5" s="1"/>
  <c r="J3411" i="5" s="1"/>
  <c r="J3412" i="5" s="1"/>
  <c r="J3413" i="5" s="1"/>
  <c r="J3414" i="5" s="1"/>
  <c r="J3415" i="5" s="1"/>
  <c r="J3416" i="5" s="1"/>
  <c r="J3417" i="5" s="1"/>
  <c r="J3418" i="5" s="1"/>
  <c r="J3419" i="5" s="1"/>
  <c r="J3420" i="5" s="1"/>
  <c r="J3421" i="5" s="1"/>
  <c r="J3422" i="5" s="1"/>
  <c r="J3423" i="5" s="1"/>
  <c r="J3424" i="5" s="1"/>
  <c r="J3425" i="5" s="1"/>
  <c r="J3426" i="5" s="1"/>
  <c r="J3427" i="5" s="1"/>
  <c r="J3428" i="5" s="1"/>
  <c r="J3429" i="5" s="1"/>
  <c r="J3430" i="5" s="1"/>
  <c r="J3431" i="5" s="1"/>
  <c r="J3432" i="5" s="1"/>
  <c r="J3433" i="5" s="1"/>
  <c r="J3434" i="5" s="1"/>
  <c r="J3435" i="5" s="1"/>
  <c r="J3436" i="5" s="1"/>
  <c r="J3437" i="5" s="1"/>
  <c r="J3438" i="5" s="1"/>
  <c r="J3439" i="5" s="1"/>
  <c r="J3440" i="5" s="1"/>
  <c r="J3441" i="5" s="1"/>
  <c r="J3442" i="5" s="1"/>
  <c r="J3443" i="5" s="1"/>
  <c r="J3444" i="5" s="1"/>
  <c r="J3445" i="5" s="1"/>
  <c r="J3446" i="5" s="1"/>
  <c r="J3447" i="5" s="1"/>
  <c r="J3448" i="5" s="1"/>
  <c r="J3449" i="5" s="1"/>
  <c r="J3450" i="5" s="1"/>
  <c r="J3451" i="5" s="1"/>
  <c r="J3452" i="5" s="1"/>
  <c r="J3453" i="5" s="1"/>
  <c r="J3454" i="5" s="1"/>
  <c r="J3455" i="5" s="1"/>
  <c r="J3456" i="5" s="1"/>
  <c r="J3457" i="5" s="1"/>
  <c r="J3458" i="5" s="1"/>
  <c r="J3459" i="5" s="1"/>
  <c r="J3460" i="5" s="1"/>
  <c r="J3461" i="5" s="1"/>
  <c r="J3462" i="5" s="1"/>
  <c r="J3463" i="5" s="1"/>
  <c r="J3464" i="5" s="1"/>
  <c r="J3465" i="5" s="1"/>
  <c r="J3466" i="5" s="1"/>
  <c r="J3467" i="5" s="1"/>
  <c r="J3468" i="5" s="1"/>
  <c r="J3469" i="5" s="1"/>
  <c r="J3470" i="5" s="1"/>
  <c r="J3471" i="5" s="1"/>
  <c r="J3472" i="5" s="1"/>
  <c r="J3473" i="5" s="1"/>
  <c r="J3474" i="5" s="1"/>
  <c r="J3475" i="5" s="1"/>
  <c r="J3476" i="5" s="1"/>
  <c r="J3477" i="5" s="1"/>
  <c r="J3478" i="5" s="1"/>
  <c r="J3479" i="5" s="1"/>
  <c r="J3480" i="5" s="1"/>
  <c r="J3481" i="5" s="1"/>
  <c r="J3482" i="5" s="1"/>
  <c r="J3483" i="5" s="1"/>
  <c r="J3484" i="5" s="1"/>
  <c r="J3485" i="5" s="1"/>
  <c r="J3486" i="5" s="1"/>
  <c r="J3487" i="5" s="1"/>
  <c r="J3488" i="5" s="1"/>
  <c r="J3489" i="5" s="1"/>
  <c r="J3490" i="5" s="1"/>
  <c r="J3491" i="5" s="1"/>
  <c r="J3492" i="5" s="1"/>
  <c r="J3493" i="5" s="1"/>
  <c r="J3494" i="5" s="1"/>
  <c r="J3495" i="5" s="1"/>
  <c r="J3496" i="5" s="1"/>
  <c r="J3497" i="5" s="1"/>
  <c r="J3498" i="5" s="1"/>
  <c r="J3499" i="5" s="1"/>
  <c r="J3500" i="5" s="1"/>
  <c r="J3501" i="5" s="1"/>
  <c r="J3502" i="5" s="1"/>
  <c r="J3503" i="5" s="1"/>
  <c r="J3504" i="5" s="1"/>
  <c r="J3505" i="5" s="1"/>
  <c r="J3506" i="5" s="1"/>
  <c r="J3507" i="5" s="1"/>
  <c r="J3508" i="5" s="1"/>
  <c r="J3509" i="5" s="1"/>
  <c r="J3510" i="5" s="1"/>
  <c r="J3511" i="5" s="1"/>
  <c r="J3512" i="5" s="1"/>
  <c r="J3513" i="5" s="1"/>
  <c r="J3514" i="5" s="1"/>
  <c r="J3515" i="5" s="1"/>
  <c r="J3516" i="5" s="1"/>
  <c r="J3517" i="5" s="1"/>
  <c r="J3518" i="5" s="1"/>
  <c r="J3519" i="5" s="1"/>
  <c r="J3520" i="5" s="1"/>
  <c r="J3521" i="5" s="1"/>
  <c r="J3522" i="5" s="1"/>
  <c r="J3523" i="5" s="1"/>
  <c r="J3524" i="5" s="1"/>
  <c r="J3525" i="5" s="1"/>
  <c r="J3526" i="5" s="1"/>
  <c r="J3527" i="5" s="1"/>
  <c r="J3528" i="5" s="1"/>
  <c r="J3529" i="5" s="1"/>
  <c r="J3530" i="5" s="1"/>
  <c r="J3531" i="5" s="1"/>
  <c r="J3532" i="5" s="1"/>
  <c r="J3533" i="5" s="1"/>
  <c r="J3534" i="5" s="1"/>
  <c r="J3535" i="5" s="1"/>
  <c r="J3536" i="5" s="1"/>
  <c r="J3537" i="5" s="1"/>
  <c r="J3538" i="5" s="1"/>
  <c r="J3539" i="5" s="1"/>
  <c r="J3540" i="5" s="1"/>
  <c r="J3541" i="5" s="1"/>
  <c r="J3542" i="5" s="1"/>
  <c r="J3543" i="5" s="1"/>
  <c r="J3544" i="5" s="1"/>
  <c r="J3545" i="5" s="1"/>
  <c r="J3546" i="5" s="1"/>
  <c r="J3547" i="5" s="1"/>
  <c r="J3548" i="5" s="1"/>
  <c r="J3549" i="5" s="1"/>
  <c r="J3550" i="5" s="1"/>
  <c r="J3551" i="5" s="1"/>
  <c r="J3552" i="5" s="1"/>
  <c r="J3553" i="5" s="1"/>
  <c r="J3554" i="5" s="1"/>
  <c r="J3555" i="5" s="1"/>
  <c r="J3556" i="5" s="1"/>
  <c r="J3557" i="5" s="1"/>
  <c r="J3558" i="5" s="1"/>
  <c r="J3559" i="5" s="1"/>
  <c r="J3560" i="5" s="1"/>
  <c r="J3561" i="5" s="1"/>
  <c r="J3562" i="5" s="1"/>
  <c r="J3563" i="5" s="1"/>
  <c r="J3564" i="5" s="1"/>
  <c r="J3565" i="5" s="1"/>
  <c r="J3566" i="5" s="1"/>
  <c r="J3567" i="5" s="1"/>
  <c r="J3568" i="5" s="1"/>
  <c r="J3569" i="5" s="1"/>
  <c r="J3570" i="5" s="1"/>
  <c r="J3571" i="5" s="1"/>
  <c r="J3572" i="5" s="1"/>
  <c r="J3573" i="5" s="1"/>
  <c r="J3574" i="5" s="1"/>
  <c r="J3575" i="5" s="1"/>
  <c r="J3576" i="5" s="1"/>
  <c r="J3577" i="5" s="1"/>
  <c r="J3578" i="5" s="1"/>
  <c r="J3579" i="5" s="1"/>
  <c r="J3580" i="5" s="1"/>
  <c r="J3581" i="5" s="1"/>
  <c r="J3582" i="5" s="1"/>
  <c r="J3583" i="5" s="1"/>
  <c r="J3584" i="5" s="1"/>
  <c r="J3585" i="5" s="1"/>
  <c r="J3586" i="5" s="1"/>
  <c r="J3587" i="5" s="1"/>
  <c r="J3588" i="5" s="1"/>
  <c r="J3589" i="5" s="1"/>
  <c r="J3590" i="5" s="1"/>
  <c r="J3591" i="5" s="1"/>
  <c r="J3592" i="5" s="1"/>
  <c r="J3593" i="5" s="1"/>
  <c r="J3594" i="5" s="1"/>
  <c r="J3595" i="5" s="1"/>
  <c r="J3596" i="5" s="1"/>
  <c r="J3597" i="5" s="1"/>
  <c r="J3598" i="5" s="1"/>
  <c r="J3599" i="5" s="1"/>
  <c r="J3600" i="5" s="1"/>
  <c r="J3601" i="5" s="1"/>
  <c r="J3602" i="5" s="1"/>
  <c r="J3603" i="5" s="1"/>
  <c r="J3604" i="5" s="1"/>
  <c r="J3605" i="5" s="1"/>
  <c r="J3606" i="5" s="1"/>
  <c r="J3607" i="5" s="1"/>
  <c r="J3608" i="5" s="1"/>
  <c r="J3609" i="5" s="1"/>
  <c r="J3610" i="5" s="1"/>
  <c r="J3611" i="5" s="1"/>
  <c r="J3612" i="5" s="1"/>
  <c r="J3613" i="5" s="1"/>
  <c r="J3614" i="5" s="1"/>
  <c r="J3615" i="5" s="1"/>
  <c r="J3616" i="5" s="1"/>
  <c r="J3617" i="5" s="1"/>
  <c r="J3618" i="5" s="1"/>
  <c r="J3619" i="5" s="1"/>
  <c r="J3620" i="5" s="1"/>
  <c r="J3621" i="5" s="1"/>
  <c r="J3622" i="5" s="1"/>
  <c r="J3623" i="5" s="1"/>
  <c r="J3624" i="5" s="1"/>
  <c r="J3625" i="5" s="1"/>
  <c r="J3626" i="5" s="1"/>
  <c r="J3627" i="5" s="1"/>
  <c r="J3628" i="5" s="1"/>
  <c r="J3629" i="5" s="1"/>
  <c r="J3630" i="5" s="1"/>
  <c r="J3631" i="5" s="1"/>
  <c r="J3632" i="5" s="1"/>
  <c r="J3633" i="5" s="1"/>
  <c r="J3634" i="5" s="1"/>
  <c r="J3635" i="5" s="1"/>
  <c r="J3636" i="5" s="1"/>
  <c r="J3637" i="5" s="1"/>
  <c r="J3638" i="5" s="1"/>
  <c r="J3639" i="5" s="1"/>
  <c r="J3640" i="5" s="1"/>
  <c r="J3641" i="5" s="1"/>
  <c r="J3642" i="5" s="1"/>
  <c r="J3643" i="5" s="1"/>
  <c r="J3644" i="5" s="1"/>
  <c r="J3645" i="5" s="1"/>
  <c r="J3646" i="5" s="1"/>
  <c r="J3647" i="5" s="1"/>
  <c r="J3648" i="5" s="1"/>
  <c r="J3649" i="5" s="1"/>
  <c r="J3650" i="5" s="1"/>
  <c r="J3651" i="5" s="1"/>
  <c r="J3652" i="5" s="1"/>
  <c r="J3653" i="5" s="1"/>
  <c r="J3654" i="5" s="1"/>
  <c r="J3655" i="5" s="1"/>
  <c r="J3656" i="5" s="1"/>
  <c r="J3657" i="5" s="1"/>
  <c r="J3658" i="5" s="1"/>
  <c r="J3659" i="5" s="1"/>
  <c r="J3660" i="5" s="1"/>
  <c r="J3661" i="5" s="1"/>
  <c r="J3662" i="5" s="1"/>
  <c r="J3663" i="5" s="1"/>
  <c r="J3664" i="5" s="1"/>
  <c r="J3665" i="5" s="1"/>
  <c r="J3666" i="5" s="1"/>
  <c r="J3667" i="5" s="1"/>
  <c r="J3668" i="5" s="1"/>
  <c r="J3669" i="5" s="1"/>
  <c r="J3670" i="5" s="1"/>
  <c r="J3671" i="5" s="1"/>
  <c r="J3672" i="5" s="1"/>
  <c r="J3673" i="5" s="1"/>
  <c r="J3674" i="5" s="1"/>
  <c r="J3675" i="5" s="1"/>
  <c r="J3676" i="5" s="1"/>
  <c r="J3677" i="5" s="1"/>
  <c r="J3678" i="5" s="1"/>
  <c r="J3679" i="5" s="1"/>
  <c r="J3680" i="5" s="1"/>
  <c r="J3681" i="5" s="1"/>
  <c r="J3682" i="5" s="1"/>
  <c r="J3683" i="5" s="1"/>
  <c r="J3684" i="5" s="1"/>
  <c r="J3685" i="5" s="1"/>
  <c r="J3686" i="5" s="1"/>
  <c r="J3687" i="5" s="1"/>
  <c r="J3688" i="5" s="1"/>
  <c r="J3689" i="5" s="1"/>
  <c r="J3690" i="5" s="1"/>
  <c r="J3691" i="5" s="1"/>
  <c r="J3692" i="5" s="1"/>
  <c r="J3693" i="5" s="1"/>
  <c r="J3694" i="5" s="1"/>
  <c r="J3695" i="5" s="1"/>
  <c r="J3696" i="5" s="1"/>
  <c r="J3697" i="5" s="1"/>
  <c r="J3698" i="5" s="1"/>
  <c r="J3699" i="5" s="1"/>
  <c r="J3700" i="5" s="1"/>
  <c r="J3701" i="5" s="1"/>
  <c r="J3702" i="5" s="1"/>
  <c r="J3703" i="5" s="1"/>
  <c r="J3704" i="5" s="1"/>
  <c r="J3705" i="5" s="1"/>
  <c r="J3706" i="5" s="1"/>
  <c r="J3707" i="5" s="1"/>
  <c r="J3708" i="5" s="1"/>
  <c r="J3709" i="5" s="1"/>
  <c r="J3710" i="5" s="1"/>
  <c r="J3711" i="5" s="1"/>
  <c r="J3712" i="5" s="1"/>
  <c r="J3713" i="5" s="1"/>
  <c r="J3714" i="5" s="1"/>
  <c r="J3715" i="5" s="1"/>
  <c r="J3716" i="5" s="1"/>
  <c r="J3717" i="5" s="1"/>
  <c r="J3718" i="5" s="1"/>
  <c r="J3719" i="5" s="1"/>
  <c r="J3720" i="5" s="1"/>
  <c r="J3721" i="5" s="1"/>
  <c r="J3722" i="5" s="1"/>
  <c r="J3723" i="5" s="1"/>
  <c r="J3724" i="5" s="1"/>
  <c r="J3725" i="5" s="1"/>
  <c r="J3726" i="5" s="1"/>
  <c r="J3727" i="5" s="1"/>
  <c r="J3728" i="5" s="1"/>
  <c r="J3729" i="5" s="1"/>
  <c r="J3730" i="5" s="1"/>
  <c r="J3731" i="5" s="1"/>
  <c r="J3732" i="5" s="1"/>
  <c r="J3733" i="5" s="1"/>
  <c r="J3734" i="5" s="1"/>
  <c r="J3735" i="5" s="1"/>
  <c r="J3736" i="5" s="1"/>
  <c r="J3737" i="5" s="1"/>
  <c r="J3738" i="5" s="1"/>
  <c r="J3739" i="5" s="1"/>
  <c r="J3740" i="5" s="1"/>
  <c r="J3741" i="5" s="1"/>
  <c r="J3742" i="5" s="1"/>
  <c r="J3743" i="5" s="1"/>
  <c r="J3744" i="5" s="1"/>
  <c r="J3745" i="5" s="1"/>
  <c r="J3746" i="5" s="1"/>
  <c r="J3747" i="5" s="1"/>
  <c r="J3748" i="5" s="1"/>
  <c r="J3749" i="5" s="1"/>
  <c r="J3750" i="5" s="1"/>
  <c r="J3751" i="5" s="1"/>
  <c r="J3752" i="5" s="1"/>
  <c r="J3753" i="5" s="1"/>
  <c r="J3754" i="5" s="1"/>
  <c r="J3755" i="5" s="1"/>
  <c r="J3756" i="5" s="1"/>
  <c r="J3757" i="5" s="1"/>
  <c r="J3758" i="5" s="1"/>
  <c r="J3759" i="5" s="1"/>
  <c r="J3760" i="5" s="1"/>
  <c r="J3761" i="5" s="1"/>
  <c r="J3762" i="5" s="1"/>
  <c r="J3763" i="5" s="1"/>
  <c r="J3764" i="5" s="1"/>
  <c r="J3765" i="5" s="1"/>
  <c r="J3766" i="5" s="1"/>
  <c r="J3767" i="5" s="1"/>
  <c r="J3768" i="5" s="1"/>
  <c r="J3769" i="5" s="1"/>
  <c r="J3770" i="5" s="1"/>
  <c r="J3771" i="5" s="1"/>
  <c r="J3772" i="5" s="1"/>
  <c r="J3773" i="5" s="1"/>
  <c r="J3774" i="5" s="1"/>
  <c r="J3775" i="5" s="1"/>
  <c r="J3776" i="5" s="1"/>
  <c r="J3777" i="5" s="1"/>
  <c r="J3778" i="5" s="1"/>
  <c r="J3779" i="5" s="1"/>
  <c r="J3780" i="5" s="1"/>
  <c r="J3781" i="5" s="1"/>
  <c r="J3782" i="5" s="1"/>
  <c r="J3783" i="5" s="1"/>
  <c r="H164" i="5"/>
  <c r="M30" i="5"/>
  <c r="M41" i="5" s="1"/>
  <c r="H4" i="5"/>
  <c r="M28" i="5"/>
  <c r="M39" i="5" s="1"/>
  <c r="G4" i="5"/>
  <c r="M38" i="5"/>
  <c r="H3" i="5"/>
  <c r="J3" i="5" s="1"/>
  <c r="G3" i="5"/>
  <c r="I3" i="5" s="1"/>
  <c r="M37" i="5"/>
  <c r="N26" i="5"/>
  <c r="J4" i="5" l="1"/>
  <c r="I4" i="5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I84" i="5" s="1"/>
  <c r="I85" i="5" s="1"/>
  <c r="I86" i="5" s="1"/>
  <c r="I87" i="5" s="1"/>
  <c r="I88" i="5" s="1"/>
  <c r="I89" i="5" s="1"/>
  <c r="I90" i="5" s="1"/>
  <c r="I91" i="5" s="1"/>
  <c r="I92" i="5" s="1"/>
  <c r="I93" i="5" s="1"/>
  <c r="I94" i="5" s="1"/>
  <c r="I95" i="5" s="1"/>
  <c r="I96" i="5" s="1"/>
  <c r="I97" i="5" s="1"/>
  <c r="I98" i="5" s="1"/>
  <c r="I99" i="5" s="1"/>
  <c r="I100" i="5" s="1"/>
  <c r="I101" i="5" s="1"/>
  <c r="I102" i="5" s="1"/>
  <c r="I103" i="5" s="1"/>
  <c r="I104" i="5" s="1"/>
  <c r="I105" i="5" s="1"/>
  <c r="I106" i="5" s="1"/>
  <c r="I107" i="5" s="1"/>
  <c r="I108" i="5" s="1"/>
  <c r="I109" i="5" s="1"/>
  <c r="I110" i="5" s="1"/>
  <c r="I111" i="5" s="1"/>
  <c r="I112" i="5" s="1"/>
  <c r="I113" i="5" s="1"/>
  <c r="I114" i="5" s="1"/>
  <c r="I115" i="5" s="1"/>
  <c r="I116" i="5" s="1"/>
  <c r="I117" i="5" s="1"/>
  <c r="I118" i="5" s="1"/>
  <c r="I119" i="5" s="1"/>
  <c r="I120" i="5" s="1"/>
  <c r="I121" i="5" s="1"/>
  <c r="I122" i="5" s="1"/>
  <c r="I123" i="5" s="1"/>
  <c r="I124" i="5" s="1"/>
  <c r="I125" i="5" s="1"/>
  <c r="I126" i="5" s="1"/>
  <c r="I127" i="5" s="1"/>
  <c r="I128" i="5" s="1"/>
  <c r="I129" i="5" s="1"/>
  <c r="I130" i="5" s="1"/>
  <c r="I131" i="5" s="1"/>
  <c r="I132" i="5" s="1"/>
  <c r="I133" i="5" s="1"/>
  <c r="I134" i="5" s="1"/>
  <c r="I135" i="5" s="1"/>
  <c r="I136" i="5" s="1"/>
  <c r="I137" i="5" s="1"/>
  <c r="I138" i="5" s="1"/>
  <c r="I139" i="5" s="1"/>
  <c r="I140" i="5" s="1"/>
  <c r="I141" i="5" s="1"/>
  <c r="I142" i="5" s="1"/>
  <c r="I143" i="5" s="1"/>
  <c r="I144" i="5" s="1"/>
  <c r="I145" i="5" s="1"/>
  <c r="I146" i="5" s="1"/>
  <c r="I147" i="5" s="1"/>
  <c r="I148" i="5" s="1"/>
  <c r="I149" i="5" s="1"/>
  <c r="I150" i="5" s="1"/>
  <c r="I151" i="5" s="1"/>
  <c r="I152" i="5" s="1"/>
  <c r="I153" i="5" s="1"/>
  <c r="I154" i="5" s="1"/>
  <c r="I155" i="5" s="1"/>
  <c r="I156" i="5" s="1"/>
  <c r="I157" i="5" s="1"/>
  <c r="I158" i="5" s="1"/>
  <c r="I159" i="5" s="1"/>
  <c r="I160" i="5" s="1"/>
  <c r="I161" i="5" s="1"/>
  <c r="I162" i="5" s="1"/>
  <c r="I163" i="5" s="1"/>
  <c r="I164" i="5" s="1"/>
  <c r="I165" i="5" s="1"/>
  <c r="I166" i="5" s="1"/>
  <c r="I167" i="5" s="1"/>
  <c r="I168" i="5" s="1"/>
  <c r="I169" i="5" s="1"/>
  <c r="I170" i="5" s="1"/>
  <c r="I171" i="5" s="1"/>
  <c r="I172" i="5" s="1"/>
  <c r="I173" i="5" s="1"/>
  <c r="I174" i="5" s="1"/>
  <c r="I175" i="5" s="1"/>
  <c r="I176" i="5" s="1"/>
  <c r="I177" i="5" s="1"/>
  <c r="I178" i="5" s="1"/>
  <c r="I179" i="5" s="1"/>
  <c r="I180" i="5" s="1"/>
  <c r="I181" i="5" s="1"/>
  <c r="I182" i="5" s="1"/>
  <c r="I183" i="5" s="1"/>
  <c r="I184" i="5" s="1"/>
  <c r="I185" i="5" s="1"/>
  <c r="I186" i="5" s="1"/>
  <c r="I187" i="5" s="1"/>
  <c r="I188" i="5" s="1"/>
  <c r="I189" i="5" s="1"/>
  <c r="I190" i="5" s="1"/>
  <c r="I191" i="5" s="1"/>
  <c r="I192" i="5" s="1"/>
  <c r="I193" i="5" s="1"/>
  <c r="I194" i="5" s="1"/>
  <c r="I195" i="5" s="1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I207" i="5" s="1"/>
  <c r="I208" i="5" s="1"/>
  <c r="I209" i="5" s="1"/>
  <c r="I210" i="5" s="1"/>
  <c r="I211" i="5" s="1"/>
  <c r="I212" i="5" s="1"/>
  <c r="I213" i="5" s="1"/>
  <c r="I214" i="5" s="1"/>
  <c r="I215" i="5" s="1"/>
  <c r="I216" i="5" s="1"/>
  <c r="I217" i="5" s="1"/>
  <c r="I218" i="5" s="1"/>
  <c r="I219" i="5" s="1"/>
  <c r="I220" i="5" s="1"/>
  <c r="I221" i="5" s="1"/>
  <c r="I222" i="5" s="1"/>
  <c r="I223" i="5" s="1"/>
  <c r="I224" i="5" s="1"/>
  <c r="I225" i="5" s="1"/>
  <c r="I226" i="5" s="1"/>
  <c r="I227" i="5" s="1"/>
  <c r="I228" i="5" s="1"/>
  <c r="I229" i="5" s="1"/>
  <c r="I230" i="5" s="1"/>
  <c r="I231" i="5" s="1"/>
  <c r="I232" i="5" s="1"/>
  <c r="I233" i="5" s="1"/>
  <c r="I234" i="5" s="1"/>
  <c r="I235" i="5" s="1"/>
  <c r="I236" i="5" s="1"/>
  <c r="I237" i="5" s="1"/>
  <c r="I238" i="5" s="1"/>
  <c r="I239" i="5" s="1"/>
  <c r="I240" i="5" s="1"/>
  <c r="I241" i="5" s="1"/>
  <c r="I242" i="5" s="1"/>
  <c r="I243" i="5" s="1"/>
  <c r="I244" i="5" s="1"/>
  <c r="I245" i="5" s="1"/>
  <c r="I246" i="5" s="1"/>
  <c r="I247" i="5" s="1"/>
  <c r="I248" i="5" s="1"/>
  <c r="I249" i="5" s="1"/>
  <c r="I250" i="5" s="1"/>
  <c r="I251" i="5" s="1"/>
  <c r="I252" i="5" s="1"/>
  <c r="I253" i="5" s="1"/>
  <c r="I254" i="5" s="1"/>
  <c r="I255" i="5" s="1"/>
  <c r="I256" i="5" s="1"/>
  <c r="I257" i="5" s="1"/>
  <c r="I258" i="5" s="1"/>
  <c r="I259" i="5" s="1"/>
  <c r="I260" i="5" s="1"/>
  <c r="I261" i="5" s="1"/>
  <c r="I262" i="5" s="1"/>
  <c r="I263" i="5" s="1"/>
  <c r="I264" i="5" s="1"/>
  <c r="I265" i="5" s="1"/>
  <c r="I266" i="5" s="1"/>
  <c r="I267" i="5" s="1"/>
  <c r="I268" i="5" s="1"/>
  <c r="I269" i="5" s="1"/>
  <c r="I270" i="5" s="1"/>
  <c r="I271" i="5" s="1"/>
  <c r="I272" i="5" s="1"/>
  <c r="I273" i="5" s="1"/>
  <c r="I274" i="5" s="1"/>
  <c r="I275" i="5" s="1"/>
  <c r="I276" i="5" s="1"/>
  <c r="I277" i="5" s="1"/>
  <c r="I278" i="5" s="1"/>
  <c r="I279" i="5" s="1"/>
  <c r="I280" i="5" s="1"/>
  <c r="I281" i="5" s="1"/>
  <c r="I282" i="5" s="1"/>
  <c r="I283" i="5" s="1"/>
  <c r="I284" i="5" s="1"/>
  <c r="I285" i="5" s="1"/>
  <c r="I286" i="5" s="1"/>
  <c r="I287" i="5" s="1"/>
  <c r="I288" i="5" s="1"/>
  <c r="I289" i="5" s="1"/>
  <c r="I290" i="5" s="1"/>
  <c r="I291" i="5" s="1"/>
  <c r="I292" i="5" s="1"/>
  <c r="I293" i="5" s="1"/>
  <c r="I294" i="5" s="1"/>
  <c r="I295" i="5" s="1"/>
  <c r="I296" i="5" s="1"/>
  <c r="I297" i="5" s="1"/>
  <c r="I298" i="5" s="1"/>
  <c r="I299" i="5" s="1"/>
  <c r="I300" i="5" s="1"/>
  <c r="I301" i="5" s="1"/>
  <c r="I302" i="5" s="1"/>
  <c r="I303" i="5" s="1"/>
  <c r="I304" i="5" s="1"/>
  <c r="I305" i="5" s="1"/>
  <c r="I306" i="5" s="1"/>
  <c r="I307" i="5" s="1"/>
  <c r="I308" i="5" s="1"/>
  <c r="I309" i="5" s="1"/>
  <c r="I310" i="5" s="1"/>
  <c r="I311" i="5" s="1"/>
  <c r="I312" i="5" s="1"/>
  <c r="I313" i="5" s="1"/>
  <c r="I314" i="5" s="1"/>
  <c r="I315" i="5" s="1"/>
  <c r="I316" i="5" s="1"/>
  <c r="I317" i="5" s="1"/>
  <c r="I318" i="5" s="1"/>
  <c r="I319" i="5" s="1"/>
  <c r="I320" i="5" s="1"/>
  <c r="I321" i="5" s="1"/>
  <c r="I322" i="5" s="1"/>
  <c r="I323" i="5" s="1"/>
  <c r="I324" i="5" s="1"/>
  <c r="I325" i="5" s="1"/>
  <c r="I326" i="5" s="1"/>
  <c r="I327" i="5" s="1"/>
  <c r="I328" i="5" s="1"/>
  <c r="I329" i="5" s="1"/>
  <c r="I330" i="5" s="1"/>
  <c r="I331" i="5" s="1"/>
  <c r="I332" i="5" s="1"/>
  <c r="I333" i="5" s="1"/>
  <c r="I334" i="5" s="1"/>
  <c r="I335" i="5" s="1"/>
  <c r="I336" i="5" s="1"/>
  <c r="I337" i="5" s="1"/>
  <c r="I338" i="5" s="1"/>
  <c r="I339" i="5" s="1"/>
  <c r="I340" i="5" s="1"/>
  <c r="I341" i="5" s="1"/>
  <c r="I342" i="5" s="1"/>
  <c r="I343" i="5" s="1"/>
  <c r="I344" i="5" s="1"/>
  <c r="I345" i="5" s="1"/>
  <c r="I346" i="5" s="1"/>
  <c r="I347" i="5" s="1"/>
  <c r="I348" i="5" s="1"/>
  <c r="I349" i="5" s="1"/>
  <c r="I350" i="5" s="1"/>
  <c r="I351" i="5" s="1"/>
  <c r="I352" i="5" s="1"/>
  <c r="I353" i="5" s="1"/>
  <c r="I354" i="5" s="1"/>
  <c r="I355" i="5" s="1"/>
  <c r="I356" i="5" s="1"/>
  <c r="I357" i="5" s="1"/>
  <c r="I358" i="5" s="1"/>
  <c r="I359" i="5" s="1"/>
  <c r="I360" i="5" s="1"/>
  <c r="I361" i="5" s="1"/>
  <c r="I362" i="5" s="1"/>
  <c r="I363" i="5" s="1"/>
  <c r="I364" i="5" s="1"/>
  <c r="I365" i="5" s="1"/>
  <c r="I366" i="5" s="1"/>
  <c r="I367" i="5" s="1"/>
  <c r="I368" i="5" s="1"/>
  <c r="I369" i="5" s="1"/>
  <c r="I370" i="5" s="1"/>
  <c r="I371" i="5" s="1"/>
  <c r="I372" i="5" s="1"/>
  <c r="I373" i="5" s="1"/>
  <c r="I374" i="5" s="1"/>
  <c r="I375" i="5" s="1"/>
  <c r="I376" i="5" s="1"/>
  <c r="I377" i="5" s="1"/>
  <c r="I378" i="5" s="1"/>
  <c r="I379" i="5" s="1"/>
  <c r="I380" i="5" s="1"/>
  <c r="I381" i="5" s="1"/>
  <c r="I382" i="5" s="1"/>
  <c r="I383" i="5" s="1"/>
  <c r="I384" i="5" s="1"/>
  <c r="I385" i="5" s="1"/>
  <c r="I386" i="5" s="1"/>
  <c r="I387" i="5" s="1"/>
  <c r="I388" i="5" s="1"/>
  <c r="I389" i="5" s="1"/>
  <c r="I390" i="5" s="1"/>
  <c r="I391" i="5" s="1"/>
  <c r="I392" i="5" s="1"/>
  <c r="I393" i="5" s="1"/>
  <c r="I394" i="5" s="1"/>
  <c r="I395" i="5" s="1"/>
  <c r="I396" i="5" s="1"/>
  <c r="I397" i="5" s="1"/>
  <c r="I398" i="5" s="1"/>
  <c r="I399" i="5" s="1"/>
  <c r="I400" i="5" s="1"/>
  <c r="I401" i="5" s="1"/>
  <c r="I402" i="5" s="1"/>
  <c r="I403" i="5" s="1"/>
  <c r="I404" i="5" s="1"/>
  <c r="I405" i="5" s="1"/>
  <c r="I406" i="5" s="1"/>
  <c r="I407" i="5" s="1"/>
  <c r="I408" i="5" s="1"/>
  <c r="I409" i="5" s="1"/>
  <c r="I410" i="5" s="1"/>
  <c r="I411" i="5" s="1"/>
  <c r="I412" i="5" s="1"/>
  <c r="I413" i="5" s="1"/>
  <c r="I414" i="5" s="1"/>
  <c r="I415" i="5" s="1"/>
  <c r="I416" i="5" s="1"/>
  <c r="I417" i="5" s="1"/>
  <c r="I418" i="5" s="1"/>
  <c r="I419" i="5" s="1"/>
  <c r="I420" i="5" s="1"/>
  <c r="I421" i="5" s="1"/>
  <c r="I422" i="5" s="1"/>
  <c r="I423" i="5" s="1"/>
  <c r="I424" i="5" s="1"/>
  <c r="I425" i="5" s="1"/>
  <c r="I426" i="5" s="1"/>
  <c r="I427" i="5" s="1"/>
  <c r="I428" i="5" s="1"/>
  <c r="I429" i="5" s="1"/>
  <c r="I430" i="5" s="1"/>
  <c r="I431" i="5" s="1"/>
  <c r="I432" i="5" s="1"/>
  <c r="I433" i="5" s="1"/>
  <c r="I434" i="5" s="1"/>
  <c r="I435" i="5" s="1"/>
  <c r="I436" i="5" s="1"/>
  <c r="I437" i="5" s="1"/>
  <c r="I438" i="5" s="1"/>
  <c r="I439" i="5" s="1"/>
  <c r="I440" i="5" s="1"/>
  <c r="I441" i="5" s="1"/>
  <c r="I442" i="5" s="1"/>
  <c r="I443" i="5" s="1"/>
  <c r="I444" i="5" s="1"/>
  <c r="I445" i="5" s="1"/>
  <c r="I446" i="5" s="1"/>
  <c r="I447" i="5" s="1"/>
  <c r="I448" i="5" s="1"/>
  <c r="I449" i="5" s="1"/>
  <c r="I450" i="5" s="1"/>
  <c r="I451" i="5" s="1"/>
  <c r="I452" i="5" s="1"/>
  <c r="I453" i="5" s="1"/>
  <c r="I454" i="5" s="1"/>
  <c r="I455" i="5" s="1"/>
  <c r="I456" i="5" s="1"/>
  <c r="I457" i="5" s="1"/>
  <c r="I458" i="5" s="1"/>
  <c r="I459" i="5" s="1"/>
  <c r="I460" i="5" s="1"/>
  <c r="I461" i="5" s="1"/>
  <c r="I462" i="5" s="1"/>
  <c r="I463" i="5" s="1"/>
  <c r="I464" i="5" s="1"/>
  <c r="I465" i="5" s="1"/>
  <c r="I466" i="5" s="1"/>
  <c r="I467" i="5" s="1"/>
  <c r="I468" i="5" s="1"/>
  <c r="I469" i="5" s="1"/>
  <c r="I470" i="5" s="1"/>
  <c r="I471" i="5" s="1"/>
  <c r="I472" i="5" s="1"/>
  <c r="I473" i="5" s="1"/>
  <c r="I474" i="5" s="1"/>
  <c r="I475" i="5" s="1"/>
  <c r="I476" i="5" s="1"/>
  <c r="I477" i="5" s="1"/>
  <c r="I478" i="5" s="1"/>
  <c r="I479" i="5" s="1"/>
  <c r="I480" i="5" s="1"/>
  <c r="I481" i="5" s="1"/>
  <c r="I482" i="5" s="1"/>
  <c r="I483" i="5" s="1"/>
  <c r="I484" i="5" s="1"/>
  <c r="I485" i="5" s="1"/>
  <c r="I486" i="5" s="1"/>
  <c r="I487" i="5" s="1"/>
  <c r="I488" i="5" s="1"/>
  <c r="I489" i="5" s="1"/>
  <c r="I490" i="5" s="1"/>
  <c r="I491" i="5" s="1"/>
  <c r="I492" i="5" s="1"/>
  <c r="I493" i="5" s="1"/>
  <c r="I494" i="5" s="1"/>
  <c r="I495" i="5" s="1"/>
  <c r="I496" i="5" s="1"/>
  <c r="I497" i="5" s="1"/>
  <c r="I498" i="5" s="1"/>
  <c r="I499" i="5" s="1"/>
  <c r="I500" i="5" s="1"/>
  <c r="I501" i="5" s="1"/>
  <c r="I502" i="5" s="1"/>
  <c r="I503" i="5" s="1"/>
  <c r="I504" i="5" s="1"/>
  <c r="I505" i="5" s="1"/>
  <c r="I506" i="5" s="1"/>
  <c r="I507" i="5" s="1"/>
  <c r="I508" i="5" s="1"/>
  <c r="I509" i="5" s="1"/>
  <c r="I510" i="5" s="1"/>
  <c r="I511" i="5" s="1"/>
  <c r="I512" i="5" s="1"/>
  <c r="I513" i="5" s="1"/>
  <c r="I514" i="5" s="1"/>
  <c r="I515" i="5" s="1"/>
  <c r="I516" i="5" s="1"/>
  <c r="I517" i="5" s="1"/>
  <c r="I518" i="5" s="1"/>
  <c r="I519" i="5" s="1"/>
  <c r="I520" i="5" s="1"/>
  <c r="I521" i="5" s="1"/>
  <c r="I522" i="5" s="1"/>
  <c r="I523" i="5" s="1"/>
  <c r="I524" i="5" s="1"/>
  <c r="I525" i="5" s="1"/>
  <c r="I526" i="5" s="1"/>
  <c r="I527" i="5" s="1"/>
  <c r="I528" i="5" s="1"/>
  <c r="I529" i="5" s="1"/>
  <c r="I530" i="5" s="1"/>
  <c r="I531" i="5" s="1"/>
  <c r="I532" i="5" s="1"/>
  <c r="I533" i="5" s="1"/>
  <c r="I534" i="5" s="1"/>
  <c r="I535" i="5" s="1"/>
  <c r="I536" i="5" s="1"/>
  <c r="I537" i="5" s="1"/>
  <c r="I538" i="5" s="1"/>
  <c r="I539" i="5" s="1"/>
  <c r="I540" i="5" s="1"/>
  <c r="I541" i="5" s="1"/>
  <c r="I542" i="5" s="1"/>
  <c r="I543" i="5" s="1"/>
  <c r="I544" i="5" s="1"/>
  <c r="I545" i="5" s="1"/>
  <c r="I546" i="5" s="1"/>
  <c r="I547" i="5" s="1"/>
  <c r="I548" i="5" s="1"/>
  <c r="I549" i="5" s="1"/>
  <c r="I550" i="5" s="1"/>
  <c r="I551" i="5" s="1"/>
  <c r="I552" i="5" s="1"/>
  <c r="I553" i="5" s="1"/>
  <c r="I554" i="5" s="1"/>
  <c r="I555" i="5" s="1"/>
  <c r="I556" i="5" s="1"/>
  <c r="I557" i="5" s="1"/>
  <c r="I558" i="5" s="1"/>
  <c r="I559" i="5" s="1"/>
  <c r="I560" i="5" s="1"/>
  <c r="I561" i="5" s="1"/>
  <c r="I562" i="5" s="1"/>
  <c r="I563" i="5" s="1"/>
  <c r="I564" i="5" s="1"/>
  <c r="I565" i="5" s="1"/>
  <c r="I566" i="5" s="1"/>
  <c r="I567" i="5" s="1"/>
  <c r="I568" i="5" s="1"/>
  <c r="I569" i="5" s="1"/>
  <c r="I570" i="5" s="1"/>
  <c r="I571" i="5" s="1"/>
  <c r="I572" i="5" s="1"/>
  <c r="I573" i="5" s="1"/>
  <c r="I574" i="5" s="1"/>
  <c r="I575" i="5" s="1"/>
  <c r="I576" i="5" s="1"/>
  <c r="I577" i="5" s="1"/>
  <c r="I578" i="5" s="1"/>
  <c r="I579" i="5" s="1"/>
  <c r="I580" i="5" s="1"/>
  <c r="I581" i="5" s="1"/>
  <c r="I582" i="5" s="1"/>
  <c r="I583" i="5" s="1"/>
  <c r="I584" i="5" s="1"/>
  <c r="I585" i="5" s="1"/>
  <c r="I586" i="5" s="1"/>
  <c r="I587" i="5" s="1"/>
  <c r="I588" i="5" s="1"/>
  <c r="I589" i="5" s="1"/>
  <c r="I590" i="5" s="1"/>
  <c r="I591" i="5" s="1"/>
  <c r="I592" i="5" s="1"/>
  <c r="I593" i="5" s="1"/>
  <c r="I594" i="5" s="1"/>
  <c r="I595" i="5" s="1"/>
  <c r="I596" i="5" s="1"/>
  <c r="I597" i="5" s="1"/>
  <c r="I598" i="5" s="1"/>
  <c r="I599" i="5" s="1"/>
  <c r="I600" i="5" s="1"/>
  <c r="I601" i="5" s="1"/>
  <c r="I602" i="5" s="1"/>
  <c r="I603" i="5" s="1"/>
  <c r="I604" i="5" s="1"/>
  <c r="I605" i="5" s="1"/>
  <c r="I606" i="5" s="1"/>
  <c r="I607" i="5" s="1"/>
  <c r="I608" i="5" s="1"/>
  <c r="I609" i="5" s="1"/>
  <c r="I610" i="5" s="1"/>
  <c r="I611" i="5" s="1"/>
  <c r="I612" i="5" s="1"/>
  <c r="I613" i="5" s="1"/>
  <c r="I614" i="5" s="1"/>
  <c r="I615" i="5" s="1"/>
  <c r="I616" i="5" s="1"/>
  <c r="I617" i="5" s="1"/>
  <c r="I618" i="5" s="1"/>
  <c r="I619" i="5" s="1"/>
  <c r="I620" i="5" s="1"/>
  <c r="I621" i="5" s="1"/>
  <c r="I622" i="5" s="1"/>
  <c r="I623" i="5" s="1"/>
  <c r="I624" i="5" s="1"/>
  <c r="I625" i="5" s="1"/>
  <c r="I626" i="5" s="1"/>
  <c r="I627" i="5" s="1"/>
  <c r="I628" i="5" s="1"/>
  <c r="I629" i="5" s="1"/>
  <c r="I630" i="5" s="1"/>
  <c r="I631" i="5" s="1"/>
  <c r="I632" i="5" s="1"/>
  <c r="I633" i="5" s="1"/>
  <c r="I634" i="5" s="1"/>
  <c r="I635" i="5" s="1"/>
  <c r="I636" i="5" s="1"/>
  <c r="I637" i="5" s="1"/>
  <c r="I638" i="5" s="1"/>
  <c r="I639" i="5" s="1"/>
  <c r="I640" i="5" s="1"/>
  <c r="I641" i="5" s="1"/>
  <c r="I642" i="5" s="1"/>
  <c r="I643" i="5" s="1"/>
  <c r="I644" i="5" s="1"/>
  <c r="I645" i="5" s="1"/>
  <c r="I646" i="5" s="1"/>
  <c r="I647" i="5" s="1"/>
  <c r="I648" i="5" s="1"/>
  <c r="I649" i="5" s="1"/>
  <c r="I650" i="5" s="1"/>
  <c r="I651" i="5" s="1"/>
  <c r="I652" i="5" s="1"/>
  <c r="I653" i="5" s="1"/>
  <c r="I654" i="5" s="1"/>
  <c r="I655" i="5" s="1"/>
  <c r="I656" i="5" s="1"/>
  <c r="I657" i="5" s="1"/>
  <c r="I658" i="5" s="1"/>
  <c r="I659" i="5" s="1"/>
  <c r="I660" i="5" s="1"/>
  <c r="I661" i="5" s="1"/>
  <c r="I662" i="5" s="1"/>
  <c r="I663" i="5" s="1"/>
  <c r="I664" i="5" s="1"/>
  <c r="I665" i="5" s="1"/>
  <c r="I666" i="5" s="1"/>
  <c r="I667" i="5" s="1"/>
  <c r="I668" i="5" s="1"/>
  <c r="I669" i="5" s="1"/>
  <c r="I670" i="5" s="1"/>
  <c r="I671" i="5" s="1"/>
  <c r="I672" i="5" s="1"/>
  <c r="I673" i="5" s="1"/>
  <c r="I674" i="5" s="1"/>
  <c r="I675" i="5" s="1"/>
  <c r="I676" i="5" s="1"/>
  <c r="I677" i="5" s="1"/>
  <c r="I678" i="5" s="1"/>
  <c r="I679" i="5" s="1"/>
  <c r="I680" i="5" s="1"/>
  <c r="I681" i="5" s="1"/>
  <c r="I682" i="5" s="1"/>
  <c r="I683" i="5" s="1"/>
  <c r="I684" i="5" s="1"/>
  <c r="I685" i="5" s="1"/>
  <c r="I686" i="5" s="1"/>
  <c r="I687" i="5" s="1"/>
  <c r="I688" i="5" s="1"/>
  <c r="I689" i="5" s="1"/>
  <c r="I690" i="5" s="1"/>
  <c r="I691" i="5" s="1"/>
  <c r="I692" i="5" s="1"/>
  <c r="I693" i="5" s="1"/>
  <c r="I694" i="5" s="1"/>
  <c r="I695" i="5" s="1"/>
  <c r="I696" i="5" s="1"/>
  <c r="I697" i="5" s="1"/>
  <c r="I698" i="5" s="1"/>
  <c r="I699" i="5" s="1"/>
  <c r="I700" i="5" s="1"/>
  <c r="I701" i="5" s="1"/>
  <c r="I702" i="5" s="1"/>
  <c r="I703" i="5" s="1"/>
  <c r="I704" i="5" s="1"/>
  <c r="I705" i="5" s="1"/>
  <c r="I706" i="5" s="1"/>
  <c r="I707" i="5" s="1"/>
  <c r="I708" i="5" s="1"/>
  <c r="I709" i="5" s="1"/>
  <c r="I710" i="5" s="1"/>
  <c r="I711" i="5" s="1"/>
  <c r="I712" i="5" s="1"/>
  <c r="I713" i="5" s="1"/>
  <c r="I714" i="5" s="1"/>
  <c r="I715" i="5" s="1"/>
  <c r="I716" i="5" s="1"/>
  <c r="I717" i="5" s="1"/>
  <c r="I718" i="5" s="1"/>
  <c r="I719" i="5" s="1"/>
  <c r="I720" i="5" s="1"/>
  <c r="I721" i="5" s="1"/>
  <c r="I722" i="5" s="1"/>
  <c r="I723" i="5" s="1"/>
  <c r="I724" i="5" s="1"/>
  <c r="I725" i="5" s="1"/>
  <c r="I726" i="5" s="1"/>
  <c r="I727" i="5" s="1"/>
  <c r="I728" i="5" s="1"/>
  <c r="I729" i="5" s="1"/>
  <c r="I730" i="5" s="1"/>
  <c r="I731" i="5" s="1"/>
  <c r="I732" i="5" s="1"/>
  <c r="I733" i="5" s="1"/>
  <c r="I734" i="5" s="1"/>
  <c r="I735" i="5" s="1"/>
  <c r="I736" i="5" s="1"/>
  <c r="I737" i="5" s="1"/>
  <c r="I738" i="5" s="1"/>
  <c r="I739" i="5" s="1"/>
  <c r="I740" i="5" s="1"/>
  <c r="I741" i="5" s="1"/>
  <c r="I742" i="5" s="1"/>
  <c r="I743" i="5" s="1"/>
  <c r="I744" i="5" s="1"/>
  <c r="I745" i="5" s="1"/>
  <c r="I746" i="5" s="1"/>
  <c r="I747" i="5" s="1"/>
  <c r="I748" i="5" s="1"/>
  <c r="I749" i="5" s="1"/>
  <c r="I750" i="5" s="1"/>
  <c r="I751" i="5" s="1"/>
  <c r="I752" i="5" s="1"/>
  <c r="I753" i="5" s="1"/>
  <c r="I754" i="5" s="1"/>
  <c r="I755" i="5" s="1"/>
  <c r="I756" i="5" s="1"/>
  <c r="I757" i="5" s="1"/>
  <c r="I758" i="5" s="1"/>
  <c r="I759" i="5" s="1"/>
  <c r="I760" i="5" s="1"/>
  <c r="I761" i="5" s="1"/>
  <c r="I762" i="5" s="1"/>
  <c r="I763" i="5" s="1"/>
  <c r="I764" i="5" s="1"/>
  <c r="I765" i="5" s="1"/>
  <c r="I766" i="5" s="1"/>
  <c r="I767" i="5" s="1"/>
  <c r="I768" i="5" s="1"/>
  <c r="I769" i="5" s="1"/>
  <c r="I770" i="5" s="1"/>
  <c r="I771" i="5" s="1"/>
  <c r="I772" i="5" s="1"/>
  <c r="I773" i="5" s="1"/>
  <c r="I774" i="5" s="1"/>
  <c r="I775" i="5" s="1"/>
  <c r="I776" i="5" s="1"/>
  <c r="I777" i="5" s="1"/>
  <c r="I778" i="5" s="1"/>
  <c r="I779" i="5" s="1"/>
  <c r="I780" i="5" s="1"/>
  <c r="I781" i="5" s="1"/>
  <c r="I782" i="5" s="1"/>
  <c r="I783" i="5" s="1"/>
  <c r="I784" i="5" s="1"/>
  <c r="I785" i="5" s="1"/>
  <c r="I786" i="5" s="1"/>
  <c r="I787" i="5" s="1"/>
  <c r="I788" i="5" s="1"/>
  <c r="I789" i="5" s="1"/>
  <c r="I790" i="5" s="1"/>
  <c r="I791" i="5" s="1"/>
  <c r="I792" i="5" s="1"/>
  <c r="I793" i="5" s="1"/>
  <c r="I794" i="5" s="1"/>
  <c r="I795" i="5" s="1"/>
  <c r="I796" i="5" s="1"/>
  <c r="I797" i="5" s="1"/>
  <c r="I798" i="5" s="1"/>
  <c r="I799" i="5" s="1"/>
  <c r="I800" i="5" s="1"/>
  <c r="I801" i="5" s="1"/>
  <c r="I802" i="5" s="1"/>
  <c r="I803" i="5" s="1"/>
  <c r="I804" i="5" s="1"/>
  <c r="I805" i="5" s="1"/>
  <c r="I806" i="5" s="1"/>
  <c r="I807" i="5" s="1"/>
  <c r="I808" i="5" s="1"/>
  <c r="I809" i="5" s="1"/>
  <c r="I810" i="5" s="1"/>
  <c r="I811" i="5" s="1"/>
  <c r="I812" i="5" s="1"/>
  <c r="I813" i="5" s="1"/>
  <c r="I814" i="5" s="1"/>
  <c r="I815" i="5" s="1"/>
  <c r="I816" i="5" s="1"/>
  <c r="I817" i="5" s="1"/>
  <c r="I818" i="5" s="1"/>
  <c r="I819" i="5" s="1"/>
  <c r="I820" i="5" s="1"/>
  <c r="I821" i="5" s="1"/>
  <c r="I822" i="5" s="1"/>
  <c r="I823" i="5" s="1"/>
  <c r="I824" i="5" s="1"/>
  <c r="I825" i="5" s="1"/>
  <c r="I826" i="5" s="1"/>
  <c r="I827" i="5" s="1"/>
  <c r="I828" i="5" s="1"/>
  <c r="I829" i="5" s="1"/>
  <c r="I830" i="5" s="1"/>
  <c r="I831" i="5" s="1"/>
  <c r="I832" i="5" s="1"/>
  <c r="I833" i="5" s="1"/>
  <c r="I834" i="5" s="1"/>
  <c r="I835" i="5" s="1"/>
  <c r="I836" i="5" s="1"/>
  <c r="I837" i="5" s="1"/>
  <c r="I838" i="5" s="1"/>
  <c r="I839" i="5" s="1"/>
  <c r="I840" i="5" s="1"/>
  <c r="I841" i="5" s="1"/>
  <c r="I842" i="5" s="1"/>
  <c r="I843" i="5" s="1"/>
  <c r="I844" i="5" s="1"/>
  <c r="I845" i="5" s="1"/>
  <c r="I846" i="5" s="1"/>
  <c r="I847" i="5" s="1"/>
  <c r="I848" i="5" s="1"/>
  <c r="I849" i="5" s="1"/>
  <c r="I850" i="5" s="1"/>
  <c r="I851" i="5" s="1"/>
  <c r="I852" i="5" s="1"/>
  <c r="I853" i="5" s="1"/>
  <c r="I854" i="5" s="1"/>
  <c r="I855" i="5" s="1"/>
  <c r="I856" i="5" s="1"/>
  <c r="I857" i="5" s="1"/>
  <c r="I858" i="5" s="1"/>
  <c r="I859" i="5" s="1"/>
  <c r="I860" i="5" s="1"/>
  <c r="I861" i="5" s="1"/>
  <c r="I862" i="5" s="1"/>
  <c r="I863" i="5" s="1"/>
  <c r="I864" i="5" s="1"/>
  <c r="I865" i="5" s="1"/>
  <c r="I866" i="5" s="1"/>
  <c r="I867" i="5" s="1"/>
  <c r="I868" i="5" s="1"/>
  <c r="I869" i="5" s="1"/>
  <c r="I870" i="5" s="1"/>
  <c r="I871" i="5" s="1"/>
  <c r="I872" i="5" s="1"/>
  <c r="I873" i="5" s="1"/>
  <c r="I874" i="5" s="1"/>
  <c r="I875" i="5" s="1"/>
  <c r="I876" i="5" s="1"/>
  <c r="I877" i="5" s="1"/>
  <c r="I878" i="5" s="1"/>
  <c r="I879" i="5" s="1"/>
  <c r="I880" i="5" s="1"/>
  <c r="I881" i="5" s="1"/>
  <c r="I882" i="5" s="1"/>
  <c r="I883" i="5" s="1"/>
  <c r="I884" i="5" s="1"/>
  <c r="I885" i="5" s="1"/>
  <c r="I886" i="5" s="1"/>
  <c r="I887" i="5" s="1"/>
  <c r="I888" i="5" s="1"/>
  <c r="I889" i="5" s="1"/>
  <c r="I890" i="5" s="1"/>
  <c r="I891" i="5" s="1"/>
  <c r="I892" i="5" s="1"/>
  <c r="I893" i="5" s="1"/>
  <c r="I894" i="5" s="1"/>
  <c r="I895" i="5" s="1"/>
  <c r="I896" i="5" s="1"/>
  <c r="I897" i="5" s="1"/>
  <c r="I898" i="5" s="1"/>
  <c r="I899" i="5" s="1"/>
  <c r="I900" i="5" s="1"/>
  <c r="I901" i="5" s="1"/>
  <c r="I902" i="5" s="1"/>
  <c r="I903" i="5" s="1"/>
  <c r="I904" i="5" s="1"/>
  <c r="I905" i="5" s="1"/>
  <c r="I906" i="5" s="1"/>
  <c r="I907" i="5" s="1"/>
  <c r="I908" i="5" s="1"/>
  <c r="I909" i="5" s="1"/>
  <c r="I910" i="5" s="1"/>
  <c r="I911" i="5" s="1"/>
  <c r="I912" i="5" s="1"/>
  <c r="I913" i="5" s="1"/>
  <c r="I914" i="5" s="1"/>
  <c r="I915" i="5" s="1"/>
  <c r="I916" i="5" s="1"/>
  <c r="I917" i="5" s="1"/>
  <c r="I918" i="5" s="1"/>
  <c r="I919" i="5" s="1"/>
  <c r="I920" i="5" s="1"/>
  <c r="I921" i="5" s="1"/>
  <c r="I922" i="5" s="1"/>
  <c r="I923" i="5" s="1"/>
  <c r="I924" i="5" s="1"/>
  <c r="I925" i="5" s="1"/>
  <c r="I926" i="5" s="1"/>
  <c r="I927" i="5" s="1"/>
  <c r="I928" i="5" s="1"/>
  <c r="I929" i="5" s="1"/>
  <c r="I930" i="5" s="1"/>
  <c r="I931" i="5" s="1"/>
  <c r="I932" i="5" s="1"/>
  <c r="I933" i="5" s="1"/>
  <c r="I934" i="5" s="1"/>
  <c r="I935" i="5" s="1"/>
  <c r="I936" i="5" s="1"/>
  <c r="I937" i="5" s="1"/>
  <c r="I938" i="5" s="1"/>
  <c r="I939" i="5" s="1"/>
  <c r="I940" i="5" s="1"/>
  <c r="I941" i="5" s="1"/>
  <c r="I942" i="5" s="1"/>
  <c r="I943" i="5" s="1"/>
  <c r="I944" i="5" s="1"/>
  <c r="I945" i="5" s="1"/>
  <c r="I946" i="5" s="1"/>
  <c r="I947" i="5" s="1"/>
  <c r="I948" i="5" s="1"/>
  <c r="I949" i="5" s="1"/>
  <c r="I950" i="5" s="1"/>
  <c r="I951" i="5" s="1"/>
  <c r="I952" i="5" s="1"/>
  <c r="I953" i="5" s="1"/>
  <c r="I954" i="5" s="1"/>
  <c r="I955" i="5" s="1"/>
  <c r="I956" i="5" s="1"/>
  <c r="I957" i="5" s="1"/>
  <c r="I958" i="5" s="1"/>
  <c r="I959" i="5" s="1"/>
  <c r="I960" i="5" s="1"/>
  <c r="I961" i="5" s="1"/>
  <c r="I962" i="5" s="1"/>
  <c r="I963" i="5" s="1"/>
  <c r="I964" i="5" s="1"/>
  <c r="I965" i="5" s="1"/>
  <c r="I966" i="5" s="1"/>
  <c r="I967" i="5" s="1"/>
  <c r="I968" i="5" s="1"/>
  <c r="I969" i="5" s="1"/>
  <c r="I970" i="5" s="1"/>
  <c r="I971" i="5" s="1"/>
  <c r="I972" i="5" s="1"/>
  <c r="I973" i="5" s="1"/>
  <c r="I974" i="5" s="1"/>
  <c r="I975" i="5" s="1"/>
  <c r="I976" i="5" s="1"/>
  <c r="I977" i="5" s="1"/>
  <c r="I978" i="5" s="1"/>
  <c r="I979" i="5" s="1"/>
  <c r="I980" i="5" s="1"/>
  <c r="I981" i="5" s="1"/>
  <c r="I982" i="5" s="1"/>
  <c r="I983" i="5" s="1"/>
  <c r="I984" i="5" s="1"/>
  <c r="I985" i="5" s="1"/>
  <c r="I986" i="5" s="1"/>
  <c r="I987" i="5" s="1"/>
  <c r="I988" i="5" s="1"/>
  <c r="I989" i="5" s="1"/>
  <c r="I990" i="5" s="1"/>
  <c r="I991" i="5" s="1"/>
  <c r="I992" i="5" s="1"/>
  <c r="I993" i="5" s="1"/>
  <c r="I994" i="5" s="1"/>
  <c r="I995" i="5" s="1"/>
  <c r="I996" i="5" s="1"/>
  <c r="I997" i="5" s="1"/>
  <c r="I998" i="5" s="1"/>
  <c r="I999" i="5" s="1"/>
  <c r="I1000" i="5" s="1"/>
  <c r="I1001" i="5" s="1"/>
  <c r="I1002" i="5" s="1"/>
  <c r="I1003" i="5" s="1"/>
  <c r="I1004" i="5" s="1"/>
  <c r="I1005" i="5" s="1"/>
  <c r="I1006" i="5" s="1"/>
  <c r="I1007" i="5" s="1"/>
  <c r="I1008" i="5" s="1"/>
  <c r="I1009" i="5" s="1"/>
  <c r="I1010" i="5" s="1"/>
  <c r="I1011" i="5" s="1"/>
  <c r="I1012" i="5" s="1"/>
  <c r="I1013" i="5" s="1"/>
  <c r="I1014" i="5" s="1"/>
  <c r="I1015" i="5" s="1"/>
  <c r="I1016" i="5" s="1"/>
  <c r="I1017" i="5" s="1"/>
  <c r="I1018" i="5" s="1"/>
  <c r="I1019" i="5" s="1"/>
  <c r="I1020" i="5" s="1"/>
  <c r="I1021" i="5" s="1"/>
  <c r="I1022" i="5" s="1"/>
  <c r="I1023" i="5" s="1"/>
  <c r="I1024" i="5" s="1"/>
  <c r="I1025" i="5" s="1"/>
  <c r="I1026" i="5" s="1"/>
  <c r="I1027" i="5" s="1"/>
  <c r="I1028" i="5" s="1"/>
  <c r="I1029" i="5" s="1"/>
  <c r="I1030" i="5" s="1"/>
  <c r="I1031" i="5" s="1"/>
  <c r="I1032" i="5" s="1"/>
  <c r="I1033" i="5" s="1"/>
  <c r="I1034" i="5" s="1"/>
  <c r="I1035" i="5" s="1"/>
  <c r="I1036" i="5" s="1"/>
  <c r="I1037" i="5" s="1"/>
  <c r="I1038" i="5" s="1"/>
  <c r="I1039" i="5" s="1"/>
  <c r="I1040" i="5" s="1"/>
  <c r="I1041" i="5" s="1"/>
  <c r="I1042" i="5" s="1"/>
  <c r="I1043" i="5" s="1"/>
  <c r="I1044" i="5" s="1"/>
  <c r="I1045" i="5" s="1"/>
  <c r="I1046" i="5" s="1"/>
  <c r="I1047" i="5" s="1"/>
  <c r="I1048" i="5" s="1"/>
  <c r="I1049" i="5" s="1"/>
  <c r="I1050" i="5" s="1"/>
  <c r="I1051" i="5" s="1"/>
  <c r="I1052" i="5" s="1"/>
  <c r="I1053" i="5" s="1"/>
  <c r="I1054" i="5" s="1"/>
  <c r="I1055" i="5" s="1"/>
  <c r="I1056" i="5" s="1"/>
  <c r="I1057" i="5" s="1"/>
  <c r="I1058" i="5" s="1"/>
  <c r="I1059" i="5" s="1"/>
  <c r="I1060" i="5" s="1"/>
  <c r="I1061" i="5" s="1"/>
  <c r="I1062" i="5" s="1"/>
  <c r="I1063" i="5" s="1"/>
  <c r="I1064" i="5" s="1"/>
  <c r="I1065" i="5" s="1"/>
  <c r="I1066" i="5" s="1"/>
  <c r="I1067" i="5" s="1"/>
  <c r="I1068" i="5" s="1"/>
  <c r="I1069" i="5" s="1"/>
  <c r="I1070" i="5" s="1"/>
  <c r="I1071" i="5" s="1"/>
  <c r="I1072" i="5" s="1"/>
  <c r="I1073" i="5" s="1"/>
  <c r="I1074" i="5" s="1"/>
  <c r="I1075" i="5" s="1"/>
  <c r="I1076" i="5" s="1"/>
  <c r="I1077" i="5" s="1"/>
  <c r="I1078" i="5" s="1"/>
  <c r="I1079" i="5" s="1"/>
  <c r="I1080" i="5" s="1"/>
  <c r="I1081" i="5" s="1"/>
  <c r="I1082" i="5" s="1"/>
  <c r="I1083" i="5" s="1"/>
  <c r="I1084" i="5" s="1"/>
  <c r="I1085" i="5" s="1"/>
  <c r="I1086" i="5" s="1"/>
  <c r="I1087" i="5" s="1"/>
  <c r="I1088" i="5" s="1"/>
  <c r="I1089" i="5" s="1"/>
  <c r="I1090" i="5" s="1"/>
  <c r="I1091" i="5" s="1"/>
  <c r="I1092" i="5" s="1"/>
  <c r="I1093" i="5" s="1"/>
  <c r="I1094" i="5" s="1"/>
  <c r="I1095" i="5" s="1"/>
  <c r="I1096" i="5" s="1"/>
  <c r="I1097" i="5" s="1"/>
  <c r="I1098" i="5" s="1"/>
  <c r="I1099" i="5" s="1"/>
  <c r="I1100" i="5" s="1"/>
  <c r="I1101" i="5" s="1"/>
  <c r="I1102" i="5" s="1"/>
  <c r="I1103" i="5" s="1"/>
  <c r="I1104" i="5" s="1"/>
  <c r="I1105" i="5" s="1"/>
  <c r="I1106" i="5" s="1"/>
  <c r="I1107" i="5" s="1"/>
  <c r="I1108" i="5" s="1"/>
  <c r="I1109" i="5" s="1"/>
  <c r="I1110" i="5" s="1"/>
  <c r="I1111" i="5" s="1"/>
  <c r="I1112" i="5" s="1"/>
  <c r="I1113" i="5" s="1"/>
  <c r="I1114" i="5" s="1"/>
  <c r="I1115" i="5" s="1"/>
  <c r="I1116" i="5" s="1"/>
  <c r="I1117" i="5" s="1"/>
  <c r="I1118" i="5" s="1"/>
  <c r="I1119" i="5" s="1"/>
  <c r="I1120" i="5" s="1"/>
  <c r="I1121" i="5" s="1"/>
  <c r="I1122" i="5" s="1"/>
  <c r="I1123" i="5" s="1"/>
  <c r="I1124" i="5" s="1"/>
  <c r="I1125" i="5" s="1"/>
  <c r="I1126" i="5" s="1"/>
  <c r="I1127" i="5" s="1"/>
  <c r="I1128" i="5" s="1"/>
  <c r="I1129" i="5" s="1"/>
  <c r="I1130" i="5" s="1"/>
  <c r="I1131" i="5" s="1"/>
  <c r="I1132" i="5" s="1"/>
  <c r="I1133" i="5" s="1"/>
  <c r="I1134" i="5" s="1"/>
  <c r="I1135" i="5" s="1"/>
  <c r="I1136" i="5" s="1"/>
  <c r="I1137" i="5" s="1"/>
  <c r="I1138" i="5" s="1"/>
  <c r="I1139" i="5" s="1"/>
  <c r="I1140" i="5" s="1"/>
  <c r="I1141" i="5" s="1"/>
  <c r="I1142" i="5" s="1"/>
  <c r="I1143" i="5" s="1"/>
  <c r="I1144" i="5" s="1"/>
  <c r="I1145" i="5" s="1"/>
  <c r="I1146" i="5" s="1"/>
  <c r="I1147" i="5" s="1"/>
  <c r="I1148" i="5" s="1"/>
  <c r="I1149" i="5" s="1"/>
  <c r="I1150" i="5" s="1"/>
  <c r="I1151" i="5" s="1"/>
  <c r="I1152" i="5" s="1"/>
  <c r="I1153" i="5" s="1"/>
  <c r="I1154" i="5" s="1"/>
  <c r="I1155" i="5" s="1"/>
  <c r="I1156" i="5" s="1"/>
  <c r="I1157" i="5" s="1"/>
  <c r="I1158" i="5" s="1"/>
  <c r="I1159" i="5" s="1"/>
  <c r="I1160" i="5" s="1"/>
  <c r="I1161" i="5" s="1"/>
  <c r="I1162" i="5" s="1"/>
  <c r="I1163" i="5" s="1"/>
  <c r="I1164" i="5" s="1"/>
  <c r="I1165" i="5" s="1"/>
  <c r="I1166" i="5" s="1"/>
  <c r="I1167" i="5" s="1"/>
  <c r="I1168" i="5" s="1"/>
  <c r="I1169" i="5" s="1"/>
  <c r="I1170" i="5" s="1"/>
  <c r="I1171" i="5" s="1"/>
  <c r="I1172" i="5" s="1"/>
  <c r="I1173" i="5" s="1"/>
  <c r="I1174" i="5" s="1"/>
  <c r="I1175" i="5" s="1"/>
  <c r="I1176" i="5" s="1"/>
  <c r="I1177" i="5" s="1"/>
  <c r="I1178" i="5" s="1"/>
  <c r="I1179" i="5" s="1"/>
  <c r="I1180" i="5" s="1"/>
  <c r="I1181" i="5" s="1"/>
  <c r="I1182" i="5" s="1"/>
  <c r="I1183" i="5" s="1"/>
  <c r="I1184" i="5" s="1"/>
  <c r="I1185" i="5" s="1"/>
  <c r="I1186" i="5" s="1"/>
  <c r="I1187" i="5" s="1"/>
  <c r="I1188" i="5" s="1"/>
  <c r="I1189" i="5" s="1"/>
  <c r="I1190" i="5" s="1"/>
  <c r="I1191" i="5" s="1"/>
  <c r="I1192" i="5" s="1"/>
  <c r="I1193" i="5" s="1"/>
  <c r="I1194" i="5" s="1"/>
  <c r="I1195" i="5" s="1"/>
  <c r="I1196" i="5" s="1"/>
  <c r="I1197" i="5" s="1"/>
  <c r="I1198" i="5" s="1"/>
  <c r="I1199" i="5" s="1"/>
  <c r="I1200" i="5" s="1"/>
  <c r="I1201" i="5" s="1"/>
  <c r="I1202" i="5" s="1"/>
  <c r="I1203" i="5" s="1"/>
  <c r="I1204" i="5" s="1"/>
  <c r="I1205" i="5" s="1"/>
  <c r="I1206" i="5" s="1"/>
  <c r="I1207" i="5" s="1"/>
  <c r="I1208" i="5" s="1"/>
  <c r="I1209" i="5" s="1"/>
  <c r="I1210" i="5" s="1"/>
  <c r="I1211" i="5" s="1"/>
  <c r="I1212" i="5" s="1"/>
  <c r="I1213" i="5" s="1"/>
  <c r="I1214" i="5" s="1"/>
  <c r="I1215" i="5" s="1"/>
  <c r="I1216" i="5" s="1"/>
  <c r="I1217" i="5" s="1"/>
  <c r="I1218" i="5" s="1"/>
  <c r="I1219" i="5" s="1"/>
  <c r="I1220" i="5" s="1"/>
  <c r="I1221" i="5" s="1"/>
  <c r="I1222" i="5" s="1"/>
  <c r="I1223" i="5" s="1"/>
  <c r="I1224" i="5" s="1"/>
  <c r="I1225" i="5" s="1"/>
  <c r="I1226" i="5" s="1"/>
  <c r="I1227" i="5" s="1"/>
  <c r="I1228" i="5" s="1"/>
  <c r="I1229" i="5" s="1"/>
  <c r="I1230" i="5" s="1"/>
  <c r="I1231" i="5" s="1"/>
  <c r="I1232" i="5" s="1"/>
  <c r="I1233" i="5" s="1"/>
  <c r="I1234" i="5" s="1"/>
  <c r="I1235" i="5" s="1"/>
  <c r="I1236" i="5" s="1"/>
  <c r="I1237" i="5" s="1"/>
  <c r="I1238" i="5" s="1"/>
  <c r="I1239" i="5" s="1"/>
  <c r="I1240" i="5" s="1"/>
  <c r="I1241" i="5" s="1"/>
  <c r="I1242" i="5" s="1"/>
  <c r="I1243" i="5" s="1"/>
  <c r="I1244" i="5" s="1"/>
  <c r="I1245" i="5" s="1"/>
  <c r="I1246" i="5" s="1"/>
  <c r="I1247" i="5" s="1"/>
  <c r="I1248" i="5" s="1"/>
  <c r="I1249" i="5" s="1"/>
  <c r="I1250" i="5" s="1"/>
  <c r="I1251" i="5" s="1"/>
  <c r="I1252" i="5" s="1"/>
  <c r="I1253" i="5" s="1"/>
  <c r="I1254" i="5" s="1"/>
  <c r="I1255" i="5" s="1"/>
  <c r="I1256" i="5" s="1"/>
  <c r="I1257" i="5" s="1"/>
  <c r="I1258" i="5" s="1"/>
  <c r="I1259" i="5" s="1"/>
  <c r="I1260" i="5" s="1"/>
  <c r="I1261" i="5" s="1"/>
  <c r="I1262" i="5" s="1"/>
  <c r="I1263" i="5" s="1"/>
  <c r="I1264" i="5" s="1"/>
  <c r="I1265" i="5" s="1"/>
  <c r="I1266" i="5" s="1"/>
  <c r="I1267" i="5" s="1"/>
  <c r="I1268" i="5" s="1"/>
  <c r="I1269" i="5" s="1"/>
  <c r="I1270" i="5" s="1"/>
  <c r="I1271" i="5" s="1"/>
  <c r="I1272" i="5" s="1"/>
  <c r="I1273" i="5" s="1"/>
  <c r="I1274" i="5" s="1"/>
  <c r="I1275" i="5" s="1"/>
  <c r="I1276" i="5" s="1"/>
  <c r="I1277" i="5" s="1"/>
  <c r="I1278" i="5" s="1"/>
  <c r="I1279" i="5" s="1"/>
  <c r="I1280" i="5" s="1"/>
  <c r="I1281" i="5" s="1"/>
  <c r="I1282" i="5" s="1"/>
  <c r="I1283" i="5" s="1"/>
  <c r="I1284" i="5" s="1"/>
  <c r="I1285" i="5" s="1"/>
  <c r="I1286" i="5" s="1"/>
  <c r="I1287" i="5" s="1"/>
  <c r="I1288" i="5" s="1"/>
  <c r="I1289" i="5" s="1"/>
  <c r="I1290" i="5" s="1"/>
  <c r="I1291" i="5" s="1"/>
  <c r="I1292" i="5" s="1"/>
  <c r="I1293" i="5" s="1"/>
  <c r="I1294" i="5" s="1"/>
  <c r="I1295" i="5" s="1"/>
  <c r="I1296" i="5" s="1"/>
  <c r="I1297" i="5" s="1"/>
  <c r="I1298" i="5" s="1"/>
  <c r="I1299" i="5" s="1"/>
  <c r="I1300" i="5" s="1"/>
  <c r="I1301" i="5" s="1"/>
  <c r="I1302" i="5" s="1"/>
  <c r="I1303" i="5" s="1"/>
  <c r="I1304" i="5" s="1"/>
  <c r="I1305" i="5" s="1"/>
  <c r="I1306" i="5" s="1"/>
  <c r="I1307" i="5" s="1"/>
  <c r="I1308" i="5" s="1"/>
  <c r="I1309" i="5" s="1"/>
  <c r="I1310" i="5" s="1"/>
  <c r="I1311" i="5" s="1"/>
  <c r="I1312" i="5" s="1"/>
  <c r="I1313" i="5" s="1"/>
  <c r="I1314" i="5" s="1"/>
  <c r="I1315" i="5" s="1"/>
  <c r="I1316" i="5" s="1"/>
  <c r="I1317" i="5" s="1"/>
  <c r="I1318" i="5" s="1"/>
  <c r="I1319" i="5" s="1"/>
  <c r="I1320" i="5" s="1"/>
  <c r="I1321" i="5" s="1"/>
  <c r="I1322" i="5" s="1"/>
  <c r="I1323" i="5" s="1"/>
  <c r="I1324" i="5" s="1"/>
  <c r="I1325" i="5" s="1"/>
  <c r="I1326" i="5" s="1"/>
  <c r="I1327" i="5" s="1"/>
  <c r="I1328" i="5" s="1"/>
  <c r="I1329" i="5" s="1"/>
  <c r="I1330" i="5" s="1"/>
  <c r="I1331" i="5" s="1"/>
  <c r="I1332" i="5" s="1"/>
  <c r="I1333" i="5" s="1"/>
  <c r="I1334" i="5" s="1"/>
  <c r="I1335" i="5" s="1"/>
  <c r="I1336" i="5" s="1"/>
  <c r="I1337" i="5" s="1"/>
  <c r="I1338" i="5" s="1"/>
  <c r="I1339" i="5" s="1"/>
  <c r="I1340" i="5" s="1"/>
  <c r="I1341" i="5" s="1"/>
  <c r="I1342" i="5" s="1"/>
  <c r="I1343" i="5" s="1"/>
  <c r="I1344" i="5" s="1"/>
  <c r="I1345" i="5" s="1"/>
  <c r="I1346" i="5" s="1"/>
  <c r="I1347" i="5" s="1"/>
  <c r="I1348" i="5" s="1"/>
  <c r="I1349" i="5" s="1"/>
  <c r="I1350" i="5" s="1"/>
  <c r="I1351" i="5" s="1"/>
  <c r="I1352" i="5" s="1"/>
  <c r="I1353" i="5" s="1"/>
  <c r="I1354" i="5" s="1"/>
  <c r="I1355" i="5" s="1"/>
  <c r="I1356" i="5" s="1"/>
  <c r="I1357" i="5" s="1"/>
  <c r="I1358" i="5" s="1"/>
  <c r="I1359" i="5" s="1"/>
  <c r="I1360" i="5" s="1"/>
  <c r="I1361" i="5" s="1"/>
  <c r="I1362" i="5" s="1"/>
  <c r="I1363" i="5" s="1"/>
  <c r="I1364" i="5" s="1"/>
  <c r="I1365" i="5" s="1"/>
  <c r="I1366" i="5" s="1"/>
  <c r="I1367" i="5" s="1"/>
  <c r="I1368" i="5" s="1"/>
  <c r="I1369" i="5" s="1"/>
  <c r="I1370" i="5" s="1"/>
  <c r="I1371" i="5" s="1"/>
  <c r="I1372" i="5" s="1"/>
  <c r="I1373" i="5" s="1"/>
  <c r="I1374" i="5" s="1"/>
  <c r="I1375" i="5" s="1"/>
  <c r="I1376" i="5" s="1"/>
  <c r="I1377" i="5" s="1"/>
  <c r="I1378" i="5" s="1"/>
  <c r="I1379" i="5" s="1"/>
  <c r="I1380" i="5" s="1"/>
  <c r="I1381" i="5" s="1"/>
  <c r="I1382" i="5" s="1"/>
  <c r="I1383" i="5" s="1"/>
  <c r="I1384" i="5" s="1"/>
  <c r="I1385" i="5" s="1"/>
  <c r="I1386" i="5" s="1"/>
  <c r="I1387" i="5" s="1"/>
  <c r="I1388" i="5" s="1"/>
  <c r="I1389" i="5" s="1"/>
  <c r="I1390" i="5" s="1"/>
  <c r="I1391" i="5" s="1"/>
  <c r="I1392" i="5" s="1"/>
  <c r="I1393" i="5" s="1"/>
  <c r="I1394" i="5" s="1"/>
  <c r="I1395" i="5" s="1"/>
  <c r="I1396" i="5" s="1"/>
  <c r="I1397" i="5" s="1"/>
  <c r="I1398" i="5" s="1"/>
  <c r="I1399" i="5" s="1"/>
  <c r="I1400" i="5" s="1"/>
  <c r="I1401" i="5" s="1"/>
  <c r="I1402" i="5" s="1"/>
  <c r="I1403" i="5" s="1"/>
  <c r="I1404" i="5" s="1"/>
  <c r="I1405" i="5" s="1"/>
  <c r="I1406" i="5" s="1"/>
  <c r="I1407" i="5" s="1"/>
  <c r="I1408" i="5" s="1"/>
  <c r="I1409" i="5" s="1"/>
  <c r="I1410" i="5" s="1"/>
  <c r="I1411" i="5" s="1"/>
  <c r="I1412" i="5" s="1"/>
  <c r="I1413" i="5" s="1"/>
  <c r="I1414" i="5" s="1"/>
  <c r="I1415" i="5" s="1"/>
  <c r="I1416" i="5" s="1"/>
  <c r="I1417" i="5" s="1"/>
  <c r="I1418" i="5" s="1"/>
  <c r="I1419" i="5" s="1"/>
  <c r="I1420" i="5" s="1"/>
  <c r="I1421" i="5" s="1"/>
  <c r="I1422" i="5" s="1"/>
  <c r="I1423" i="5" s="1"/>
  <c r="I1424" i="5" s="1"/>
  <c r="I1425" i="5" s="1"/>
  <c r="I1426" i="5" s="1"/>
  <c r="I1427" i="5" s="1"/>
  <c r="I1428" i="5" s="1"/>
  <c r="I1429" i="5" s="1"/>
  <c r="I1430" i="5" s="1"/>
  <c r="I1431" i="5" s="1"/>
  <c r="I1432" i="5" s="1"/>
  <c r="I1433" i="5" s="1"/>
  <c r="I1434" i="5" s="1"/>
  <c r="I1435" i="5" s="1"/>
  <c r="I1436" i="5" s="1"/>
  <c r="I1437" i="5" s="1"/>
  <c r="I1438" i="5" s="1"/>
  <c r="I1439" i="5" s="1"/>
  <c r="I1440" i="5" s="1"/>
  <c r="I1441" i="5" s="1"/>
  <c r="I1442" i="5" s="1"/>
  <c r="I1443" i="5" s="1"/>
  <c r="I1444" i="5" s="1"/>
  <c r="I1445" i="5" s="1"/>
  <c r="I1446" i="5" s="1"/>
  <c r="I1447" i="5" s="1"/>
  <c r="I1448" i="5" s="1"/>
  <c r="I1449" i="5" s="1"/>
  <c r="I1450" i="5" s="1"/>
  <c r="I1451" i="5" s="1"/>
  <c r="I1452" i="5" s="1"/>
  <c r="I1453" i="5" s="1"/>
  <c r="I1454" i="5" s="1"/>
  <c r="I1455" i="5" s="1"/>
  <c r="I1456" i="5" s="1"/>
  <c r="I1457" i="5" s="1"/>
  <c r="I1458" i="5" s="1"/>
  <c r="I1459" i="5" s="1"/>
  <c r="I1460" i="5" s="1"/>
  <c r="I1461" i="5" s="1"/>
  <c r="I1462" i="5" s="1"/>
  <c r="I1463" i="5" s="1"/>
  <c r="I1464" i="5" s="1"/>
  <c r="I1465" i="5" s="1"/>
  <c r="I1466" i="5" s="1"/>
  <c r="I1467" i="5" s="1"/>
  <c r="I1468" i="5" s="1"/>
  <c r="I1469" i="5" s="1"/>
  <c r="I1470" i="5" s="1"/>
  <c r="I1471" i="5" s="1"/>
  <c r="I1472" i="5" s="1"/>
  <c r="I1473" i="5" s="1"/>
  <c r="I1474" i="5" s="1"/>
  <c r="I1475" i="5" s="1"/>
  <c r="I1476" i="5" s="1"/>
  <c r="I1477" i="5" s="1"/>
  <c r="I1478" i="5" s="1"/>
  <c r="I1479" i="5" s="1"/>
  <c r="I1480" i="5" s="1"/>
  <c r="I1481" i="5" s="1"/>
  <c r="I1482" i="5" s="1"/>
  <c r="I1483" i="5" s="1"/>
  <c r="I1484" i="5" s="1"/>
  <c r="I1485" i="5" s="1"/>
  <c r="I1486" i="5" s="1"/>
  <c r="I1487" i="5" s="1"/>
  <c r="I1488" i="5" s="1"/>
  <c r="I1489" i="5" s="1"/>
  <c r="I1490" i="5" s="1"/>
  <c r="I1491" i="5" s="1"/>
  <c r="I1492" i="5" s="1"/>
  <c r="I1493" i="5" s="1"/>
  <c r="I1494" i="5" s="1"/>
  <c r="I1495" i="5" s="1"/>
  <c r="I1496" i="5" s="1"/>
  <c r="I1497" i="5" s="1"/>
  <c r="I1498" i="5" s="1"/>
  <c r="I1499" i="5" s="1"/>
  <c r="I1500" i="5" s="1"/>
  <c r="I1501" i="5" s="1"/>
  <c r="I1502" i="5" s="1"/>
  <c r="I1503" i="5" s="1"/>
  <c r="I1504" i="5" s="1"/>
  <c r="I1505" i="5" s="1"/>
  <c r="I1506" i="5" s="1"/>
  <c r="I1507" i="5" s="1"/>
  <c r="I1508" i="5" s="1"/>
  <c r="I1509" i="5" s="1"/>
  <c r="I1510" i="5" s="1"/>
  <c r="I1511" i="5" s="1"/>
  <c r="I1512" i="5" s="1"/>
  <c r="I1513" i="5" s="1"/>
  <c r="I1514" i="5" s="1"/>
  <c r="I1515" i="5" s="1"/>
  <c r="I1516" i="5" s="1"/>
  <c r="I1517" i="5" s="1"/>
  <c r="I1518" i="5" s="1"/>
  <c r="I1519" i="5" s="1"/>
  <c r="I1520" i="5" s="1"/>
  <c r="I1521" i="5" s="1"/>
  <c r="I1522" i="5" s="1"/>
  <c r="I1523" i="5" s="1"/>
  <c r="I1524" i="5" s="1"/>
  <c r="I1525" i="5" s="1"/>
  <c r="I1526" i="5" s="1"/>
  <c r="I1527" i="5" s="1"/>
  <c r="I1528" i="5" s="1"/>
  <c r="I1529" i="5" s="1"/>
  <c r="I1530" i="5" s="1"/>
  <c r="I1531" i="5" s="1"/>
  <c r="I1532" i="5" s="1"/>
  <c r="I1533" i="5" s="1"/>
  <c r="I1534" i="5" s="1"/>
  <c r="I1535" i="5" s="1"/>
  <c r="I1536" i="5" s="1"/>
  <c r="I1537" i="5" s="1"/>
  <c r="I1538" i="5" s="1"/>
  <c r="I1539" i="5" s="1"/>
  <c r="I1540" i="5" s="1"/>
  <c r="I1541" i="5" s="1"/>
  <c r="I1542" i="5" s="1"/>
  <c r="I1543" i="5" s="1"/>
  <c r="I1544" i="5" s="1"/>
  <c r="I1545" i="5" s="1"/>
  <c r="I1546" i="5" s="1"/>
  <c r="I1547" i="5" s="1"/>
  <c r="I1548" i="5" s="1"/>
  <c r="I1549" i="5" s="1"/>
  <c r="I1550" i="5" s="1"/>
  <c r="I1551" i="5" s="1"/>
  <c r="I1552" i="5" s="1"/>
  <c r="I1553" i="5" s="1"/>
  <c r="I1554" i="5" s="1"/>
  <c r="I1555" i="5" s="1"/>
  <c r="I1556" i="5" s="1"/>
  <c r="I1557" i="5" s="1"/>
  <c r="I1558" i="5" s="1"/>
  <c r="I1559" i="5" s="1"/>
  <c r="I1560" i="5" s="1"/>
  <c r="I1561" i="5" s="1"/>
  <c r="I1562" i="5" s="1"/>
  <c r="I1563" i="5" s="1"/>
  <c r="I1564" i="5" s="1"/>
  <c r="I1565" i="5" s="1"/>
  <c r="I1566" i="5" s="1"/>
  <c r="I1567" i="5" s="1"/>
  <c r="I1568" i="5" s="1"/>
  <c r="I1569" i="5" s="1"/>
  <c r="I1570" i="5" s="1"/>
  <c r="I1571" i="5" s="1"/>
  <c r="I1572" i="5" s="1"/>
  <c r="I1573" i="5" s="1"/>
  <c r="I1574" i="5" s="1"/>
  <c r="I1575" i="5" s="1"/>
  <c r="I1576" i="5" s="1"/>
  <c r="I1577" i="5" s="1"/>
  <c r="I1578" i="5" s="1"/>
  <c r="I1579" i="5" s="1"/>
  <c r="I1580" i="5" s="1"/>
  <c r="I1581" i="5" s="1"/>
  <c r="I1582" i="5" s="1"/>
  <c r="I1583" i="5" s="1"/>
  <c r="I1584" i="5" s="1"/>
  <c r="I1585" i="5" s="1"/>
  <c r="I1586" i="5" s="1"/>
  <c r="I1587" i="5" s="1"/>
  <c r="I1588" i="5" s="1"/>
  <c r="I1589" i="5" s="1"/>
  <c r="I1590" i="5" s="1"/>
  <c r="I1591" i="5" s="1"/>
  <c r="I1592" i="5" s="1"/>
  <c r="I1593" i="5" s="1"/>
  <c r="I1594" i="5" s="1"/>
  <c r="I1595" i="5" s="1"/>
  <c r="I1596" i="5" s="1"/>
  <c r="I1597" i="5" s="1"/>
  <c r="I1598" i="5" s="1"/>
  <c r="I1599" i="5" s="1"/>
  <c r="I1600" i="5" s="1"/>
  <c r="I1601" i="5" s="1"/>
  <c r="I1602" i="5" s="1"/>
  <c r="I1603" i="5" s="1"/>
  <c r="I1604" i="5" s="1"/>
  <c r="I1605" i="5" s="1"/>
  <c r="I1606" i="5" s="1"/>
  <c r="I1607" i="5" s="1"/>
  <c r="I1608" i="5" s="1"/>
  <c r="I1609" i="5" s="1"/>
  <c r="I1610" i="5" s="1"/>
  <c r="I1611" i="5" s="1"/>
  <c r="I1612" i="5" s="1"/>
  <c r="I1613" i="5" s="1"/>
  <c r="I1614" i="5" s="1"/>
  <c r="I1615" i="5" s="1"/>
  <c r="I1616" i="5" s="1"/>
  <c r="I1617" i="5" s="1"/>
  <c r="I1618" i="5" s="1"/>
  <c r="I1619" i="5" s="1"/>
  <c r="I1620" i="5" s="1"/>
  <c r="I1621" i="5" s="1"/>
  <c r="I1622" i="5" s="1"/>
  <c r="I1623" i="5" s="1"/>
  <c r="I1624" i="5" s="1"/>
  <c r="I1625" i="5" s="1"/>
  <c r="I1626" i="5" s="1"/>
  <c r="I1627" i="5" s="1"/>
  <c r="I1628" i="5" s="1"/>
  <c r="I1629" i="5" s="1"/>
  <c r="I1630" i="5" s="1"/>
  <c r="I1631" i="5" s="1"/>
  <c r="I1632" i="5" s="1"/>
  <c r="I1633" i="5" s="1"/>
  <c r="I1634" i="5" s="1"/>
  <c r="I1635" i="5" s="1"/>
  <c r="I1636" i="5" s="1"/>
  <c r="I1637" i="5" s="1"/>
  <c r="I1638" i="5" s="1"/>
  <c r="I1639" i="5" s="1"/>
  <c r="I1640" i="5" s="1"/>
  <c r="I1641" i="5" s="1"/>
  <c r="I1642" i="5" s="1"/>
  <c r="I1643" i="5" s="1"/>
  <c r="I1644" i="5" s="1"/>
  <c r="I1645" i="5" s="1"/>
  <c r="I1646" i="5" s="1"/>
  <c r="I1647" i="5" s="1"/>
  <c r="I1648" i="5" s="1"/>
  <c r="I1649" i="5" s="1"/>
  <c r="I1650" i="5" s="1"/>
  <c r="I1651" i="5" s="1"/>
  <c r="I1652" i="5" s="1"/>
  <c r="I1653" i="5" s="1"/>
  <c r="I1654" i="5" s="1"/>
  <c r="I1655" i="5" s="1"/>
  <c r="I1656" i="5" s="1"/>
  <c r="I1657" i="5" s="1"/>
  <c r="I1658" i="5" s="1"/>
  <c r="I1659" i="5" s="1"/>
  <c r="I1660" i="5" s="1"/>
  <c r="I1661" i="5" s="1"/>
  <c r="I1662" i="5" s="1"/>
  <c r="I1663" i="5" s="1"/>
  <c r="I1664" i="5" s="1"/>
  <c r="I1665" i="5" s="1"/>
  <c r="I1666" i="5" s="1"/>
  <c r="I1667" i="5" s="1"/>
  <c r="I1668" i="5" s="1"/>
  <c r="I1669" i="5" s="1"/>
  <c r="I1670" i="5" s="1"/>
  <c r="I1671" i="5" s="1"/>
  <c r="I1672" i="5" s="1"/>
  <c r="I1673" i="5" s="1"/>
  <c r="I1674" i="5" s="1"/>
  <c r="I1675" i="5" s="1"/>
  <c r="I1676" i="5" s="1"/>
  <c r="I1677" i="5" s="1"/>
  <c r="I1678" i="5" s="1"/>
  <c r="I1679" i="5" s="1"/>
  <c r="I1680" i="5" s="1"/>
  <c r="I1681" i="5" s="1"/>
  <c r="I1682" i="5" s="1"/>
  <c r="I1683" i="5" s="1"/>
  <c r="I1684" i="5" s="1"/>
  <c r="I1685" i="5" s="1"/>
  <c r="I1686" i="5" s="1"/>
  <c r="I1687" i="5" s="1"/>
  <c r="I1688" i="5" s="1"/>
  <c r="I1689" i="5" s="1"/>
  <c r="I1690" i="5" s="1"/>
  <c r="I1691" i="5" s="1"/>
  <c r="I1692" i="5" s="1"/>
  <c r="I1693" i="5" s="1"/>
  <c r="I1694" i="5" s="1"/>
  <c r="I1695" i="5" s="1"/>
  <c r="I1696" i="5" s="1"/>
  <c r="I1697" i="5" s="1"/>
  <c r="I1698" i="5" s="1"/>
  <c r="I1699" i="5" s="1"/>
  <c r="I1700" i="5" s="1"/>
  <c r="I1701" i="5" s="1"/>
  <c r="I1702" i="5" s="1"/>
  <c r="I1703" i="5" s="1"/>
  <c r="I1704" i="5" s="1"/>
  <c r="I1705" i="5" s="1"/>
  <c r="I1706" i="5" s="1"/>
  <c r="I1707" i="5" s="1"/>
  <c r="I1708" i="5" s="1"/>
  <c r="I1709" i="5" s="1"/>
  <c r="I1710" i="5" s="1"/>
  <c r="I1711" i="5" s="1"/>
  <c r="I1712" i="5" s="1"/>
  <c r="I1713" i="5" s="1"/>
  <c r="I1714" i="5" s="1"/>
  <c r="I1715" i="5" s="1"/>
  <c r="I1716" i="5" s="1"/>
  <c r="I1717" i="5" s="1"/>
  <c r="I1718" i="5" s="1"/>
  <c r="I1719" i="5" s="1"/>
  <c r="I1720" i="5" s="1"/>
  <c r="I1721" i="5" s="1"/>
  <c r="I1722" i="5" s="1"/>
  <c r="I1723" i="5" s="1"/>
  <c r="I1724" i="5" s="1"/>
  <c r="I1725" i="5" s="1"/>
  <c r="I1726" i="5" s="1"/>
  <c r="I1727" i="5" s="1"/>
  <c r="I1728" i="5" s="1"/>
  <c r="I1729" i="5" s="1"/>
  <c r="I1730" i="5" s="1"/>
  <c r="I1731" i="5" s="1"/>
  <c r="I1732" i="5" s="1"/>
  <c r="I1733" i="5" s="1"/>
  <c r="I1734" i="5" s="1"/>
  <c r="I1735" i="5" s="1"/>
  <c r="I1736" i="5" s="1"/>
  <c r="I1737" i="5" s="1"/>
  <c r="I1738" i="5" s="1"/>
  <c r="I1739" i="5" s="1"/>
  <c r="I1740" i="5" s="1"/>
  <c r="I1741" i="5" s="1"/>
  <c r="I1742" i="5" s="1"/>
  <c r="I1743" i="5" s="1"/>
  <c r="I1744" i="5" s="1"/>
  <c r="I1745" i="5" s="1"/>
  <c r="I1746" i="5" s="1"/>
  <c r="I1747" i="5" s="1"/>
  <c r="I1748" i="5" s="1"/>
  <c r="I1749" i="5" s="1"/>
  <c r="I1750" i="5" s="1"/>
  <c r="I1751" i="5" s="1"/>
  <c r="I1752" i="5" s="1"/>
  <c r="I1753" i="5" s="1"/>
  <c r="I1754" i="5" s="1"/>
  <c r="I1755" i="5" s="1"/>
  <c r="I1756" i="5" s="1"/>
  <c r="I1757" i="5" s="1"/>
  <c r="I1758" i="5" s="1"/>
  <c r="I1759" i="5" s="1"/>
  <c r="I1760" i="5" s="1"/>
  <c r="I1761" i="5" s="1"/>
  <c r="I1762" i="5" s="1"/>
  <c r="I1763" i="5" s="1"/>
  <c r="I1764" i="5" s="1"/>
  <c r="I1765" i="5" s="1"/>
  <c r="I1766" i="5" s="1"/>
  <c r="I1767" i="5" s="1"/>
  <c r="I1768" i="5" s="1"/>
  <c r="I1769" i="5" s="1"/>
  <c r="I1770" i="5" s="1"/>
  <c r="I1771" i="5" s="1"/>
  <c r="I1772" i="5" s="1"/>
  <c r="I1773" i="5" s="1"/>
  <c r="I1774" i="5" s="1"/>
  <c r="I1775" i="5" s="1"/>
  <c r="I1776" i="5" s="1"/>
  <c r="I1777" i="5" s="1"/>
  <c r="I1778" i="5" s="1"/>
  <c r="I1779" i="5" s="1"/>
  <c r="I1780" i="5" s="1"/>
  <c r="I1781" i="5" s="1"/>
  <c r="I1782" i="5" s="1"/>
  <c r="I1783" i="5" s="1"/>
  <c r="I1784" i="5" s="1"/>
  <c r="I1785" i="5" s="1"/>
  <c r="I1786" i="5" s="1"/>
  <c r="I1787" i="5" s="1"/>
  <c r="I1788" i="5" s="1"/>
  <c r="I1789" i="5" s="1"/>
  <c r="I1790" i="5" s="1"/>
  <c r="I1791" i="5" s="1"/>
  <c r="I1792" i="5" s="1"/>
  <c r="I1793" i="5" s="1"/>
  <c r="I1794" i="5" s="1"/>
  <c r="I1795" i="5" s="1"/>
  <c r="I1796" i="5" s="1"/>
  <c r="I1797" i="5" s="1"/>
  <c r="I1798" i="5" s="1"/>
  <c r="I1799" i="5" s="1"/>
  <c r="I1800" i="5" s="1"/>
  <c r="I1801" i="5" s="1"/>
  <c r="I1802" i="5" s="1"/>
  <c r="I1803" i="5" s="1"/>
  <c r="I1804" i="5" s="1"/>
  <c r="I1805" i="5" s="1"/>
  <c r="I1806" i="5" s="1"/>
  <c r="I1807" i="5" s="1"/>
  <c r="I1808" i="5" s="1"/>
  <c r="I1809" i="5" s="1"/>
  <c r="I1810" i="5" s="1"/>
  <c r="I1811" i="5" s="1"/>
  <c r="I1812" i="5" s="1"/>
  <c r="I1813" i="5" s="1"/>
  <c r="I1814" i="5" s="1"/>
  <c r="I1815" i="5" s="1"/>
  <c r="I1816" i="5" s="1"/>
  <c r="I1817" i="5" s="1"/>
  <c r="I1818" i="5" s="1"/>
  <c r="I1819" i="5" s="1"/>
  <c r="I1820" i="5" s="1"/>
  <c r="I1821" i="5" s="1"/>
  <c r="I1822" i="5" s="1"/>
  <c r="I1823" i="5" s="1"/>
  <c r="I1824" i="5" s="1"/>
  <c r="I1825" i="5" s="1"/>
  <c r="I1826" i="5" s="1"/>
  <c r="I1827" i="5" s="1"/>
  <c r="I1828" i="5" s="1"/>
  <c r="I1829" i="5" s="1"/>
  <c r="I1830" i="5" s="1"/>
  <c r="I1831" i="5" s="1"/>
  <c r="I1832" i="5" s="1"/>
  <c r="I1833" i="5" s="1"/>
  <c r="I1834" i="5" s="1"/>
  <c r="I1835" i="5" s="1"/>
  <c r="I1836" i="5" s="1"/>
  <c r="I1837" i="5" s="1"/>
  <c r="I1838" i="5" s="1"/>
  <c r="I1839" i="5" s="1"/>
  <c r="I1840" i="5" s="1"/>
  <c r="I1841" i="5" s="1"/>
  <c r="I1842" i="5" s="1"/>
  <c r="I1843" i="5" s="1"/>
  <c r="I1844" i="5" s="1"/>
  <c r="I1845" i="5" s="1"/>
  <c r="I1846" i="5" s="1"/>
  <c r="I1847" i="5" s="1"/>
  <c r="I1848" i="5" s="1"/>
  <c r="I1849" i="5" s="1"/>
  <c r="I1850" i="5" s="1"/>
  <c r="I1851" i="5" s="1"/>
  <c r="I1852" i="5" s="1"/>
  <c r="I1853" i="5" s="1"/>
  <c r="I1854" i="5" s="1"/>
  <c r="I1855" i="5" s="1"/>
  <c r="I1856" i="5" s="1"/>
  <c r="I1857" i="5" s="1"/>
  <c r="I1858" i="5" s="1"/>
  <c r="I1859" i="5" s="1"/>
  <c r="I1860" i="5" s="1"/>
  <c r="I1861" i="5" s="1"/>
  <c r="I1862" i="5" s="1"/>
  <c r="I1863" i="5" s="1"/>
  <c r="I1864" i="5" s="1"/>
  <c r="I1865" i="5" s="1"/>
  <c r="I1866" i="5" s="1"/>
  <c r="I1867" i="5" s="1"/>
  <c r="I1868" i="5" s="1"/>
  <c r="I1869" i="5" s="1"/>
  <c r="I1870" i="5" s="1"/>
  <c r="I1871" i="5" s="1"/>
  <c r="I1872" i="5" s="1"/>
  <c r="I1873" i="5" s="1"/>
  <c r="I1874" i="5" s="1"/>
  <c r="I1875" i="5" s="1"/>
  <c r="I1876" i="5" s="1"/>
  <c r="I1877" i="5" s="1"/>
  <c r="I1878" i="5" s="1"/>
  <c r="I1879" i="5" s="1"/>
  <c r="I1880" i="5" s="1"/>
  <c r="I1881" i="5" s="1"/>
  <c r="I1882" i="5" s="1"/>
  <c r="I1883" i="5" s="1"/>
  <c r="I1884" i="5" s="1"/>
  <c r="I1885" i="5" s="1"/>
  <c r="I1886" i="5" s="1"/>
  <c r="I1887" i="5" s="1"/>
  <c r="I1888" i="5" s="1"/>
  <c r="I1889" i="5" s="1"/>
  <c r="I1890" i="5" s="1"/>
  <c r="I1891" i="5" s="1"/>
  <c r="I1892" i="5" s="1"/>
  <c r="I1893" i="5" s="1"/>
  <c r="I1894" i="5" s="1"/>
  <c r="I1895" i="5" s="1"/>
  <c r="I1896" i="5" s="1"/>
  <c r="I1897" i="5" s="1"/>
  <c r="I1898" i="5" s="1"/>
  <c r="I1899" i="5" s="1"/>
  <c r="I1900" i="5" s="1"/>
  <c r="I1901" i="5" s="1"/>
  <c r="I1902" i="5" s="1"/>
  <c r="I1903" i="5" s="1"/>
  <c r="I1904" i="5" s="1"/>
  <c r="I1905" i="5" s="1"/>
  <c r="I1906" i="5" s="1"/>
  <c r="I1907" i="5" s="1"/>
  <c r="I1908" i="5" s="1"/>
  <c r="I1909" i="5" s="1"/>
  <c r="I1910" i="5" s="1"/>
  <c r="I1911" i="5" s="1"/>
  <c r="I1912" i="5" s="1"/>
  <c r="I1913" i="5" s="1"/>
  <c r="I1914" i="5" s="1"/>
  <c r="I1915" i="5" s="1"/>
  <c r="I1916" i="5" s="1"/>
  <c r="I1917" i="5" s="1"/>
  <c r="I1918" i="5" s="1"/>
  <c r="I1919" i="5" s="1"/>
  <c r="I1920" i="5" s="1"/>
  <c r="I1921" i="5" s="1"/>
  <c r="I1922" i="5" s="1"/>
  <c r="I1923" i="5" s="1"/>
  <c r="I1924" i="5" s="1"/>
  <c r="I1925" i="5" s="1"/>
  <c r="I1926" i="5" s="1"/>
  <c r="I1927" i="5" s="1"/>
  <c r="I1928" i="5" s="1"/>
  <c r="I1929" i="5" s="1"/>
  <c r="I1930" i="5" s="1"/>
  <c r="I1931" i="5" s="1"/>
  <c r="I1932" i="5" s="1"/>
  <c r="I1933" i="5" s="1"/>
  <c r="I1934" i="5" s="1"/>
  <c r="I1935" i="5" s="1"/>
  <c r="I1936" i="5" s="1"/>
  <c r="I1937" i="5" s="1"/>
  <c r="I1938" i="5" s="1"/>
  <c r="I1939" i="5" s="1"/>
  <c r="I1940" i="5" s="1"/>
  <c r="I1941" i="5" s="1"/>
  <c r="I1942" i="5" s="1"/>
  <c r="I1943" i="5" s="1"/>
  <c r="I1944" i="5" s="1"/>
  <c r="I1945" i="5" s="1"/>
  <c r="I1946" i="5" s="1"/>
  <c r="I1947" i="5" s="1"/>
  <c r="I1948" i="5" s="1"/>
  <c r="I1949" i="5" s="1"/>
  <c r="I1950" i="5" s="1"/>
  <c r="I1951" i="5" s="1"/>
  <c r="I1952" i="5" s="1"/>
  <c r="I1953" i="5" s="1"/>
  <c r="I1954" i="5" s="1"/>
  <c r="I1955" i="5" s="1"/>
  <c r="I1956" i="5" s="1"/>
  <c r="I1957" i="5" s="1"/>
  <c r="I1958" i="5" s="1"/>
  <c r="I1959" i="5" s="1"/>
  <c r="I1960" i="5" s="1"/>
  <c r="I1961" i="5" s="1"/>
  <c r="I1962" i="5" s="1"/>
  <c r="I1963" i="5" s="1"/>
  <c r="I1964" i="5" s="1"/>
  <c r="I1965" i="5" s="1"/>
  <c r="I1966" i="5" s="1"/>
  <c r="I1967" i="5" s="1"/>
  <c r="I1968" i="5" s="1"/>
  <c r="I1969" i="5" s="1"/>
  <c r="I1970" i="5" s="1"/>
  <c r="I1971" i="5" s="1"/>
  <c r="I1972" i="5" s="1"/>
  <c r="I1973" i="5" s="1"/>
  <c r="I1974" i="5" s="1"/>
  <c r="I1975" i="5" s="1"/>
  <c r="I1976" i="5" s="1"/>
  <c r="I1977" i="5" s="1"/>
  <c r="I1978" i="5" s="1"/>
  <c r="I1979" i="5" s="1"/>
  <c r="I1980" i="5" s="1"/>
  <c r="I1981" i="5" s="1"/>
  <c r="I1982" i="5" s="1"/>
  <c r="I1983" i="5" s="1"/>
  <c r="I1984" i="5" s="1"/>
  <c r="I1985" i="5" s="1"/>
  <c r="I1986" i="5" s="1"/>
  <c r="I1987" i="5" s="1"/>
  <c r="I1988" i="5" s="1"/>
  <c r="I1989" i="5" s="1"/>
  <c r="I1990" i="5" s="1"/>
  <c r="I1991" i="5" s="1"/>
  <c r="I1992" i="5" s="1"/>
  <c r="I1993" i="5" s="1"/>
  <c r="I1994" i="5" s="1"/>
  <c r="I1995" i="5" s="1"/>
  <c r="I1996" i="5" s="1"/>
  <c r="I1997" i="5" s="1"/>
  <c r="I1998" i="5" s="1"/>
  <c r="I1999" i="5" s="1"/>
  <c r="I2000" i="5" s="1"/>
  <c r="I2001" i="5" s="1"/>
  <c r="I2002" i="5" s="1"/>
  <c r="I2003" i="5" s="1"/>
  <c r="I2004" i="5" s="1"/>
  <c r="I2005" i="5" s="1"/>
  <c r="I2006" i="5" s="1"/>
  <c r="I2007" i="5" s="1"/>
  <c r="I2008" i="5" s="1"/>
  <c r="I2009" i="5" s="1"/>
  <c r="I2010" i="5" s="1"/>
  <c r="I2011" i="5" s="1"/>
  <c r="I2012" i="5" s="1"/>
  <c r="I2013" i="5" s="1"/>
  <c r="I2014" i="5" s="1"/>
  <c r="I2015" i="5" s="1"/>
  <c r="I2016" i="5" s="1"/>
  <c r="I2017" i="5" s="1"/>
  <c r="I2018" i="5" s="1"/>
  <c r="I2019" i="5" s="1"/>
  <c r="I2020" i="5" s="1"/>
  <c r="I2021" i="5" s="1"/>
  <c r="I2022" i="5" s="1"/>
  <c r="I2023" i="5" s="1"/>
  <c r="I2024" i="5" s="1"/>
  <c r="I2025" i="5" s="1"/>
  <c r="I2026" i="5" s="1"/>
  <c r="I2027" i="5" s="1"/>
  <c r="I2028" i="5" s="1"/>
  <c r="I2029" i="5" s="1"/>
  <c r="I2030" i="5" s="1"/>
  <c r="I2031" i="5" s="1"/>
  <c r="I2032" i="5" s="1"/>
  <c r="I2033" i="5" s="1"/>
  <c r="I2034" i="5" s="1"/>
  <c r="I2035" i="5" s="1"/>
  <c r="I2036" i="5" s="1"/>
  <c r="I2037" i="5" s="1"/>
  <c r="I2038" i="5" s="1"/>
  <c r="I2039" i="5" s="1"/>
  <c r="I2040" i="5" s="1"/>
  <c r="I2041" i="5" s="1"/>
  <c r="I2042" i="5" s="1"/>
  <c r="I2043" i="5" s="1"/>
  <c r="I2044" i="5" s="1"/>
  <c r="I2045" i="5" s="1"/>
  <c r="I2046" i="5" s="1"/>
  <c r="I2047" i="5" s="1"/>
  <c r="I2048" i="5" s="1"/>
  <c r="I2049" i="5" s="1"/>
  <c r="I2050" i="5" s="1"/>
  <c r="I2051" i="5" s="1"/>
  <c r="I2052" i="5" s="1"/>
  <c r="I2053" i="5" s="1"/>
  <c r="I2054" i="5" s="1"/>
  <c r="I2055" i="5" s="1"/>
  <c r="I2056" i="5" s="1"/>
  <c r="I2057" i="5" s="1"/>
  <c r="I2058" i="5" s="1"/>
  <c r="I2059" i="5" s="1"/>
  <c r="I2060" i="5" s="1"/>
  <c r="I2061" i="5" s="1"/>
  <c r="I2062" i="5" s="1"/>
  <c r="I2063" i="5" s="1"/>
  <c r="I2064" i="5" s="1"/>
  <c r="I2065" i="5" s="1"/>
  <c r="I2066" i="5" s="1"/>
  <c r="I2067" i="5" s="1"/>
  <c r="I2068" i="5" s="1"/>
  <c r="I2069" i="5" s="1"/>
  <c r="I2070" i="5" s="1"/>
  <c r="I2071" i="5" s="1"/>
  <c r="I2072" i="5" s="1"/>
  <c r="I2073" i="5" s="1"/>
  <c r="I2074" i="5" s="1"/>
  <c r="I2075" i="5" s="1"/>
  <c r="I2076" i="5" s="1"/>
  <c r="I2077" i="5" s="1"/>
  <c r="I2078" i="5" s="1"/>
  <c r="I2079" i="5" s="1"/>
  <c r="I2080" i="5" s="1"/>
  <c r="I2081" i="5" s="1"/>
  <c r="I2082" i="5" s="1"/>
  <c r="I2083" i="5" s="1"/>
  <c r="I2084" i="5" s="1"/>
  <c r="I2085" i="5" s="1"/>
  <c r="I2086" i="5" s="1"/>
  <c r="I2087" i="5" s="1"/>
  <c r="I2088" i="5" s="1"/>
  <c r="I2089" i="5" s="1"/>
  <c r="I2090" i="5" s="1"/>
  <c r="I2091" i="5" s="1"/>
  <c r="I2092" i="5" s="1"/>
  <c r="I2093" i="5" s="1"/>
  <c r="I2094" i="5" s="1"/>
  <c r="I2095" i="5" s="1"/>
  <c r="I2096" i="5" s="1"/>
  <c r="I2097" i="5" s="1"/>
  <c r="I2098" i="5" s="1"/>
  <c r="I2099" i="5" s="1"/>
  <c r="I2100" i="5" s="1"/>
  <c r="I2101" i="5" s="1"/>
  <c r="I2102" i="5" s="1"/>
  <c r="I2103" i="5" s="1"/>
  <c r="I2104" i="5" s="1"/>
  <c r="I2105" i="5" s="1"/>
  <c r="I2106" i="5" s="1"/>
  <c r="I2107" i="5" s="1"/>
  <c r="I2108" i="5" s="1"/>
  <c r="I2109" i="5" s="1"/>
  <c r="I2110" i="5" s="1"/>
  <c r="I2111" i="5" s="1"/>
  <c r="I2112" i="5" s="1"/>
  <c r="I2113" i="5" s="1"/>
  <c r="I2114" i="5" s="1"/>
  <c r="I2115" i="5" s="1"/>
  <c r="I2116" i="5" s="1"/>
  <c r="I2117" i="5" s="1"/>
  <c r="I2118" i="5" s="1"/>
  <c r="I2119" i="5" s="1"/>
  <c r="I2120" i="5" s="1"/>
  <c r="I2121" i="5" s="1"/>
  <c r="I2122" i="5" s="1"/>
  <c r="I2123" i="5" s="1"/>
  <c r="I2124" i="5" s="1"/>
  <c r="I2125" i="5" s="1"/>
  <c r="I2126" i="5" s="1"/>
  <c r="I2127" i="5" s="1"/>
  <c r="I2128" i="5" s="1"/>
  <c r="I2129" i="5" s="1"/>
  <c r="I2130" i="5" s="1"/>
  <c r="I2131" i="5" s="1"/>
  <c r="I2132" i="5" s="1"/>
  <c r="I2133" i="5" s="1"/>
  <c r="I2134" i="5" s="1"/>
  <c r="I2135" i="5" s="1"/>
  <c r="I2136" i="5" s="1"/>
  <c r="I2137" i="5" s="1"/>
  <c r="I2138" i="5" s="1"/>
  <c r="I2139" i="5" s="1"/>
  <c r="I2140" i="5" s="1"/>
  <c r="I2141" i="5" s="1"/>
  <c r="I2142" i="5" s="1"/>
  <c r="I2143" i="5" s="1"/>
  <c r="I2144" i="5" s="1"/>
  <c r="I2145" i="5" s="1"/>
  <c r="I2146" i="5" s="1"/>
  <c r="I2147" i="5" s="1"/>
  <c r="I2148" i="5" s="1"/>
  <c r="I2149" i="5" s="1"/>
  <c r="I2150" i="5" s="1"/>
  <c r="I2151" i="5" s="1"/>
  <c r="I2152" i="5" s="1"/>
  <c r="I2153" i="5" s="1"/>
  <c r="I2154" i="5" s="1"/>
  <c r="I2155" i="5" s="1"/>
  <c r="I2156" i="5" s="1"/>
  <c r="I2157" i="5" s="1"/>
  <c r="I2158" i="5" s="1"/>
  <c r="I2159" i="5" s="1"/>
  <c r="I2160" i="5" s="1"/>
  <c r="I2161" i="5" s="1"/>
  <c r="I2162" i="5" s="1"/>
  <c r="I2163" i="5" s="1"/>
  <c r="I2164" i="5" s="1"/>
  <c r="I2165" i="5" s="1"/>
  <c r="I2166" i="5" s="1"/>
  <c r="I2167" i="5" s="1"/>
  <c r="I2168" i="5" s="1"/>
  <c r="I2169" i="5" s="1"/>
  <c r="I2170" i="5" s="1"/>
  <c r="I2171" i="5" s="1"/>
  <c r="I2172" i="5" s="1"/>
  <c r="I2173" i="5" s="1"/>
  <c r="I2174" i="5" s="1"/>
  <c r="I2175" i="5" s="1"/>
  <c r="I2176" i="5" s="1"/>
  <c r="I2177" i="5" s="1"/>
  <c r="I2178" i="5" s="1"/>
  <c r="I2179" i="5" s="1"/>
  <c r="I2180" i="5" s="1"/>
  <c r="I2181" i="5" s="1"/>
  <c r="I2182" i="5" s="1"/>
  <c r="I2183" i="5" s="1"/>
  <c r="I2184" i="5" s="1"/>
  <c r="I2185" i="5" s="1"/>
  <c r="I2186" i="5" s="1"/>
  <c r="I2187" i="5" s="1"/>
  <c r="I2188" i="5" s="1"/>
  <c r="I2189" i="5" s="1"/>
  <c r="I2190" i="5" s="1"/>
  <c r="I2191" i="5" s="1"/>
  <c r="I2192" i="5" s="1"/>
  <c r="I2193" i="5" s="1"/>
  <c r="I2194" i="5" s="1"/>
  <c r="I2195" i="5" s="1"/>
  <c r="I2196" i="5" s="1"/>
  <c r="I2197" i="5" s="1"/>
  <c r="I2198" i="5" s="1"/>
  <c r="I2199" i="5" s="1"/>
  <c r="I2200" i="5" s="1"/>
  <c r="I2201" i="5" s="1"/>
  <c r="I2202" i="5" s="1"/>
  <c r="I2203" i="5" s="1"/>
  <c r="I2204" i="5" s="1"/>
  <c r="I2205" i="5" s="1"/>
  <c r="I2206" i="5" s="1"/>
  <c r="I2207" i="5" s="1"/>
  <c r="I2208" i="5" s="1"/>
  <c r="I2209" i="5" s="1"/>
  <c r="I2210" i="5" s="1"/>
  <c r="I2211" i="5" s="1"/>
  <c r="I2212" i="5" s="1"/>
  <c r="I2213" i="5" s="1"/>
  <c r="I2214" i="5" s="1"/>
  <c r="I2215" i="5" s="1"/>
  <c r="I2216" i="5" s="1"/>
  <c r="I2217" i="5" s="1"/>
  <c r="I2218" i="5" s="1"/>
  <c r="I2219" i="5" s="1"/>
  <c r="I2220" i="5" s="1"/>
  <c r="I2221" i="5" s="1"/>
  <c r="I2222" i="5" s="1"/>
  <c r="I2223" i="5" s="1"/>
  <c r="I2224" i="5" s="1"/>
  <c r="I2225" i="5" s="1"/>
  <c r="I2226" i="5" s="1"/>
  <c r="I2227" i="5" s="1"/>
  <c r="I2228" i="5" s="1"/>
  <c r="I2229" i="5" s="1"/>
  <c r="I2230" i="5" s="1"/>
  <c r="I2231" i="5" s="1"/>
  <c r="I2232" i="5" s="1"/>
  <c r="I2233" i="5" s="1"/>
  <c r="I2234" i="5" s="1"/>
  <c r="I2235" i="5" s="1"/>
  <c r="I2236" i="5" s="1"/>
  <c r="I2237" i="5" s="1"/>
  <c r="I2238" i="5" s="1"/>
  <c r="I2239" i="5" s="1"/>
  <c r="I2240" i="5" s="1"/>
  <c r="I2241" i="5" s="1"/>
  <c r="I2242" i="5" s="1"/>
  <c r="I2243" i="5" s="1"/>
  <c r="I2244" i="5" s="1"/>
  <c r="I2245" i="5" s="1"/>
  <c r="I2246" i="5" s="1"/>
  <c r="I2247" i="5" s="1"/>
  <c r="I2248" i="5" s="1"/>
  <c r="I2249" i="5" s="1"/>
  <c r="I2250" i="5" s="1"/>
  <c r="I2251" i="5" s="1"/>
  <c r="I2252" i="5" s="1"/>
  <c r="I2253" i="5" s="1"/>
  <c r="I2254" i="5" s="1"/>
  <c r="I2255" i="5" s="1"/>
  <c r="I2256" i="5" s="1"/>
  <c r="I2257" i="5" s="1"/>
  <c r="I2258" i="5" s="1"/>
  <c r="I2259" i="5" s="1"/>
  <c r="I2260" i="5" s="1"/>
  <c r="I2261" i="5" s="1"/>
  <c r="I2262" i="5" s="1"/>
  <c r="I2263" i="5" s="1"/>
  <c r="I2264" i="5" s="1"/>
  <c r="I2265" i="5" s="1"/>
  <c r="I2266" i="5" s="1"/>
  <c r="I2267" i="5" s="1"/>
  <c r="I2268" i="5" s="1"/>
  <c r="I2269" i="5" s="1"/>
  <c r="I2270" i="5" s="1"/>
  <c r="I2271" i="5" s="1"/>
  <c r="I2272" i="5" s="1"/>
  <c r="I2273" i="5" s="1"/>
  <c r="I2274" i="5" s="1"/>
  <c r="I2275" i="5" s="1"/>
  <c r="I2276" i="5" s="1"/>
  <c r="I2277" i="5" s="1"/>
  <c r="I2278" i="5" s="1"/>
  <c r="I2279" i="5" s="1"/>
  <c r="I2280" i="5" s="1"/>
  <c r="I2281" i="5" s="1"/>
  <c r="I2282" i="5" s="1"/>
  <c r="I2283" i="5" s="1"/>
  <c r="I2284" i="5" s="1"/>
  <c r="I2285" i="5" s="1"/>
  <c r="I2286" i="5" s="1"/>
  <c r="I2287" i="5" s="1"/>
  <c r="I2288" i="5" s="1"/>
  <c r="I2289" i="5" s="1"/>
  <c r="I2290" i="5" s="1"/>
  <c r="I2291" i="5" s="1"/>
  <c r="I2292" i="5" s="1"/>
  <c r="I2293" i="5" s="1"/>
  <c r="I2294" i="5" s="1"/>
  <c r="I2295" i="5" s="1"/>
  <c r="I2296" i="5" s="1"/>
  <c r="I2297" i="5" s="1"/>
  <c r="I2298" i="5" s="1"/>
  <c r="I2299" i="5" s="1"/>
  <c r="I2300" i="5" s="1"/>
  <c r="I2301" i="5" s="1"/>
  <c r="I2302" i="5" s="1"/>
  <c r="I2303" i="5" s="1"/>
  <c r="I2304" i="5" s="1"/>
  <c r="I2305" i="5" s="1"/>
  <c r="I2306" i="5" s="1"/>
  <c r="I2307" i="5" s="1"/>
  <c r="I2308" i="5" s="1"/>
  <c r="I2309" i="5" s="1"/>
  <c r="I2310" i="5" s="1"/>
  <c r="I2311" i="5" s="1"/>
  <c r="I2312" i="5" s="1"/>
  <c r="I2313" i="5" s="1"/>
  <c r="I2314" i="5" s="1"/>
  <c r="I2315" i="5" s="1"/>
  <c r="I2316" i="5" s="1"/>
  <c r="I2317" i="5" s="1"/>
  <c r="I2318" i="5" s="1"/>
  <c r="I2319" i="5" s="1"/>
  <c r="I2320" i="5" s="1"/>
  <c r="I2321" i="5" s="1"/>
  <c r="I2322" i="5" s="1"/>
  <c r="I2323" i="5" s="1"/>
  <c r="I2324" i="5" s="1"/>
  <c r="I2325" i="5" s="1"/>
  <c r="I2326" i="5" s="1"/>
  <c r="I2327" i="5" s="1"/>
  <c r="I2328" i="5" s="1"/>
  <c r="I2329" i="5" s="1"/>
  <c r="I2330" i="5" s="1"/>
  <c r="I2331" i="5" s="1"/>
  <c r="I2332" i="5" s="1"/>
  <c r="I2333" i="5" s="1"/>
  <c r="I2334" i="5" s="1"/>
  <c r="I2335" i="5" s="1"/>
  <c r="I2336" i="5" s="1"/>
  <c r="I2337" i="5" s="1"/>
  <c r="I2338" i="5" s="1"/>
  <c r="I2339" i="5" s="1"/>
  <c r="I2340" i="5" s="1"/>
  <c r="I2341" i="5" s="1"/>
  <c r="I2342" i="5" s="1"/>
  <c r="I2343" i="5" s="1"/>
  <c r="I2344" i="5" s="1"/>
  <c r="I2345" i="5" s="1"/>
  <c r="I2346" i="5" s="1"/>
  <c r="I2347" i="5" s="1"/>
  <c r="I2348" i="5" s="1"/>
  <c r="I2349" i="5" s="1"/>
  <c r="I2350" i="5" s="1"/>
  <c r="I2351" i="5" s="1"/>
  <c r="I2352" i="5" s="1"/>
  <c r="I2353" i="5" s="1"/>
  <c r="I2354" i="5" s="1"/>
  <c r="I2355" i="5" s="1"/>
  <c r="I2356" i="5" s="1"/>
  <c r="I2357" i="5" s="1"/>
  <c r="I2358" i="5" s="1"/>
  <c r="I2359" i="5" s="1"/>
  <c r="I2360" i="5" s="1"/>
  <c r="I2361" i="5" s="1"/>
  <c r="I2362" i="5" s="1"/>
  <c r="I2363" i="5" s="1"/>
  <c r="I2364" i="5" s="1"/>
  <c r="I2365" i="5" s="1"/>
  <c r="I2366" i="5" s="1"/>
  <c r="I2367" i="5" s="1"/>
  <c r="I2368" i="5" s="1"/>
  <c r="I2369" i="5" s="1"/>
  <c r="I2370" i="5" s="1"/>
  <c r="I2371" i="5" s="1"/>
  <c r="I2372" i="5" s="1"/>
  <c r="I2373" i="5" s="1"/>
  <c r="I2374" i="5" s="1"/>
  <c r="I2375" i="5" s="1"/>
  <c r="I2376" i="5" s="1"/>
  <c r="I2377" i="5" s="1"/>
  <c r="I2378" i="5" s="1"/>
  <c r="I2379" i="5" s="1"/>
  <c r="I2380" i="5" s="1"/>
  <c r="I2381" i="5" s="1"/>
  <c r="I2382" i="5" s="1"/>
  <c r="I2383" i="5" s="1"/>
  <c r="I2384" i="5" s="1"/>
  <c r="I2385" i="5" s="1"/>
  <c r="I2386" i="5" s="1"/>
  <c r="I2387" i="5" s="1"/>
  <c r="I2388" i="5" s="1"/>
  <c r="I2389" i="5" s="1"/>
  <c r="I2390" i="5" s="1"/>
  <c r="I2391" i="5" s="1"/>
  <c r="I2392" i="5" s="1"/>
  <c r="I2393" i="5" s="1"/>
  <c r="I2394" i="5" s="1"/>
  <c r="I2395" i="5" s="1"/>
  <c r="I2396" i="5" s="1"/>
  <c r="I2397" i="5" s="1"/>
  <c r="I2398" i="5" s="1"/>
  <c r="I2399" i="5" s="1"/>
  <c r="I2400" i="5" s="1"/>
  <c r="I2401" i="5" s="1"/>
  <c r="I2402" i="5" s="1"/>
  <c r="I2403" i="5" s="1"/>
  <c r="I2404" i="5" s="1"/>
  <c r="I2405" i="5" s="1"/>
  <c r="I2406" i="5" s="1"/>
  <c r="I2407" i="5" s="1"/>
  <c r="I2408" i="5" s="1"/>
  <c r="I2409" i="5" s="1"/>
  <c r="I2410" i="5" s="1"/>
  <c r="I2411" i="5" s="1"/>
  <c r="I2412" i="5" s="1"/>
  <c r="I2413" i="5" s="1"/>
  <c r="I2414" i="5" s="1"/>
  <c r="I2415" i="5" s="1"/>
  <c r="I2416" i="5" s="1"/>
  <c r="I2417" i="5" s="1"/>
  <c r="I2418" i="5" s="1"/>
  <c r="I2419" i="5" s="1"/>
  <c r="I2420" i="5" s="1"/>
  <c r="I2421" i="5" s="1"/>
  <c r="I2422" i="5" s="1"/>
  <c r="I2423" i="5" s="1"/>
  <c r="I2424" i="5" s="1"/>
  <c r="I2425" i="5" s="1"/>
  <c r="I2426" i="5" s="1"/>
  <c r="I2427" i="5" s="1"/>
  <c r="I2428" i="5" s="1"/>
  <c r="I2429" i="5" s="1"/>
  <c r="I2430" i="5" s="1"/>
  <c r="I2431" i="5" s="1"/>
  <c r="I2432" i="5" s="1"/>
  <c r="I2433" i="5" s="1"/>
  <c r="I2434" i="5" s="1"/>
  <c r="I2435" i="5" s="1"/>
  <c r="I2436" i="5" s="1"/>
  <c r="I2437" i="5" s="1"/>
  <c r="I2438" i="5" s="1"/>
  <c r="I2439" i="5" s="1"/>
  <c r="I2440" i="5" s="1"/>
  <c r="I2441" i="5" s="1"/>
  <c r="I2442" i="5" s="1"/>
  <c r="I2443" i="5" s="1"/>
  <c r="I2444" i="5" s="1"/>
  <c r="I2445" i="5" s="1"/>
  <c r="I2446" i="5" s="1"/>
  <c r="I2447" i="5" s="1"/>
  <c r="I2448" i="5" s="1"/>
  <c r="I2449" i="5" s="1"/>
  <c r="I2450" i="5" s="1"/>
  <c r="I2451" i="5" s="1"/>
  <c r="I2452" i="5" s="1"/>
  <c r="I2453" i="5" s="1"/>
  <c r="I2454" i="5" s="1"/>
  <c r="I2455" i="5" s="1"/>
  <c r="I2456" i="5" s="1"/>
  <c r="I2457" i="5" s="1"/>
  <c r="I2458" i="5" s="1"/>
  <c r="I2459" i="5" s="1"/>
  <c r="I2460" i="5" s="1"/>
  <c r="I2461" i="5" s="1"/>
  <c r="I2462" i="5" s="1"/>
  <c r="I2463" i="5" s="1"/>
  <c r="I2464" i="5" s="1"/>
  <c r="I2465" i="5" s="1"/>
  <c r="I2466" i="5" s="1"/>
  <c r="I2467" i="5" s="1"/>
  <c r="I2468" i="5" s="1"/>
  <c r="I2469" i="5" s="1"/>
  <c r="I2470" i="5" s="1"/>
  <c r="I2471" i="5" s="1"/>
  <c r="I2472" i="5" s="1"/>
  <c r="I2473" i="5" s="1"/>
  <c r="I2474" i="5" s="1"/>
  <c r="I2475" i="5" s="1"/>
  <c r="I2476" i="5" s="1"/>
  <c r="I2477" i="5" s="1"/>
  <c r="I2478" i="5" s="1"/>
  <c r="I2479" i="5" s="1"/>
  <c r="I2480" i="5" s="1"/>
  <c r="I2481" i="5" s="1"/>
  <c r="I2482" i="5" s="1"/>
  <c r="I2483" i="5" s="1"/>
  <c r="I2484" i="5" s="1"/>
  <c r="I2485" i="5" s="1"/>
  <c r="I2486" i="5" s="1"/>
  <c r="I2487" i="5" s="1"/>
  <c r="I2488" i="5" s="1"/>
  <c r="I2489" i="5" s="1"/>
  <c r="I2490" i="5" s="1"/>
  <c r="I2491" i="5" s="1"/>
  <c r="I2492" i="5" s="1"/>
  <c r="I2493" i="5" s="1"/>
  <c r="I2494" i="5" s="1"/>
  <c r="I2495" i="5" s="1"/>
  <c r="I2496" i="5" s="1"/>
  <c r="I2497" i="5" s="1"/>
  <c r="I2498" i="5" s="1"/>
  <c r="I2499" i="5" s="1"/>
  <c r="I2500" i="5" s="1"/>
  <c r="I2501" i="5" s="1"/>
  <c r="I2502" i="5" s="1"/>
  <c r="I2503" i="5" s="1"/>
  <c r="I2504" i="5" s="1"/>
  <c r="I2505" i="5" s="1"/>
  <c r="I2506" i="5" s="1"/>
  <c r="I2507" i="5" s="1"/>
  <c r="I2508" i="5" s="1"/>
  <c r="I2509" i="5" s="1"/>
  <c r="I2510" i="5" s="1"/>
  <c r="I2511" i="5" s="1"/>
  <c r="I2512" i="5" s="1"/>
  <c r="I2513" i="5" s="1"/>
  <c r="I2514" i="5" s="1"/>
  <c r="I2515" i="5" s="1"/>
  <c r="I2516" i="5" s="1"/>
  <c r="I2517" i="5" s="1"/>
  <c r="I2518" i="5" s="1"/>
  <c r="I2519" i="5" s="1"/>
  <c r="I2520" i="5" s="1"/>
  <c r="I2521" i="5" s="1"/>
  <c r="I2522" i="5" s="1"/>
  <c r="I2523" i="5" s="1"/>
  <c r="I2524" i="5" s="1"/>
  <c r="I2525" i="5" s="1"/>
  <c r="I2526" i="5" s="1"/>
  <c r="I2527" i="5" s="1"/>
  <c r="I2528" i="5" s="1"/>
  <c r="I2529" i="5" s="1"/>
  <c r="I2530" i="5" s="1"/>
  <c r="I2531" i="5" s="1"/>
  <c r="I2532" i="5" s="1"/>
  <c r="I2533" i="5" s="1"/>
  <c r="I2534" i="5" s="1"/>
  <c r="I2535" i="5" s="1"/>
  <c r="I2536" i="5" s="1"/>
  <c r="I2537" i="5" s="1"/>
  <c r="I2538" i="5" s="1"/>
  <c r="I2539" i="5" s="1"/>
  <c r="I2540" i="5" s="1"/>
  <c r="I2541" i="5" s="1"/>
  <c r="I2542" i="5" s="1"/>
  <c r="I2543" i="5" s="1"/>
  <c r="I2544" i="5" s="1"/>
  <c r="I2545" i="5" s="1"/>
  <c r="I2546" i="5" s="1"/>
  <c r="I2547" i="5" s="1"/>
  <c r="I2548" i="5" s="1"/>
  <c r="I2549" i="5" s="1"/>
  <c r="I2550" i="5" s="1"/>
  <c r="I2551" i="5" s="1"/>
  <c r="I2552" i="5" s="1"/>
  <c r="I2553" i="5" s="1"/>
  <c r="I2554" i="5" s="1"/>
  <c r="I2555" i="5" s="1"/>
  <c r="I2556" i="5" s="1"/>
  <c r="I2557" i="5" s="1"/>
  <c r="I2558" i="5" s="1"/>
  <c r="I2559" i="5" s="1"/>
  <c r="I2560" i="5" s="1"/>
  <c r="I2561" i="5" s="1"/>
  <c r="I2562" i="5" s="1"/>
  <c r="I2563" i="5" s="1"/>
  <c r="I2564" i="5" s="1"/>
  <c r="I2565" i="5" s="1"/>
  <c r="I2566" i="5" s="1"/>
  <c r="I2567" i="5" s="1"/>
  <c r="I2568" i="5" s="1"/>
  <c r="I2569" i="5" s="1"/>
  <c r="I2570" i="5" s="1"/>
  <c r="I2571" i="5" s="1"/>
  <c r="I2572" i="5" s="1"/>
  <c r="I2573" i="5" s="1"/>
  <c r="I2574" i="5" s="1"/>
  <c r="I2575" i="5" s="1"/>
  <c r="I2576" i="5" s="1"/>
  <c r="I2577" i="5" s="1"/>
  <c r="I2578" i="5" s="1"/>
  <c r="I2579" i="5" s="1"/>
  <c r="I2580" i="5" s="1"/>
  <c r="I2581" i="5" s="1"/>
  <c r="I2582" i="5" s="1"/>
  <c r="I2583" i="5" s="1"/>
  <c r="I2584" i="5" s="1"/>
  <c r="I2585" i="5" s="1"/>
  <c r="I2586" i="5" s="1"/>
  <c r="I2587" i="5" s="1"/>
  <c r="I2588" i="5" s="1"/>
  <c r="I2589" i="5" s="1"/>
  <c r="I2590" i="5" s="1"/>
  <c r="I2591" i="5" s="1"/>
  <c r="I2592" i="5" s="1"/>
  <c r="I2593" i="5" s="1"/>
  <c r="I2594" i="5" s="1"/>
  <c r="I2595" i="5" s="1"/>
  <c r="I2596" i="5" s="1"/>
  <c r="I2597" i="5" s="1"/>
  <c r="I2598" i="5" s="1"/>
  <c r="I2599" i="5" s="1"/>
  <c r="I2600" i="5" s="1"/>
  <c r="I2601" i="5" s="1"/>
  <c r="I2602" i="5" s="1"/>
  <c r="I2603" i="5" s="1"/>
  <c r="I2604" i="5" s="1"/>
  <c r="I2605" i="5" s="1"/>
  <c r="I2606" i="5" s="1"/>
  <c r="I2607" i="5" s="1"/>
  <c r="I2608" i="5" s="1"/>
  <c r="I2609" i="5" s="1"/>
  <c r="I2610" i="5" s="1"/>
  <c r="I2611" i="5" s="1"/>
  <c r="I2612" i="5" s="1"/>
  <c r="I2613" i="5" s="1"/>
  <c r="I2614" i="5" s="1"/>
  <c r="I2615" i="5" s="1"/>
  <c r="I2616" i="5" s="1"/>
  <c r="I2617" i="5" s="1"/>
  <c r="I2618" i="5" s="1"/>
  <c r="I2619" i="5" s="1"/>
  <c r="I2620" i="5" s="1"/>
  <c r="I2621" i="5" s="1"/>
  <c r="I2622" i="5" s="1"/>
  <c r="I2623" i="5" s="1"/>
  <c r="I2624" i="5" s="1"/>
  <c r="I2625" i="5" s="1"/>
  <c r="I2626" i="5" s="1"/>
  <c r="I2627" i="5" s="1"/>
  <c r="I2628" i="5" s="1"/>
  <c r="I2629" i="5" s="1"/>
  <c r="I2630" i="5" s="1"/>
  <c r="I2631" i="5" s="1"/>
  <c r="I2632" i="5" s="1"/>
  <c r="I2633" i="5" s="1"/>
  <c r="I2634" i="5" s="1"/>
  <c r="I2635" i="5" s="1"/>
  <c r="I2636" i="5" s="1"/>
  <c r="I2637" i="5" s="1"/>
  <c r="I2638" i="5" s="1"/>
  <c r="I2639" i="5" s="1"/>
  <c r="I2640" i="5" s="1"/>
  <c r="I2641" i="5" s="1"/>
  <c r="I2642" i="5" s="1"/>
  <c r="I2643" i="5" s="1"/>
  <c r="I2644" i="5" s="1"/>
  <c r="I2645" i="5" s="1"/>
  <c r="I2646" i="5" s="1"/>
  <c r="I2647" i="5" s="1"/>
  <c r="I2648" i="5" s="1"/>
  <c r="I2649" i="5" s="1"/>
  <c r="I2650" i="5" s="1"/>
  <c r="I2651" i="5" s="1"/>
  <c r="I2652" i="5" s="1"/>
  <c r="I2653" i="5" s="1"/>
  <c r="I2654" i="5" s="1"/>
  <c r="I2655" i="5" s="1"/>
  <c r="I2656" i="5" s="1"/>
  <c r="I2657" i="5" s="1"/>
  <c r="I2658" i="5" s="1"/>
  <c r="I2659" i="5" s="1"/>
  <c r="I2660" i="5" s="1"/>
  <c r="I2661" i="5" s="1"/>
  <c r="I2662" i="5" s="1"/>
  <c r="I2663" i="5" s="1"/>
  <c r="I2664" i="5" s="1"/>
  <c r="I2665" i="5" s="1"/>
  <c r="I2666" i="5" s="1"/>
  <c r="I2667" i="5" s="1"/>
  <c r="I2668" i="5" s="1"/>
  <c r="I2669" i="5" s="1"/>
  <c r="I2670" i="5" s="1"/>
  <c r="I2671" i="5" s="1"/>
  <c r="I2672" i="5" s="1"/>
  <c r="I2673" i="5" s="1"/>
  <c r="I2674" i="5" s="1"/>
  <c r="I2675" i="5" s="1"/>
  <c r="I2676" i="5" s="1"/>
  <c r="I2677" i="5" s="1"/>
  <c r="I2678" i="5" s="1"/>
  <c r="I2679" i="5" s="1"/>
  <c r="I2680" i="5" s="1"/>
  <c r="I2681" i="5" s="1"/>
  <c r="I2682" i="5" s="1"/>
  <c r="I2683" i="5" s="1"/>
  <c r="I2684" i="5" s="1"/>
  <c r="I2685" i="5" s="1"/>
  <c r="I2686" i="5" s="1"/>
  <c r="I2687" i="5" s="1"/>
  <c r="I2688" i="5" s="1"/>
  <c r="I2689" i="5" s="1"/>
  <c r="I2690" i="5" s="1"/>
  <c r="I2691" i="5" s="1"/>
  <c r="I2692" i="5" s="1"/>
  <c r="I2693" i="5" s="1"/>
  <c r="I2694" i="5" s="1"/>
  <c r="I2695" i="5" s="1"/>
  <c r="I2696" i="5" s="1"/>
  <c r="I2697" i="5" s="1"/>
  <c r="I2698" i="5" s="1"/>
  <c r="I2699" i="5" s="1"/>
  <c r="I2700" i="5" s="1"/>
  <c r="I2701" i="5" s="1"/>
  <c r="I2702" i="5" s="1"/>
  <c r="I2703" i="5" s="1"/>
  <c r="I2704" i="5" s="1"/>
  <c r="I2705" i="5" s="1"/>
  <c r="I2706" i="5" s="1"/>
  <c r="I2707" i="5" s="1"/>
  <c r="I2708" i="5" s="1"/>
  <c r="I2709" i="5" s="1"/>
  <c r="I2710" i="5" s="1"/>
  <c r="I2711" i="5" s="1"/>
  <c r="I2712" i="5" s="1"/>
  <c r="I2713" i="5" s="1"/>
  <c r="I2714" i="5" s="1"/>
  <c r="I2715" i="5" s="1"/>
  <c r="I2716" i="5" s="1"/>
  <c r="I2717" i="5" s="1"/>
  <c r="I2718" i="5" s="1"/>
  <c r="I2719" i="5" s="1"/>
  <c r="I2720" i="5" s="1"/>
  <c r="I2721" i="5" s="1"/>
  <c r="I2722" i="5" s="1"/>
  <c r="I2723" i="5" s="1"/>
  <c r="I2724" i="5" s="1"/>
  <c r="I2725" i="5" s="1"/>
  <c r="I2726" i="5" s="1"/>
  <c r="I2727" i="5" s="1"/>
  <c r="I2728" i="5" s="1"/>
  <c r="I2729" i="5" s="1"/>
  <c r="I2730" i="5" s="1"/>
  <c r="I2731" i="5" s="1"/>
  <c r="I2732" i="5" s="1"/>
  <c r="I2733" i="5" s="1"/>
  <c r="I2734" i="5" s="1"/>
  <c r="I2735" i="5" s="1"/>
  <c r="I2736" i="5" s="1"/>
  <c r="I2737" i="5" s="1"/>
  <c r="I2738" i="5" s="1"/>
  <c r="I2739" i="5" s="1"/>
  <c r="I2740" i="5" s="1"/>
  <c r="I2741" i="5" s="1"/>
  <c r="I2742" i="5" s="1"/>
  <c r="I2743" i="5" s="1"/>
  <c r="I2744" i="5" s="1"/>
  <c r="I2745" i="5" s="1"/>
  <c r="I2746" i="5" s="1"/>
  <c r="I2747" i="5" s="1"/>
  <c r="I2748" i="5" s="1"/>
  <c r="I2749" i="5" s="1"/>
  <c r="I2750" i="5" s="1"/>
  <c r="I2751" i="5" s="1"/>
  <c r="I2752" i="5" s="1"/>
  <c r="I2753" i="5" s="1"/>
  <c r="I2754" i="5" s="1"/>
  <c r="I2755" i="5" s="1"/>
  <c r="I2756" i="5" s="1"/>
  <c r="I2757" i="5" s="1"/>
  <c r="I2758" i="5" s="1"/>
  <c r="I2759" i="5" s="1"/>
  <c r="I2760" i="5" s="1"/>
  <c r="I2761" i="5" s="1"/>
  <c r="I2762" i="5" s="1"/>
  <c r="I2763" i="5" s="1"/>
  <c r="I2764" i="5" s="1"/>
  <c r="I2765" i="5" s="1"/>
  <c r="I2766" i="5" s="1"/>
  <c r="I2767" i="5" s="1"/>
  <c r="I2768" i="5" s="1"/>
  <c r="I2769" i="5" s="1"/>
  <c r="I2770" i="5" s="1"/>
  <c r="I2771" i="5" s="1"/>
  <c r="I2772" i="5" s="1"/>
  <c r="I2773" i="5" s="1"/>
  <c r="I2774" i="5" s="1"/>
  <c r="I2775" i="5" s="1"/>
  <c r="I2776" i="5" s="1"/>
  <c r="I2777" i="5" s="1"/>
  <c r="I2778" i="5" s="1"/>
  <c r="I2779" i="5" s="1"/>
  <c r="I2780" i="5" s="1"/>
  <c r="I2781" i="5" s="1"/>
  <c r="I2782" i="5" s="1"/>
  <c r="I2783" i="5" s="1"/>
  <c r="I2784" i="5" s="1"/>
  <c r="I2785" i="5" s="1"/>
  <c r="I2786" i="5" s="1"/>
  <c r="I2787" i="5" s="1"/>
  <c r="I2788" i="5" s="1"/>
  <c r="I2789" i="5" s="1"/>
  <c r="I2790" i="5" s="1"/>
  <c r="I2791" i="5" s="1"/>
  <c r="I2792" i="5" s="1"/>
  <c r="I2793" i="5" s="1"/>
  <c r="I2794" i="5" s="1"/>
  <c r="I2795" i="5" s="1"/>
  <c r="I2796" i="5" s="1"/>
  <c r="I2797" i="5" s="1"/>
  <c r="I2798" i="5" s="1"/>
  <c r="I2799" i="5" s="1"/>
  <c r="I2800" i="5" s="1"/>
  <c r="I2801" i="5" s="1"/>
  <c r="I2802" i="5" s="1"/>
  <c r="I2803" i="5" s="1"/>
  <c r="I2804" i="5" s="1"/>
  <c r="I2805" i="5" s="1"/>
  <c r="I2806" i="5" s="1"/>
  <c r="I2807" i="5" s="1"/>
  <c r="I2808" i="5" s="1"/>
  <c r="I2809" i="5" s="1"/>
  <c r="I2810" i="5" s="1"/>
  <c r="I2811" i="5" s="1"/>
  <c r="I2812" i="5" s="1"/>
  <c r="I2813" i="5" s="1"/>
  <c r="I2814" i="5" s="1"/>
  <c r="I2815" i="5" s="1"/>
  <c r="I2816" i="5" s="1"/>
  <c r="I2817" i="5" s="1"/>
  <c r="I2818" i="5" s="1"/>
  <c r="I2819" i="5" s="1"/>
  <c r="I2820" i="5" s="1"/>
  <c r="I2821" i="5" s="1"/>
  <c r="I2822" i="5" s="1"/>
  <c r="I2823" i="5" s="1"/>
  <c r="I2824" i="5" s="1"/>
  <c r="I2825" i="5" s="1"/>
  <c r="I2826" i="5" s="1"/>
  <c r="I2827" i="5" s="1"/>
  <c r="I2828" i="5" s="1"/>
  <c r="I2829" i="5" s="1"/>
  <c r="I2830" i="5" s="1"/>
  <c r="I2831" i="5" s="1"/>
  <c r="I2832" i="5" s="1"/>
  <c r="I2833" i="5" s="1"/>
  <c r="I2834" i="5" s="1"/>
  <c r="I2835" i="5" s="1"/>
  <c r="I2836" i="5" s="1"/>
  <c r="I2837" i="5" s="1"/>
  <c r="I2838" i="5" s="1"/>
  <c r="I2839" i="5" s="1"/>
  <c r="I2840" i="5" s="1"/>
  <c r="I2841" i="5" s="1"/>
  <c r="I2842" i="5" s="1"/>
  <c r="I2843" i="5" s="1"/>
  <c r="I2844" i="5" s="1"/>
  <c r="I2845" i="5" s="1"/>
  <c r="I2846" i="5" s="1"/>
  <c r="I2847" i="5" s="1"/>
  <c r="I2848" i="5" s="1"/>
  <c r="I2849" i="5" s="1"/>
  <c r="I2850" i="5" s="1"/>
  <c r="I2851" i="5" s="1"/>
  <c r="I2852" i="5" s="1"/>
  <c r="I2853" i="5" s="1"/>
  <c r="I2854" i="5" s="1"/>
  <c r="I2855" i="5" s="1"/>
  <c r="I2856" i="5" s="1"/>
  <c r="I2857" i="5" s="1"/>
  <c r="I2858" i="5" s="1"/>
  <c r="I2859" i="5" s="1"/>
  <c r="I2860" i="5" s="1"/>
  <c r="I2861" i="5" s="1"/>
  <c r="I2862" i="5" s="1"/>
  <c r="I2863" i="5" s="1"/>
  <c r="I2864" i="5" s="1"/>
  <c r="I2865" i="5" s="1"/>
  <c r="I2866" i="5" s="1"/>
  <c r="I2867" i="5" s="1"/>
  <c r="I2868" i="5" s="1"/>
  <c r="I2869" i="5" s="1"/>
  <c r="I2870" i="5" s="1"/>
  <c r="I2871" i="5" s="1"/>
  <c r="I2872" i="5" s="1"/>
  <c r="I2873" i="5" s="1"/>
  <c r="I2874" i="5" s="1"/>
  <c r="I2875" i="5" s="1"/>
  <c r="I2876" i="5" s="1"/>
  <c r="I2877" i="5" s="1"/>
  <c r="I2878" i="5" s="1"/>
  <c r="I2879" i="5" s="1"/>
  <c r="I2880" i="5" s="1"/>
  <c r="I2881" i="5" s="1"/>
  <c r="I2882" i="5" s="1"/>
  <c r="I2883" i="5" s="1"/>
  <c r="I2884" i="5" s="1"/>
  <c r="I2885" i="5" s="1"/>
  <c r="I2886" i="5" s="1"/>
  <c r="I2887" i="5" s="1"/>
  <c r="I2888" i="5" s="1"/>
  <c r="I2889" i="5" s="1"/>
  <c r="I2890" i="5" s="1"/>
  <c r="I2891" i="5" s="1"/>
  <c r="I2892" i="5" s="1"/>
  <c r="I2893" i="5" s="1"/>
  <c r="I2894" i="5" s="1"/>
  <c r="I2895" i="5" s="1"/>
  <c r="I2896" i="5" s="1"/>
  <c r="I2897" i="5" s="1"/>
  <c r="I2898" i="5" s="1"/>
  <c r="I2899" i="5" s="1"/>
  <c r="I2900" i="5" s="1"/>
  <c r="I2901" i="5" s="1"/>
  <c r="I2902" i="5" s="1"/>
  <c r="I2903" i="5" s="1"/>
  <c r="I2904" i="5" s="1"/>
  <c r="I2905" i="5" s="1"/>
  <c r="I2906" i="5" s="1"/>
  <c r="I2907" i="5" s="1"/>
  <c r="I2908" i="5" s="1"/>
  <c r="I2909" i="5" s="1"/>
  <c r="I2910" i="5" s="1"/>
  <c r="I2911" i="5" s="1"/>
  <c r="I2912" i="5" s="1"/>
  <c r="I2913" i="5" s="1"/>
  <c r="I2914" i="5" s="1"/>
  <c r="I2915" i="5" s="1"/>
  <c r="I2916" i="5" s="1"/>
  <c r="I2917" i="5" s="1"/>
  <c r="I2918" i="5" s="1"/>
  <c r="I2919" i="5" s="1"/>
  <c r="I2920" i="5" s="1"/>
  <c r="I2921" i="5" s="1"/>
  <c r="I2922" i="5" s="1"/>
  <c r="I2923" i="5" s="1"/>
  <c r="I2924" i="5" s="1"/>
  <c r="I2925" i="5" s="1"/>
  <c r="I2926" i="5" s="1"/>
  <c r="I2927" i="5" s="1"/>
  <c r="I2928" i="5" s="1"/>
  <c r="I2929" i="5" s="1"/>
  <c r="I2930" i="5" s="1"/>
  <c r="I2931" i="5" s="1"/>
  <c r="I2932" i="5" s="1"/>
  <c r="I2933" i="5" s="1"/>
  <c r="I2934" i="5" s="1"/>
  <c r="I2935" i="5" s="1"/>
  <c r="I2936" i="5" s="1"/>
  <c r="I2937" i="5" s="1"/>
  <c r="I2938" i="5" s="1"/>
  <c r="I2939" i="5" s="1"/>
  <c r="I2940" i="5" s="1"/>
  <c r="I2941" i="5" s="1"/>
  <c r="I2942" i="5" s="1"/>
  <c r="I2943" i="5" s="1"/>
  <c r="I2944" i="5" s="1"/>
  <c r="I2945" i="5" s="1"/>
  <c r="I2946" i="5" s="1"/>
  <c r="I2947" i="5" s="1"/>
  <c r="I2948" i="5" s="1"/>
  <c r="I2949" i="5" s="1"/>
  <c r="I2950" i="5" s="1"/>
  <c r="I2951" i="5" s="1"/>
  <c r="I2952" i="5" s="1"/>
  <c r="I2953" i="5" s="1"/>
  <c r="I2954" i="5" s="1"/>
  <c r="I2955" i="5" s="1"/>
  <c r="I2956" i="5" s="1"/>
  <c r="I2957" i="5" s="1"/>
  <c r="I2958" i="5" s="1"/>
  <c r="I2959" i="5" s="1"/>
  <c r="I2960" i="5" s="1"/>
  <c r="I2961" i="5" s="1"/>
  <c r="I2962" i="5" s="1"/>
  <c r="I2963" i="5" s="1"/>
  <c r="I2964" i="5" s="1"/>
  <c r="I2965" i="5" s="1"/>
  <c r="I2966" i="5" s="1"/>
  <c r="I2967" i="5" s="1"/>
  <c r="I2968" i="5" s="1"/>
  <c r="I2969" i="5" s="1"/>
  <c r="I2970" i="5" s="1"/>
  <c r="I2971" i="5" s="1"/>
  <c r="I2972" i="5" s="1"/>
  <c r="I2973" i="5" s="1"/>
  <c r="I2974" i="5" s="1"/>
  <c r="I2975" i="5" s="1"/>
  <c r="I2976" i="5" s="1"/>
  <c r="I2977" i="5" s="1"/>
  <c r="I2978" i="5" s="1"/>
  <c r="I2979" i="5" s="1"/>
  <c r="I2980" i="5" s="1"/>
  <c r="I2981" i="5" s="1"/>
  <c r="I2982" i="5" s="1"/>
  <c r="I2983" i="5" s="1"/>
  <c r="I2984" i="5" s="1"/>
  <c r="I2985" i="5" s="1"/>
  <c r="I2986" i="5" s="1"/>
  <c r="I2987" i="5" s="1"/>
  <c r="I2988" i="5" s="1"/>
  <c r="I2989" i="5" s="1"/>
  <c r="I2990" i="5" s="1"/>
  <c r="I2991" i="5" s="1"/>
  <c r="I2992" i="5" s="1"/>
  <c r="I2993" i="5" s="1"/>
  <c r="I2994" i="5" s="1"/>
  <c r="I2995" i="5" s="1"/>
  <c r="I2996" i="5" s="1"/>
  <c r="I2997" i="5" s="1"/>
  <c r="I2998" i="5" s="1"/>
  <c r="I2999" i="5" s="1"/>
  <c r="I3000" i="5" s="1"/>
  <c r="I3001" i="5" s="1"/>
  <c r="I3002" i="5" s="1"/>
  <c r="I3003" i="5" s="1"/>
  <c r="I3004" i="5" s="1"/>
  <c r="I3005" i="5" s="1"/>
  <c r="I3006" i="5" s="1"/>
  <c r="I3007" i="5" s="1"/>
  <c r="I3008" i="5" s="1"/>
  <c r="I3009" i="5" s="1"/>
  <c r="I3010" i="5" s="1"/>
  <c r="I3011" i="5" s="1"/>
  <c r="I3012" i="5" s="1"/>
  <c r="I3013" i="5" s="1"/>
  <c r="I3014" i="5" s="1"/>
  <c r="I3015" i="5" s="1"/>
  <c r="I3016" i="5" s="1"/>
  <c r="I3017" i="5" s="1"/>
  <c r="I3018" i="5" s="1"/>
  <c r="I3019" i="5" s="1"/>
  <c r="I3020" i="5" s="1"/>
  <c r="I3021" i="5" s="1"/>
  <c r="I3022" i="5" s="1"/>
  <c r="I3023" i="5" s="1"/>
  <c r="I3024" i="5" s="1"/>
  <c r="I3025" i="5" s="1"/>
  <c r="I3026" i="5" s="1"/>
  <c r="I3027" i="5" s="1"/>
  <c r="I3028" i="5" s="1"/>
  <c r="I3029" i="5" s="1"/>
  <c r="I3030" i="5" s="1"/>
  <c r="I3031" i="5" s="1"/>
  <c r="I3032" i="5" s="1"/>
  <c r="I3033" i="5" s="1"/>
  <c r="I3034" i="5" s="1"/>
  <c r="I3035" i="5" s="1"/>
  <c r="I3036" i="5" s="1"/>
  <c r="I3037" i="5" s="1"/>
  <c r="I3038" i="5" s="1"/>
  <c r="I3039" i="5" s="1"/>
  <c r="I3040" i="5" s="1"/>
  <c r="I3041" i="5" s="1"/>
  <c r="I3042" i="5" s="1"/>
  <c r="I3043" i="5" s="1"/>
  <c r="I3044" i="5" s="1"/>
  <c r="I3045" i="5" s="1"/>
  <c r="I3046" i="5" s="1"/>
  <c r="I3047" i="5" s="1"/>
  <c r="I3048" i="5" s="1"/>
  <c r="I3049" i="5" s="1"/>
  <c r="I3050" i="5" s="1"/>
  <c r="I3051" i="5" s="1"/>
  <c r="I3052" i="5" s="1"/>
  <c r="I3053" i="5" s="1"/>
  <c r="I3054" i="5" s="1"/>
  <c r="I3055" i="5" s="1"/>
  <c r="I3056" i="5" s="1"/>
  <c r="I3057" i="5" s="1"/>
  <c r="I3058" i="5" s="1"/>
  <c r="I3059" i="5" s="1"/>
  <c r="I3060" i="5" s="1"/>
  <c r="I3061" i="5" s="1"/>
  <c r="I3062" i="5" s="1"/>
  <c r="I3063" i="5" s="1"/>
  <c r="I3064" i="5" s="1"/>
  <c r="I3065" i="5" s="1"/>
  <c r="I3066" i="5" s="1"/>
  <c r="I3067" i="5" s="1"/>
  <c r="I3068" i="5" s="1"/>
  <c r="I3069" i="5" s="1"/>
  <c r="I3070" i="5" s="1"/>
  <c r="I3071" i="5" s="1"/>
  <c r="I3072" i="5" s="1"/>
  <c r="I3073" i="5" s="1"/>
  <c r="I3074" i="5" s="1"/>
  <c r="I3075" i="5" s="1"/>
  <c r="I3076" i="5" s="1"/>
  <c r="I3077" i="5" s="1"/>
  <c r="I3078" i="5" s="1"/>
  <c r="I3079" i="5" s="1"/>
  <c r="I3080" i="5" s="1"/>
  <c r="I3081" i="5" s="1"/>
  <c r="I3082" i="5" s="1"/>
  <c r="I3083" i="5" s="1"/>
  <c r="I3084" i="5" s="1"/>
  <c r="I3085" i="5" s="1"/>
  <c r="I3086" i="5" s="1"/>
  <c r="I3087" i="5" s="1"/>
  <c r="I3088" i="5" s="1"/>
  <c r="I3089" i="5" s="1"/>
  <c r="I3090" i="5" s="1"/>
  <c r="I3091" i="5" s="1"/>
  <c r="I3092" i="5" s="1"/>
  <c r="I3093" i="5" s="1"/>
  <c r="I3094" i="5" s="1"/>
  <c r="I3095" i="5" s="1"/>
  <c r="I3096" i="5" s="1"/>
  <c r="I3097" i="5" s="1"/>
  <c r="I3098" i="5" s="1"/>
  <c r="I3099" i="5" s="1"/>
  <c r="I3100" i="5" s="1"/>
  <c r="I3101" i="5" s="1"/>
  <c r="I3102" i="5" s="1"/>
  <c r="I3103" i="5" s="1"/>
  <c r="I3104" i="5" s="1"/>
  <c r="I3105" i="5" s="1"/>
  <c r="I3106" i="5" s="1"/>
  <c r="I3107" i="5" s="1"/>
  <c r="I3108" i="5" s="1"/>
  <c r="I3109" i="5" s="1"/>
  <c r="I3110" i="5" s="1"/>
  <c r="I3111" i="5" s="1"/>
  <c r="I3112" i="5" s="1"/>
  <c r="I3113" i="5" s="1"/>
  <c r="I3114" i="5" s="1"/>
  <c r="I3115" i="5" s="1"/>
  <c r="I3116" i="5" s="1"/>
  <c r="I3117" i="5" s="1"/>
  <c r="I3118" i="5" s="1"/>
  <c r="I3119" i="5" s="1"/>
  <c r="I3120" i="5" s="1"/>
  <c r="I3121" i="5" s="1"/>
  <c r="I3122" i="5" s="1"/>
  <c r="I3123" i="5" s="1"/>
  <c r="I3124" i="5" s="1"/>
  <c r="I3125" i="5" s="1"/>
  <c r="I3126" i="5" s="1"/>
  <c r="I3127" i="5" s="1"/>
  <c r="I3128" i="5" s="1"/>
  <c r="I3129" i="5" s="1"/>
  <c r="I3130" i="5" s="1"/>
  <c r="I3131" i="5" s="1"/>
  <c r="I3132" i="5" s="1"/>
  <c r="I3133" i="5" s="1"/>
  <c r="I3134" i="5" s="1"/>
  <c r="I3135" i="5" s="1"/>
  <c r="I3136" i="5" s="1"/>
  <c r="I3137" i="5" s="1"/>
  <c r="I3138" i="5" s="1"/>
  <c r="I3139" i="5" s="1"/>
  <c r="I3140" i="5" s="1"/>
  <c r="I3141" i="5" s="1"/>
  <c r="I3142" i="5" s="1"/>
  <c r="I3143" i="5" s="1"/>
  <c r="I3144" i="5" s="1"/>
  <c r="I3145" i="5" s="1"/>
  <c r="I3146" i="5" s="1"/>
  <c r="I3147" i="5" s="1"/>
  <c r="I3148" i="5" s="1"/>
  <c r="I3149" i="5" s="1"/>
  <c r="I3150" i="5" s="1"/>
  <c r="I3151" i="5" s="1"/>
  <c r="I3152" i="5" s="1"/>
  <c r="I3153" i="5" s="1"/>
  <c r="I3154" i="5" s="1"/>
  <c r="I3155" i="5" s="1"/>
  <c r="I3156" i="5" s="1"/>
  <c r="I3157" i="5" s="1"/>
  <c r="I3158" i="5" s="1"/>
  <c r="I3159" i="5" s="1"/>
  <c r="I3160" i="5" s="1"/>
  <c r="I3161" i="5" s="1"/>
  <c r="I3162" i="5" s="1"/>
  <c r="I3163" i="5" s="1"/>
  <c r="I3164" i="5" s="1"/>
  <c r="I3165" i="5" s="1"/>
  <c r="I3166" i="5" s="1"/>
  <c r="I3167" i="5" s="1"/>
  <c r="I3168" i="5" s="1"/>
  <c r="I3169" i="5" s="1"/>
  <c r="I3170" i="5" s="1"/>
  <c r="I3171" i="5" s="1"/>
  <c r="I3172" i="5" s="1"/>
  <c r="I3173" i="5" s="1"/>
  <c r="I3174" i="5" s="1"/>
  <c r="I3175" i="5" s="1"/>
  <c r="I3176" i="5" s="1"/>
  <c r="I3177" i="5" s="1"/>
  <c r="I3178" i="5" s="1"/>
  <c r="I3179" i="5" s="1"/>
  <c r="I3180" i="5" s="1"/>
  <c r="I3181" i="5" s="1"/>
  <c r="I3182" i="5" s="1"/>
  <c r="I3183" i="5" s="1"/>
  <c r="I3184" i="5" s="1"/>
  <c r="I3185" i="5" s="1"/>
  <c r="I3186" i="5" s="1"/>
  <c r="I3187" i="5" s="1"/>
  <c r="I3188" i="5" s="1"/>
  <c r="I3189" i="5" s="1"/>
  <c r="I3190" i="5" s="1"/>
  <c r="I3191" i="5" s="1"/>
  <c r="I3192" i="5" s="1"/>
  <c r="I3193" i="5" s="1"/>
  <c r="I3194" i="5" s="1"/>
  <c r="I3195" i="5" s="1"/>
  <c r="I3196" i="5" s="1"/>
  <c r="I3197" i="5" s="1"/>
  <c r="I3198" i="5" s="1"/>
  <c r="I3199" i="5" s="1"/>
  <c r="I3200" i="5" s="1"/>
  <c r="I3201" i="5" s="1"/>
  <c r="I3202" i="5" s="1"/>
  <c r="I3203" i="5" s="1"/>
  <c r="I3204" i="5" s="1"/>
  <c r="I3205" i="5" s="1"/>
  <c r="I3206" i="5" s="1"/>
  <c r="I3207" i="5" s="1"/>
  <c r="I3208" i="5" s="1"/>
  <c r="I3209" i="5" s="1"/>
  <c r="I3210" i="5" s="1"/>
  <c r="I3211" i="5" s="1"/>
  <c r="I3212" i="5" s="1"/>
  <c r="I3213" i="5" s="1"/>
  <c r="I3214" i="5" s="1"/>
  <c r="I3215" i="5" s="1"/>
  <c r="I3216" i="5" s="1"/>
  <c r="I3217" i="5" s="1"/>
  <c r="I3218" i="5" s="1"/>
  <c r="I3219" i="5" s="1"/>
  <c r="I3220" i="5" s="1"/>
  <c r="I3221" i="5" s="1"/>
  <c r="I3222" i="5" s="1"/>
  <c r="I3223" i="5" s="1"/>
  <c r="I3224" i="5" s="1"/>
  <c r="I3225" i="5" s="1"/>
  <c r="I3226" i="5" s="1"/>
  <c r="I3227" i="5" s="1"/>
  <c r="I3228" i="5" s="1"/>
  <c r="I3229" i="5" s="1"/>
  <c r="I3230" i="5" s="1"/>
  <c r="I3231" i="5" s="1"/>
  <c r="I3232" i="5" s="1"/>
  <c r="I3233" i="5" s="1"/>
  <c r="I3234" i="5" s="1"/>
  <c r="I3235" i="5" s="1"/>
  <c r="I3236" i="5" s="1"/>
  <c r="I3237" i="5" s="1"/>
  <c r="I3238" i="5" s="1"/>
  <c r="I3239" i="5" s="1"/>
  <c r="I3240" i="5" s="1"/>
  <c r="I3241" i="5" s="1"/>
  <c r="I3242" i="5" s="1"/>
  <c r="I3243" i="5" s="1"/>
  <c r="I3244" i="5" s="1"/>
  <c r="I3245" i="5" s="1"/>
  <c r="I3246" i="5" s="1"/>
  <c r="I3247" i="5" s="1"/>
  <c r="I3248" i="5" s="1"/>
  <c r="I3249" i="5" l="1"/>
  <c r="I3250" i="5" s="1"/>
  <c r="I3251" i="5" s="1"/>
  <c r="I3252" i="5" s="1"/>
  <c r="I3253" i="5" s="1"/>
  <c r="I3254" i="5" s="1"/>
  <c r="I3255" i="5" s="1"/>
  <c r="I3256" i="5" s="1"/>
  <c r="I3257" i="5" s="1"/>
  <c r="I3258" i="5" s="1"/>
  <c r="I3259" i="5" s="1"/>
  <c r="I3260" i="5" s="1"/>
  <c r="I3261" i="5" s="1"/>
  <c r="I3262" i="5" s="1"/>
  <c r="I3263" i="5" s="1"/>
  <c r="I3264" i="5" s="1"/>
  <c r="I3265" i="5" s="1"/>
  <c r="I3266" i="5" s="1"/>
  <c r="I3267" i="5" s="1"/>
  <c r="I3268" i="5" s="1"/>
  <c r="I3269" i="5" s="1"/>
  <c r="I3270" i="5" s="1"/>
  <c r="I3271" i="5" s="1"/>
  <c r="I3272" i="5" s="1"/>
  <c r="I3273" i="5" s="1"/>
  <c r="I3274" i="5" s="1"/>
  <c r="I3275" i="5" s="1"/>
  <c r="I3276" i="5" s="1"/>
  <c r="I3277" i="5" s="1"/>
  <c r="I3278" i="5" s="1"/>
  <c r="I3279" i="5" s="1"/>
  <c r="I3280" i="5" s="1"/>
  <c r="I3281" i="5" s="1"/>
  <c r="I3282" i="5" s="1"/>
  <c r="I3283" i="5" s="1"/>
  <c r="I3284" i="5" s="1"/>
  <c r="I3285" i="5" s="1"/>
  <c r="I3286" i="5" s="1"/>
  <c r="I3287" i="5" s="1"/>
  <c r="I3288" i="5" s="1"/>
  <c r="I3289" i="5" s="1"/>
  <c r="I3290" i="5" s="1"/>
  <c r="I3291" i="5" s="1"/>
  <c r="I3292" i="5" s="1"/>
  <c r="I3293" i="5" s="1"/>
  <c r="I3294" i="5" s="1"/>
  <c r="I3295" i="5" s="1"/>
  <c r="I3296" i="5" s="1"/>
  <c r="I3297" i="5" s="1"/>
  <c r="I3298" i="5" s="1"/>
  <c r="I3299" i="5" s="1"/>
  <c r="I3300" i="5" s="1"/>
  <c r="I3301" i="5" s="1"/>
  <c r="I3302" i="5" s="1"/>
  <c r="I3303" i="5" s="1"/>
  <c r="I3304" i="5" s="1"/>
  <c r="I3305" i="5" s="1"/>
  <c r="I3306" i="5" s="1"/>
  <c r="I3307" i="5" s="1"/>
  <c r="I3308" i="5" s="1"/>
  <c r="I3309" i="5" s="1"/>
  <c r="I3310" i="5" s="1"/>
  <c r="I3311" i="5" s="1"/>
  <c r="I3312" i="5" s="1"/>
  <c r="I3313" i="5" s="1"/>
  <c r="I3314" i="5" s="1"/>
  <c r="I3315" i="5" s="1"/>
  <c r="I3316" i="5" s="1"/>
  <c r="I3317" i="5" s="1"/>
  <c r="I3318" i="5" s="1"/>
  <c r="I3319" i="5" s="1"/>
  <c r="I3320" i="5" s="1"/>
  <c r="I3321" i="5" s="1"/>
  <c r="I3322" i="5" s="1"/>
  <c r="I3323" i="5" s="1"/>
  <c r="I3324" i="5" s="1"/>
  <c r="I3325" i="5" s="1"/>
  <c r="I3326" i="5" s="1"/>
  <c r="I3327" i="5" s="1"/>
  <c r="I3328" i="5" s="1"/>
  <c r="I3329" i="5" s="1"/>
  <c r="I3330" i="5" s="1"/>
  <c r="I3331" i="5" s="1"/>
  <c r="I3332" i="5" s="1"/>
  <c r="I3333" i="5" s="1"/>
  <c r="I3334" i="5" s="1"/>
  <c r="I3335" i="5" s="1"/>
  <c r="I3336" i="5" s="1"/>
  <c r="I3337" i="5" s="1"/>
  <c r="I3338" i="5" s="1"/>
  <c r="I3339" i="5" s="1"/>
  <c r="I3340" i="5" s="1"/>
  <c r="I3341" i="5" s="1"/>
  <c r="I3342" i="5" s="1"/>
  <c r="I3343" i="5" s="1"/>
  <c r="I3344" i="5" s="1"/>
  <c r="I3345" i="5" s="1"/>
  <c r="I3346" i="5" s="1"/>
  <c r="I3347" i="5" s="1"/>
  <c r="I3348" i="5" s="1"/>
  <c r="I3349" i="5" s="1"/>
  <c r="I3350" i="5" s="1"/>
  <c r="I3351" i="5" s="1"/>
  <c r="I3352" i="5" s="1"/>
  <c r="I3353" i="5" s="1"/>
  <c r="I3354" i="5" s="1"/>
  <c r="I3355" i="5" s="1"/>
  <c r="I3356" i="5" s="1"/>
  <c r="I3357" i="5" s="1"/>
  <c r="I3358" i="5" s="1"/>
  <c r="I3359" i="5" s="1"/>
  <c r="I3360" i="5" s="1"/>
  <c r="I3361" i="5" s="1"/>
  <c r="I3362" i="5" s="1"/>
  <c r="I3363" i="5" s="1"/>
  <c r="I3364" i="5" s="1"/>
  <c r="I3365" i="5" s="1"/>
  <c r="I3366" i="5" s="1"/>
  <c r="I3367" i="5" s="1"/>
  <c r="I3368" i="5" s="1"/>
  <c r="I3369" i="5" s="1"/>
  <c r="I3370" i="5" s="1"/>
  <c r="I3371" i="5" s="1"/>
  <c r="I3372" i="5" s="1"/>
  <c r="I3373" i="5" s="1"/>
  <c r="I3374" i="5" s="1"/>
  <c r="I3375" i="5" s="1"/>
  <c r="I3376" i="5" s="1"/>
  <c r="I3377" i="5" s="1"/>
  <c r="I3378" i="5" s="1"/>
  <c r="I3379" i="5" s="1"/>
  <c r="I3380" i="5" s="1"/>
  <c r="I3381" i="5" s="1"/>
  <c r="I3382" i="5" s="1"/>
  <c r="I3383" i="5" s="1"/>
  <c r="I3384" i="5" s="1"/>
  <c r="I3385" i="5" s="1"/>
  <c r="I3386" i="5" s="1"/>
  <c r="I3387" i="5" s="1"/>
  <c r="I3388" i="5" s="1"/>
  <c r="I3389" i="5" s="1"/>
  <c r="I3390" i="5" s="1"/>
  <c r="I3391" i="5" s="1"/>
  <c r="I3392" i="5" s="1"/>
  <c r="I3393" i="5" s="1"/>
  <c r="I3394" i="5" s="1"/>
  <c r="I3395" i="5" s="1"/>
  <c r="I3396" i="5" s="1"/>
  <c r="I3397" i="5" s="1"/>
  <c r="I3398" i="5" s="1"/>
  <c r="I3399" i="5" s="1"/>
  <c r="I3400" i="5" s="1"/>
  <c r="I3401" i="5" s="1"/>
  <c r="I3402" i="5" s="1"/>
  <c r="I3403" i="5" s="1"/>
  <c r="I3404" i="5" s="1"/>
  <c r="I3405" i="5" s="1"/>
  <c r="I3406" i="5" s="1"/>
  <c r="I3407" i="5" s="1"/>
  <c r="I3408" i="5" s="1"/>
  <c r="I3409" i="5" s="1"/>
  <c r="I3410" i="5" s="1"/>
  <c r="I3411" i="5" s="1"/>
  <c r="I3412" i="5" s="1"/>
  <c r="I3413" i="5" s="1"/>
  <c r="I3414" i="5" s="1"/>
  <c r="I3415" i="5" s="1"/>
  <c r="I3416" i="5" s="1"/>
  <c r="I3417" i="5" s="1"/>
  <c r="I3418" i="5" s="1"/>
  <c r="I3419" i="5" s="1"/>
  <c r="I3420" i="5" s="1"/>
  <c r="I3421" i="5" s="1"/>
  <c r="I3422" i="5" s="1"/>
  <c r="I3423" i="5" s="1"/>
  <c r="I3424" i="5" s="1"/>
  <c r="I3425" i="5" s="1"/>
  <c r="I3426" i="5" s="1"/>
  <c r="I3427" i="5" s="1"/>
  <c r="I3428" i="5" s="1"/>
  <c r="I3429" i="5" s="1"/>
  <c r="I3430" i="5" s="1"/>
  <c r="I3431" i="5" s="1"/>
  <c r="I3432" i="5" s="1"/>
  <c r="I3433" i="5" s="1"/>
  <c r="I3434" i="5" s="1"/>
  <c r="I3435" i="5" s="1"/>
  <c r="I3436" i="5" s="1"/>
  <c r="I3437" i="5" s="1"/>
  <c r="I3438" i="5" s="1"/>
  <c r="I3439" i="5" s="1"/>
  <c r="I3440" i="5" s="1"/>
  <c r="I3441" i="5" s="1"/>
  <c r="I3442" i="5" s="1"/>
  <c r="I3443" i="5" s="1"/>
  <c r="I3444" i="5" s="1"/>
  <c r="I3445" i="5" s="1"/>
  <c r="I3446" i="5" s="1"/>
  <c r="I3447" i="5" s="1"/>
  <c r="I3448" i="5" s="1"/>
  <c r="I3449" i="5" s="1"/>
  <c r="I3450" i="5" s="1"/>
  <c r="I3451" i="5" s="1"/>
  <c r="I3452" i="5" s="1"/>
  <c r="I3453" i="5" s="1"/>
  <c r="I3454" i="5" s="1"/>
  <c r="I3455" i="5" s="1"/>
  <c r="I3456" i="5" s="1"/>
  <c r="I3457" i="5" s="1"/>
  <c r="I3458" i="5" s="1"/>
  <c r="I3459" i="5" s="1"/>
  <c r="I3460" i="5" s="1"/>
  <c r="I3461" i="5" s="1"/>
  <c r="I3462" i="5" s="1"/>
  <c r="I3463" i="5" s="1"/>
  <c r="I3464" i="5" s="1"/>
  <c r="I3465" i="5" s="1"/>
  <c r="I3466" i="5" s="1"/>
  <c r="I3467" i="5" s="1"/>
  <c r="I3468" i="5" s="1"/>
  <c r="I3469" i="5" s="1"/>
  <c r="I3470" i="5" s="1"/>
  <c r="I3471" i="5" s="1"/>
  <c r="I3472" i="5" s="1"/>
  <c r="I3473" i="5" s="1"/>
  <c r="I3474" i="5" s="1"/>
  <c r="I3475" i="5" s="1"/>
  <c r="I3476" i="5" s="1"/>
  <c r="I3477" i="5" s="1"/>
  <c r="I3478" i="5" s="1"/>
  <c r="I3479" i="5" s="1"/>
  <c r="I3480" i="5" s="1"/>
  <c r="I3481" i="5" s="1"/>
  <c r="I3482" i="5" s="1"/>
  <c r="I3483" i="5" s="1"/>
  <c r="I3484" i="5" s="1"/>
  <c r="I3485" i="5" s="1"/>
  <c r="I3486" i="5" s="1"/>
  <c r="I3487" i="5" s="1"/>
  <c r="I3488" i="5" s="1"/>
  <c r="I3489" i="5" s="1"/>
  <c r="I3490" i="5" s="1"/>
  <c r="I3491" i="5" s="1"/>
  <c r="I3492" i="5" s="1"/>
  <c r="I3493" i="5" s="1"/>
  <c r="I3494" i="5" s="1"/>
  <c r="I3495" i="5" s="1"/>
  <c r="I3496" i="5" s="1"/>
  <c r="I3497" i="5" s="1"/>
  <c r="I3498" i="5" s="1"/>
  <c r="O58" i="5"/>
  <c r="N46" i="5"/>
  <c r="N27" i="5"/>
  <c r="N47" i="5"/>
  <c r="I3499" i="5" l="1"/>
  <c r="I3500" i="5" s="1"/>
  <c r="I3501" i="5" s="1"/>
  <c r="I3502" i="5" s="1"/>
  <c r="I3503" i="5" s="1"/>
  <c r="I3504" i="5" s="1"/>
  <c r="I3505" i="5" s="1"/>
  <c r="I3506" i="5" s="1"/>
  <c r="I3507" i="5" s="1"/>
  <c r="I3508" i="5" s="1"/>
  <c r="I3509" i="5" s="1"/>
  <c r="I3510" i="5" s="1"/>
  <c r="I3511" i="5" s="1"/>
  <c r="I3512" i="5" s="1"/>
  <c r="I3513" i="5" s="1"/>
  <c r="I3514" i="5" s="1"/>
  <c r="I3515" i="5" s="1"/>
  <c r="I3516" i="5" s="1"/>
  <c r="I3517" i="5" s="1"/>
  <c r="I3518" i="5" s="1"/>
  <c r="I3519" i="5" s="1"/>
  <c r="I3520" i="5" s="1"/>
  <c r="I3521" i="5" s="1"/>
  <c r="I3522" i="5" s="1"/>
  <c r="I3523" i="5" s="1"/>
  <c r="I3524" i="5" s="1"/>
  <c r="I3525" i="5" s="1"/>
  <c r="I3526" i="5" s="1"/>
  <c r="I3527" i="5" s="1"/>
  <c r="I3528" i="5" s="1"/>
  <c r="I3529" i="5" s="1"/>
  <c r="I3530" i="5" s="1"/>
  <c r="I3531" i="5" s="1"/>
  <c r="I3532" i="5" s="1"/>
  <c r="I3533" i="5" s="1"/>
  <c r="I3534" i="5" s="1"/>
  <c r="I3535" i="5" s="1"/>
  <c r="I3536" i="5" s="1"/>
  <c r="I3537" i="5" s="1"/>
  <c r="I3538" i="5" s="1"/>
  <c r="I3539" i="5" s="1"/>
  <c r="I3540" i="5" s="1"/>
  <c r="I3541" i="5" s="1"/>
  <c r="I3542" i="5" s="1"/>
  <c r="I3543" i="5" s="1"/>
  <c r="I3544" i="5" s="1"/>
  <c r="I3545" i="5" s="1"/>
  <c r="I3546" i="5" s="1"/>
  <c r="I3547" i="5" s="1"/>
  <c r="I3548" i="5" s="1"/>
  <c r="I3549" i="5" s="1"/>
  <c r="I3550" i="5" s="1"/>
  <c r="I3551" i="5" s="1"/>
  <c r="I3552" i="5" s="1"/>
  <c r="I3553" i="5" s="1"/>
  <c r="I3554" i="5" s="1"/>
  <c r="I3555" i="5" s="1"/>
  <c r="I3556" i="5" s="1"/>
  <c r="I3557" i="5" s="1"/>
  <c r="I3558" i="5" s="1"/>
  <c r="I3559" i="5" s="1"/>
  <c r="I3560" i="5" s="1"/>
  <c r="I3561" i="5" s="1"/>
  <c r="I3562" i="5" s="1"/>
  <c r="I3563" i="5" s="1"/>
  <c r="I3564" i="5" s="1"/>
  <c r="I3565" i="5" s="1"/>
  <c r="I3566" i="5" s="1"/>
  <c r="I3567" i="5" s="1"/>
  <c r="I3568" i="5" s="1"/>
  <c r="I3569" i="5" s="1"/>
  <c r="I3570" i="5" s="1"/>
  <c r="I3571" i="5" s="1"/>
  <c r="I3572" i="5" s="1"/>
  <c r="I3573" i="5" s="1"/>
  <c r="I3574" i="5" s="1"/>
  <c r="I3575" i="5" s="1"/>
  <c r="I3576" i="5" s="1"/>
  <c r="I3577" i="5" s="1"/>
  <c r="I3578" i="5" s="1"/>
  <c r="I3579" i="5" s="1"/>
  <c r="I3580" i="5" s="1"/>
  <c r="I3581" i="5" s="1"/>
  <c r="I3582" i="5" s="1"/>
  <c r="I3583" i="5" s="1"/>
  <c r="I3584" i="5" s="1"/>
  <c r="I3585" i="5" s="1"/>
  <c r="I3586" i="5" s="1"/>
  <c r="I3587" i="5" s="1"/>
  <c r="I3588" i="5" s="1"/>
  <c r="I3589" i="5" s="1"/>
  <c r="I3590" i="5" s="1"/>
  <c r="I3591" i="5" s="1"/>
  <c r="I3592" i="5" s="1"/>
  <c r="I3593" i="5" s="1"/>
  <c r="I3594" i="5" s="1"/>
  <c r="I3595" i="5" s="1"/>
  <c r="I3596" i="5" s="1"/>
  <c r="I3597" i="5" s="1"/>
  <c r="I3598" i="5" s="1"/>
  <c r="I3599" i="5" s="1"/>
  <c r="I3600" i="5" s="1"/>
  <c r="I3601" i="5" s="1"/>
  <c r="I3602" i="5" s="1"/>
  <c r="I3603" i="5" s="1"/>
  <c r="I3604" i="5" s="1"/>
  <c r="I3605" i="5" s="1"/>
  <c r="I3606" i="5" s="1"/>
  <c r="I3607" i="5" s="1"/>
  <c r="I3608" i="5" s="1"/>
  <c r="I3609" i="5" s="1"/>
  <c r="I3610" i="5" s="1"/>
  <c r="I3611" i="5" s="1"/>
  <c r="I3612" i="5" s="1"/>
  <c r="I3613" i="5" s="1"/>
  <c r="I3614" i="5" s="1"/>
  <c r="I3615" i="5" s="1"/>
  <c r="I3616" i="5" s="1"/>
  <c r="I3617" i="5" s="1"/>
  <c r="I3618" i="5" s="1"/>
  <c r="I3619" i="5" s="1"/>
  <c r="I3620" i="5" s="1"/>
  <c r="I3621" i="5" s="1"/>
  <c r="I3622" i="5" s="1"/>
  <c r="I3623" i="5" s="1"/>
  <c r="I3624" i="5" s="1"/>
  <c r="I3625" i="5" s="1"/>
  <c r="I3626" i="5" s="1"/>
  <c r="I3627" i="5" s="1"/>
  <c r="I3628" i="5" s="1"/>
  <c r="I3629" i="5" s="1"/>
  <c r="I3630" i="5" s="1"/>
  <c r="I3631" i="5" s="1"/>
  <c r="I3632" i="5" s="1"/>
  <c r="I3633" i="5" s="1"/>
  <c r="I3634" i="5" s="1"/>
  <c r="I3635" i="5" s="1"/>
  <c r="I3636" i="5" s="1"/>
  <c r="I3637" i="5" s="1"/>
  <c r="I3638" i="5" s="1"/>
  <c r="I3639" i="5" s="1"/>
  <c r="I3640" i="5" s="1"/>
  <c r="I3641" i="5" s="1"/>
  <c r="I3642" i="5" s="1"/>
  <c r="I3643" i="5" s="1"/>
  <c r="I3644" i="5" s="1"/>
  <c r="I3645" i="5" s="1"/>
  <c r="I3646" i="5" s="1"/>
  <c r="I3647" i="5" s="1"/>
  <c r="I3648" i="5" s="1"/>
  <c r="I3649" i="5" s="1"/>
  <c r="I3650" i="5" s="1"/>
  <c r="I3651" i="5" s="1"/>
  <c r="I3652" i="5" s="1"/>
  <c r="I3653" i="5" s="1"/>
  <c r="I3654" i="5" s="1"/>
  <c r="I3655" i="5" s="1"/>
  <c r="I3656" i="5" s="1"/>
  <c r="I3657" i="5" s="1"/>
  <c r="I3658" i="5" s="1"/>
  <c r="I3659" i="5" s="1"/>
  <c r="I3660" i="5" s="1"/>
  <c r="I3661" i="5" s="1"/>
  <c r="I3662" i="5" s="1"/>
  <c r="I3663" i="5" s="1"/>
  <c r="I3664" i="5" s="1"/>
  <c r="I3665" i="5" s="1"/>
  <c r="I3666" i="5" s="1"/>
  <c r="I3667" i="5" s="1"/>
  <c r="I3668" i="5" s="1"/>
  <c r="I3669" i="5" s="1"/>
  <c r="I3670" i="5" s="1"/>
  <c r="I3671" i="5" s="1"/>
  <c r="I3672" i="5" s="1"/>
  <c r="I3673" i="5" s="1"/>
  <c r="I3674" i="5" s="1"/>
  <c r="I3675" i="5" s="1"/>
  <c r="I3676" i="5" s="1"/>
  <c r="I3677" i="5" s="1"/>
  <c r="I3678" i="5" s="1"/>
  <c r="I3679" i="5" s="1"/>
  <c r="I3680" i="5" s="1"/>
  <c r="I3681" i="5" s="1"/>
  <c r="I3682" i="5" s="1"/>
  <c r="I3683" i="5" s="1"/>
  <c r="I3684" i="5" s="1"/>
  <c r="I3685" i="5" s="1"/>
  <c r="I3686" i="5" s="1"/>
  <c r="I3687" i="5" s="1"/>
  <c r="I3688" i="5" s="1"/>
  <c r="I3689" i="5" s="1"/>
  <c r="I3690" i="5" s="1"/>
  <c r="I3691" i="5" s="1"/>
  <c r="I3692" i="5" s="1"/>
  <c r="I3693" i="5" s="1"/>
  <c r="I3694" i="5" s="1"/>
  <c r="I3695" i="5" s="1"/>
  <c r="I3696" i="5" s="1"/>
  <c r="I3697" i="5" s="1"/>
  <c r="I3698" i="5" s="1"/>
  <c r="I3699" i="5" s="1"/>
  <c r="I3700" i="5" s="1"/>
  <c r="I3701" i="5" s="1"/>
  <c r="I3702" i="5" s="1"/>
  <c r="I3703" i="5" s="1"/>
  <c r="I3704" i="5" s="1"/>
  <c r="I3705" i="5" s="1"/>
  <c r="I3706" i="5" s="1"/>
  <c r="I3707" i="5" s="1"/>
  <c r="I3708" i="5" s="1"/>
  <c r="I3709" i="5" s="1"/>
  <c r="I3710" i="5" s="1"/>
  <c r="I3711" i="5" s="1"/>
  <c r="I3712" i="5" s="1"/>
  <c r="I3713" i="5" s="1"/>
  <c r="I3714" i="5" s="1"/>
  <c r="I3715" i="5" s="1"/>
  <c r="I3716" i="5" s="1"/>
  <c r="I3717" i="5" s="1"/>
  <c r="I3718" i="5" s="1"/>
  <c r="I3719" i="5" s="1"/>
  <c r="I3720" i="5" s="1"/>
  <c r="I3721" i="5" s="1"/>
  <c r="I3722" i="5" s="1"/>
  <c r="I3723" i="5" s="1"/>
  <c r="I3724" i="5" s="1"/>
  <c r="I3725" i="5" s="1"/>
  <c r="I3726" i="5" s="1"/>
  <c r="I3727" i="5" s="1"/>
  <c r="I3728" i="5" s="1"/>
  <c r="I3729" i="5" s="1"/>
  <c r="I3730" i="5" s="1"/>
  <c r="I3731" i="5" s="1"/>
  <c r="I3732" i="5" s="1"/>
  <c r="I3733" i="5" s="1"/>
  <c r="I3734" i="5" s="1"/>
  <c r="I3735" i="5" s="1"/>
  <c r="I3736" i="5" s="1"/>
  <c r="I3737" i="5" s="1"/>
  <c r="I3738" i="5" s="1"/>
  <c r="I3739" i="5" s="1"/>
  <c r="I3740" i="5" s="1"/>
  <c r="I3741" i="5" s="1"/>
  <c r="I3742" i="5" s="1"/>
  <c r="I3743" i="5" s="1"/>
  <c r="I3744" i="5" s="1"/>
  <c r="I3745" i="5" s="1"/>
  <c r="I3746" i="5" s="1"/>
  <c r="I3747" i="5" s="1"/>
  <c r="I3748" i="5" s="1"/>
  <c r="I3749" i="5" s="1"/>
  <c r="O59" i="5"/>
  <c r="X17" i="5" s="1"/>
  <c r="W5" i="5"/>
  <c r="N48" i="5"/>
  <c r="O46" i="5"/>
  <c r="X4" i="5" s="1"/>
  <c r="I3750" i="5" l="1"/>
  <c r="I3751" i="5" s="1"/>
  <c r="I3752" i="5" s="1"/>
  <c r="I3753" i="5" s="1"/>
  <c r="I3754" i="5" s="1"/>
  <c r="I3755" i="5" s="1"/>
  <c r="I3756" i="5" s="1"/>
  <c r="I3757" i="5" s="1"/>
  <c r="I3758" i="5" s="1"/>
  <c r="I3759" i="5" s="1"/>
  <c r="I3760" i="5" s="1"/>
  <c r="I3761" i="5" s="1"/>
  <c r="I3762" i="5" s="1"/>
  <c r="I3763" i="5" s="1"/>
  <c r="I3764" i="5" s="1"/>
  <c r="I3765" i="5" s="1"/>
  <c r="I3766" i="5" s="1"/>
  <c r="I3767" i="5" s="1"/>
  <c r="I3768" i="5" s="1"/>
  <c r="I3769" i="5" s="1"/>
  <c r="I3770" i="5" s="1"/>
  <c r="I3771" i="5" s="1"/>
  <c r="I3772" i="5" s="1"/>
  <c r="I3773" i="5" s="1"/>
  <c r="I3774" i="5" s="1"/>
  <c r="I3775" i="5" s="1"/>
  <c r="I3776" i="5" s="1"/>
  <c r="I3777" i="5" s="1"/>
  <c r="I3778" i="5" s="1"/>
  <c r="I3779" i="5" s="1"/>
  <c r="I3780" i="5" s="1"/>
  <c r="I3781" i="5" s="1"/>
  <c r="I3782" i="5" s="1"/>
  <c r="I3783" i="5" s="1"/>
  <c r="O60" i="5"/>
  <c r="X18" i="5" s="1"/>
  <c r="N49" i="5"/>
  <c r="O27" i="5"/>
  <c r="O47" i="5"/>
  <c r="X5" i="5" s="1"/>
  <c r="N50" i="5" l="1"/>
  <c r="O48" i="5"/>
  <c r="X6" i="5" s="1"/>
  <c r="O49" i="5" l="1"/>
  <c r="X7" i="5" s="1"/>
  <c r="N51" i="5" l="1"/>
  <c r="O50" i="5"/>
  <c r="X8" i="5" s="1"/>
  <c r="N28" i="5" l="1"/>
  <c r="N52" i="5"/>
  <c r="N53" i="5" l="1"/>
  <c r="O51" i="5"/>
  <c r="X9" i="5" s="1"/>
  <c r="O28" i="5" l="1"/>
  <c r="O52" i="5"/>
  <c r="X10" i="5" s="1"/>
  <c r="O53" i="5" l="1"/>
  <c r="X11" i="5" s="1"/>
  <c r="N30" i="5" l="1"/>
  <c r="N32" i="5"/>
  <c r="N56" i="5"/>
  <c r="N55" i="5" l="1"/>
  <c r="N31" i="5"/>
  <c r="O30" i="5" l="1"/>
  <c r="O32" i="5"/>
  <c r="O56" i="5"/>
  <c r="N54" i="5"/>
  <c r="O55" i="5" l="1"/>
  <c r="O31" i="5"/>
  <c r="N29" i="5"/>
  <c r="X14" i="5" l="1"/>
  <c r="O54" i="5"/>
  <c r="X12" i="5" s="1"/>
  <c r="X13" i="5" l="1"/>
  <c r="O29" i="5"/>
  <c r="N33" i="5" l="1"/>
  <c r="N57" i="5"/>
  <c r="N43" i="5" l="1"/>
  <c r="O17" i="5" s="1"/>
  <c r="N42" i="5"/>
  <c r="N41" i="5"/>
  <c r="P17" i="5" s="1"/>
  <c r="N40" i="5"/>
  <c r="Q17" i="5" s="1"/>
  <c r="N39" i="5"/>
  <c r="R17" i="5" s="1"/>
  <c r="N38" i="5"/>
  <c r="S17" i="5" s="1"/>
  <c r="N37" i="5"/>
  <c r="T17" i="5" s="1"/>
  <c r="O33" i="5" l="1"/>
  <c r="O57" i="5"/>
  <c r="X15" i="5" l="1"/>
  <c r="X16" i="5"/>
  <c r="O43" i="5"/>
  <c r="O18" i="5" s="1"/>
  <c r="O42" i="5"/>
  <c r="O41" i="5"/>
  <c r="P18" i="5" s="1"/>
  <c r="O40" i="5"/>
  <c r="Q18" i="5" s="1"/>
  <c r="O39" i="5"/>
  <c r="R18" i="5" s="1"/>
  <c r="O38" i="5"/>
  <c r="S18" i="5" s="1"/>
  <c r="O37" i="5"/>
  <c r="T18" i="5" s="1"/>
  <c r="V6" i="2" l="1"/>
  <c r="V5" i="2"/>
  <c r="V4" i="2"/>
  <c r="P4" i="2"/>
  <c r="I329" i="2"/>
  <c r="J328" i="2"/>
  <c r="I328" i="2"/>
  <c r="I5" i="2"/>
  <c r="J5" i="2"/>
  <c r="I6" i="2"/>
  <c r="J6" i="2"/>
  <c r="I7" i="2"/>
  <c r="J7" i="2"/>
  <c r="I8" i="2"/>
  <c r="J8" i="2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J329" i="2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4" i="2"/>
  <c r="Q4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938" i="1" s="1"/>
  <c r="E939" i="1" s="1"/>
  <c r="E940" i="1" s="1"/>
  <c r="E941" i="1" s="1"/>
  <c r="E942" i="1" s="1"/>
  <c r="E943" i="1" s="1"/>
  <c r="E944" i="1" s="1"/>
  <c r="E945" i="1" s="1"/>
  <c r="E946" i="1" s="1"/>
  <c r="E947" i="1" s="1"/>
  <c r="E948" i="1" s="1"/>
  <c r="E949" i="1" s="1"/>
  <c r="E950" i="1" s="1"/>
  <c r="E951" i="1" s="1"/>
  <c r="E952" i="1" s="1"/>
  <c r="E953" i="1" s="1"/>
  <c r="E954" i="1" s="1"/>
  <c r="E955" i="1" s="1"/>
  <c r="E956" i="1" s="1"/>
  <c r="E957" i="1" s="1"/>
  <c r="E958" i="1" s="1"/>
  <c r="E959" i="1" s="1"/>
  <c r="E960" i="1" s="1"/>
  <c r="E961" i="1" s="1"/>
  <c r="E962" i="1" s="1"/>
  <c r="E963" i="1" s="1"/>
  <c r="E964" i="1" s="1"/>
  <c r="E965" i="1" s="1"/>
  <c r="E966" i="1" s="1"/>
  <c r="E967" i="1" s="1"/>
  <c r="E968" i="1" s="1"/>
  <c r="E969" i="1" s="1"/>
  <c r="E970" i="1" s="1"/>
  <c r="E971" i="1" s="1"/>
  <c r="E972" i="1" s="1"/>
  <c r="E973" i="1" s="1"/>
  <c r="E974" i="1" s="1"/>
  <c r="E975" i="1" s="1"/>
  <c r="E976" i="1" s="1"/>
  <c r="E977" i="1" s="1"/>
  <c r="E978" i="1" s="1"/>
  <c r="E979" i="1" s="1"/>
  <c r="E980" i="1" s="1"/>
  <c r="E981" i="1" s="1"/>
  <c r="E982" i="1" s="1"/>
  <c r="E983" i="1" s="1"/>
  <c r="E984" i="1" s="1"/>
  <c r="E985" i="1" s="1"/>
  <c r="E986" i="1" s="1"/>
  <c r="E987" i="1" s="1"/>
  <c r="E988" i="1" s="1"/>
  <c r="E989" i="1" s="1"/>
  <c r="E990" i="1" s="1"/>
  <c r="E991" i="1" s="1"/>
  <c r="E992" i="1" s="1"/>
  <c r="E993" i="1" s="1"/>
  <c r="E994" i="1" s="1"/>
  <c r="E995" i="1" s="1"/>
  <c r="E996" i="1" s="1"/>
  <c r="E997" i="1" s="1"/>
  <c r="E998" i="1" s="1"/>
  <c r="E999" i="1" s="1"/>
  <c r="E1000" i="1" s="1"/>
  <c r="E1001" i="1" s="1"/>
  <c r="E1002" i="1" s="1"/>
  <c r="E1003" i="1" s="1"/>
  <c r="E1004" i="1" s="1"/>
  <c r="E1005" i="1" s="1"/>
  <c r="E1006" i="1" s="1"/>
  <c r="E1007" i="1" s="1"/>
  <c r="E1008" i="1" s="1"/>
  <c r="E1009" i="1" s="1"/>
  <c r="E1010" i="1" s="1"/>
  <c r="E1011" i="1" s="1"/>
  <c r="E1012" i="1" s="1"/>
  <c r="E1013" i="1" s="1"/>
  <c r="E1014" i="1" s="1"/>
  <c r="E1015" i="1" s="1"/>
  <c r="E1016" i="1" s="1"/>
  <c r="E1017" i="1" s="1"/>
  <c r="E1018" i="1" s="1"/>
  <c r="E1019" i="1" s="1"/>
  <c r="E1020" i="1" s="1"/>
  <c r="E1021" i="1" s="1"/>
  <c r="E1022" i="1" s="1"/>
  <c r="E1023" i="1" s="1"/>
  <c r="E1024" i="1" s="1"/>
  <c r="E1025" i="1" s="1"/>
  <c r="E1026" i="1" s="1"/>
  <c r="E1027" i="1" s="1"/>
  <c r="E1028" i="1" s="1"/>
  <c r="E1029" i="1" s="1"/>
  <c r="E1030" i="1" s="1"/>
  <c r="E1031" i="1" s="1"/>
  <c r="E1032" i="1" s="1"/>
  <c r="E1033" i="1" s="1"/>
  <c r="E1034" i="1" s="1"/>
  <c r="E1035" i="1" s="1"/>
  <c r="E1036" i="1" s="1"/>
  <c r="E1037" i="1" s="1"/>
  <c r="E1038" i="1" s="1"/>
  <c r="E1039" i="1" s="1"/>
  <c r="E1040" i="1" s="1"/>
  <c r="E1041" i="1" s="1"/>
  <c r="E1042" i="1" s="1"/>
  <c r="E1043" i="1" s="1"/>
  <c r="E1044" i="1" s="1"/>
  <c r="E1045" i="1" s="1"/>
  <c r="E1046" i="1" s="1"/>
  <c r="E1047" i="1" s="1"/>
  <c r="E1048" i="1" s="1"/>
  <c r="E1049" i="1" s="1"/>
  <c r="E1050" i="1" s="1"/>
  <c r="E1051" i="1" s="1"/>
  <c r="E1052" i="1" s="1"/>
  <c r="E1053" i="1" s="1"/>
  <c r="E1054" i="1" s="1"/>
  <c r="E1055" i="1" s="1"/>
  <c r="E1056" i="1" s="1"/>
  <c r="E1057" i="1" s="1"/>
  <c r="E1058" i="1" s="1"/>
  <c r="E1059" i="1" s="1"/>
  <c r="E1060" i="1" s="1"/>
  <c r="E1061" i="1" s="1"/>
  <c r="E1062" i="1" s="1"/>
  <c r="E1063" i="1" s="1"/>
  <c r="E1064" i="1" s="1"/>
  <c r="E1065" i="1" s="1"/>
  <c r="E1066" i="1" s="1"/>
  <c r="E1067" i="1" s="1"/>
  <c r="E1068" i="1" s="1"/>
  <c r="E1069" i="1" s="1"/>
  <c r="E1070" i="1" s="1"/>
  <c r="E1071" i="1" s="1"/>
  <c r="E1072" i="1" s="1"/>
  <c r="E1073" i="1" s="1"/>
  <c r="E1074" i="1" s="1"/>
  <c r="E1075" i="1" s="1"/>
  <c r="E1076" i="1" s="1"/>
  <c r="E1077" i="1" s="1"/>
  <c r="E1078" i="1" s="1"/>
  <c r="E1079" i="1" s="1"/>
  <c r="E1080" i="1" s="1"/>
  <c r="E1081" i="1" s="1"/>
  <c r="E1082" i="1" s="1"/>
  <c r="E1083" i="1" s="1"/>
  <c r="E1084" i="1" s="1"/>
  <c r="E1085" i="1" s="1"/>
  <c r="E1086" i="1" s="1"/>
  <c r="E1087" i="1" s="1"/>
  <c r="E1088" i="1" s="1"/>
  <c r="E1089" i="1" s="1"/>
  <c r="E1090" i="1" s="1"/>
  <c r="E1091" i="1" s="1"/>
  <c r="E1092" i="1" s="1"/>
  <c r="E1093" i="1" s="1"/>
  <c r="E1094" i="1" s="1"/>
  <c r="E1095" i="1" s="1"/>
  <c r="E1096" i="1" s="1"/>
  <c r="E1097" i="1" s="1"/>
  <c r="E1098" i="1" s="1"/>
  <c r="E1099" i="1" s="1"/>
  <c r="E1100" i="1" s="1"/>
  <c r="E1101" i="1" s="1"/>
  <c r="E1102" i="1" s="1"/>
  <c r="E1103" i="1" s="1"/>
  <c r="E1104" i="1" s="1"/>
  <c r="E1105" i="1" s="1"/>
  <c r="E1106" i="1" s="1"/>
  <c r="E1107" i="1" s="1"/>
  <c r="E1108" i="1" s="1"/>
  <c r="E1109" i="1" s="1"/>
  <c r="E1110" i="1" s="1"/>
  <c r="E1111" i="1" s="1"/>
  <c r="E1112" i="1" s="1"/>
  <c r="E1113" i="1" s="1"/>
  <c r="E1114" i="1" s="1"/>
  <c r="E1115" i="1" s="1"/>
  <c r="E1116" i="1" s="1"/>
  <c r="E1117" i="1" s="1"/>
  <c r="E1118" i="1" s="1"/>
  <c r="E1119" i="1" s="1"/>
  <c r="E1120" i="1" s="1"/>
  <c r="E1121" i="1" s="1"/>
  <c r="E1122" i="1" s="1"/>
  <c r="E1123" i="1" s="1"/>
  <c r="E1124" i="1" s="1"/>
  <c r="E1125" i="1" s="1"/>
  <c r="E1126" i="1" s="1"/>
  <c r="E1127" i="1" s="1"/>
  <c r="E1128" i="1" s="1"/>
  <c r="E1129" i="1" s="1"/>
  <c r="E1130" i="1" s="1"/>
  <c r="E1131" i="1" s="1"/>
  <c r="E1132" i="1" s="1"/>
  <c r="E1133" i="1" s="1"/>
  <c r="E1134" i="1" s="1"/>
  <c r="E1135" i="1" s="1"/>
  <c r="E1136" i="1" s="1"/>
  <c r="E1137" i="1" s="1"/>
  <c r="E1138" i="1" s="1"/>
  <c r="E1139" i="1" s="1"/>
  <c r="E1140" i="1" s="1"/>
  <c r="E1141" i="1" s="1"/>
  <c r="E1142" i="1" s="1"/>
  <c r="E1143" i="1" s="1"/>
  <c r="E1144" i="1" s="1"/>
  <c r="E1145" i="1" s="1"/>
  <c r="E1146" i="1" s="1"/>
  <c r="E1147" i="1" s="1"/>
  <c r="E1148" i="1" s="1"/>
  <c r="E1149" i="1" s="1"/>
  <c r="E1150" i="1" s="1"/>
  <c r="E1151" i="1" s="1"/>
  <c r="E1152" i="1" s="1"/>
  <c r="E1153" i="1" s="1"/>
  <c r="E1154" i="1" s="1"/>
  <c r="E1155" i="1" s="1"/>
  <c r="E1156" i="1" s="1"/>
  <c r="E1157" i="1" s="1"/>
  <c r="E1158" i="1" s="1"/>
  <c r="E1159" i="1" s="1"/>
  <c r="E1160" i="1" s="1"/>
  <c r="E1161" i="1" s="1"/>
  <c r="E1162" i="1" s="1"/>
  <c r="E1163" i="1" s="1"/>
  <c r="E1164" i="1" s="1"/>
  <c r="E1165" i="1" s="1"/>
  <c r="E1166" i="1" s="1"/>
  <c r="E1167" i="1" s="1"/>
  <c r="E1168" i="1" s="1"/>
  <c r="E1169" i="1" s="1"/>
  <c r="E1170" i="1" s="1"/>
  <c r="E1171" i="1" s="1"/>
  <c r="E1172" i="1" s="1"/>
  <c r="E1173" i="1" s="1"/>
  <c r="E1174" i="1" s="1"/>
  <c r="E1175" i="1" s="1"/>
  <c r="E1176" i="1" s="1"/>
  <c r="E1177" i="1" s="1"/>
  <c r="E1178" i="1" s="1"/>
  <c r="E1179" i="1" s="1"/>
  <c r="E1180" i="1" s="1"/>
  <c r="E1181" i="1" s="1"/>
  <c r="E1182" i="1" s="1"/>
  <c r="E1183" i="1" s="1"/>
  <c r="E1184" i="1" s="1"/>
  <c r="E1185" i="1" s="1"/>
  <c r="E1186" i="1" s="1"/>
  <c r="E1187" i="1" s="1"/>
  <c r="E1188" i="1" s="1"/>
  <c r="E1189" i="1" s="1"/>
  <c r="E1190" i="1" s="1"/>
  <c r="E1191" i="1" s="1"/>
  <c r="E1192" i="1" s="1"/>
  <c r="E1193" i="1" s="1"/>
  <c r="E1194" i="1" s="1"/>
  <c r="E1195" i="1" s="1"/>
  <c r="E1196" i="1" s="1"/>
  <c r="E1197" i="1" s="1"/>
  <c r="E1198" i="1" s="1"/>
  <c r="E1199" i="1" s="1"/>
  <c r="E1200" i="1" s="1"/>
  <c r="E1201" i="1" s="1"/>
  <c r="E1202" i="1" s="1"/>
  <c r="E1203" i="1" s="1"/>
  <c r="E1204" i="1" s="1"/>
  <c r="E1205" i="1" s="1"/>
  <c r="E1206" i="1" s="1"/>
  <c r="E1207" i="1" s="1"/>
  <c r="E1208" i="1" s="1"/>
  <c r="E1209" i="1" s="1"/>
  <c r="E1210" i="1" s="1"/>
  <c r="E1211" i="1" s="1"/>
  <c r="E1212" i="1" s="1"/>
  <c r="E1213" i="1" s="1"/>
  <c r="E1214" i="1" s="1"/>
  <c r="E1215" i="1" s="1"/>
  <c r="E1216" i="1" s="1"/>
  <c r="G5" i="2" l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O4" i="2" s="1"/>
  <c r="O5" i="2" s="1"/>
  <c r="H5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H258" i="2" s="1"/>
  <c r="H259" i="2" s="1"/>
  <c r="H260" i="2" s="1"/>
  <c r="H261" i="2" s="1"/>
  <c r="H262" i="2" s="1"/>
  <c r="H263" i="2" s="1"/>
  <c r="H264" i="2" s="1"/>
  <c r="H265" i="2" s="1"/>
  <c r="H266" i="2" s="1"/>
  <c r="H267" i="2" s="1"/>
  <c r="H268" i="2" s="1"/>
  <c r="H269" i="2" s="1"/>
  <c r="H270" i="2" s="1"/>
  <c r="H271" i="2" s="1"/>
  <c r="H272" i="2" s="1"/>
  <c r="H273" i="2" s="1"/>
  <c r="H274" i="2" s="1"/>
  <c r="H275" i="2" s="1"/>
  <c r="H276" i="2" s="1"/>
  <c r="H277" i="2" s="1"/>
  <c r="H278" i="2" s="1"/>
  <c r="H279" i="2" s="1"/>
  <c r="H280" i="2" s="1"/>
  <c r="H281" i="2" s="1"/>
  <c r="H282" i="2" s="1"/>
  <c r="H283" i="2" s="1"/>
  <c r="H284" i="2" s="1"/>
  <c r="H285" i="2" s="1"/>
  <c r="H286" i="2" s="1"/>
  <c r="H287" i="2" s="1"/>
  <c r="H288" i="2" s="1"/>
  <c r="H289" i="2" s="1"/>
  <c r="H290" i="2" s="1"/>
  <c r="H291" i="2" s="1"/>
  <c r="H292" i="2" s="1"/>
  <c r="H293" i="2" s="1"/>
  <c r="H294" i="2" s="1"/>
  <c r="H295" i="2" s="1"/>
  <c r="H296" i="2" s="1"/>
  <c r="H297" i="2" s="1"/>
  <c r="H298" i="2" s="1"/>
  <c r="H299" i="2" s="1"/>
  <c r="H300" i="2" s="1"/>
  <c r="H301" i="2" s="1"/>
  <c r="H302" i="2" s="1"/>
  <c r="H303" i="2" s="1"/>
  <c r="H304" i="2" s="1"/>
  <c r="H305" i="2" s="1"/>
  <c r="H306" i="2" s="1"/>
  <c r="H307" i="2" s="1"/>
  <c r="H308" i="2" s="1"/>
  <c r="H309" i="2" s="1"/>
  <c r="H310" i="2" s="1"/>
  <c r="H311" i="2" s="1"/>
  <c r="H312" i="2" s="1"/>
  <c r="H313" i="2" s="1"/>
  <c r="H314" i="2" s="1"/>
  <c r="H315" i="2" s="1"/>
  <c r="H316" i="2" s="1"/>
  <c r="H317" i="2" s="1"/>
  <c r="H318" i="2" s="1"/>
  <c r="H319" i="2" s="1"/>
  <c r="H320" i="2" s="1"/>
  <c r="H321" i="2" s="1"/>
  <c r="H322" i="2" s="1"/>
  <c r="H323" i="2" s="1"/>
  <c r="H324" i="2" s="1"/>
  <c r="H325" i="2" s="1"/>
  <c r="H326" i="2" s="1"/>
  <c r="H327" i="2" s="1"/>
  <c r="H328" i="2" s="1"/>
  <c r="H329" i="2" s="1"/>
  <c r="H330" i="2" s="1"/>
  <c r="H331" i="2" s="1"/>
  <c r="H332" i="2" s="1"/>
  <c r="H333" i="2" s="1"/>
  <c r="H334" i="2" s="1"/>
  <c r="H335" i="2" s="1"/>
  <c r="H336" i="2" s="1"/>
  <c r="H337" i="2" s="1"/>
  <c r="H338" i="2" s="1"/>
  <c r="H339" i="2" s="1"/>
  <c r="H340" i="2" s="1"/>
  <c r="H341" i="2" s="1"/>
  <c r="H342" i="2" s="1"/>
  <c r="H343" i="2" s="1"/>
  <c r="H344" i="2" s="1"/>
  <c r="H345" i="2" s="1"/>
  <c r="H346" i="2" s="1"/>
  <c r="H347" i="2" s="1"/>
  <c r="H348" i="2" s="1"/>
  <c r="H349" i="2" s="1"/>
  <c r="H350" i="2" s="1"/>
  <c r="H351" i="2" s="1"/>
  <c r="H352" i="2" s="1"/>
  <c r="H353" i="2" s="1"/>
  <c r="H354" i="2" s="1"/>
  <c r="H355" i="2" s="1"/>
  <c r="H356" i="2" s="1"/>
  <c r="H357" i="2" s="1"/>
  <c r="H358" i="2" s="1"/>
  <c r="H359" i="2" s="1"/>
  <c r="H360" i="2" s="1"/>
  <c r="H361" i="2" s="1"/>
  <c r="H362" i="2" s="1"/>
  <c r="H363" i="2" s="1"/>
  <c r="H364" i="2" s="1"/>
  <c r="H365" i="2" s="1"/>
  <c r="H366" i="2" s="1"/>
  <c r="H367" i="2" s="1"/>
  <c r="H368" i="2" s="1"/>
  <c r="H369" i="2" s="1"/>
  <c r="H370" i="2" s="1"/>
  <c r="H371" i="2" s="1"/>
  <c r="H372" i="2" s="1"/>
  <c r="H373" i="2" s="1"/>
  <c r="H374" i="2" s="1"/>
  <c r="H375" i="2" s="1"/>
  <c r="H376" i="2" s="1"/>
  <c r="H377" i="2" s="1"/>
  <c r="H378" i="2" s="1"/>
  <c r="H379" i="2" s="1"/>
  <c r="H380" i="2" s="1"/>
  <c r="H381" i="2" s="1"/>
  <c r="H382" i="2" s="1"/>
  <c r="H383" i="2" s="1"/>
  <c r="H384" i="2" s="1"/>
  <c r="H385" i="2" s="1"/>
  <c r="H386" i="2" s="1"/>
  <c r="H387" i="2" s="1"/>
  <c r="H388" i="2" s="1"/>
  <c r="H389" i="2" s="1"/>
  <c r="H390" i="2" s="1"/>
  <c r="H391" i="2" s="1"/>
  <c r="H392" i="2" s="1"/>
  <c r="H393" i="2" s="1"/>
  <c r="H394" i="2" s="1"/>
  <c r="H395" i="2" s="1"/>
  <c r="H396" i="2" s="1"/>
  <c r="H397" i="2" s="1"/>
  <c r="H398" i="2" s="1"/>
  <c r="H399" i="2" s="1"/>
  <c r="H400" i="2" s="1"/>
  <c r="H401" i="2" s="1"/>
  <c r="H402" i="2" s="1"/>
  <c r="H403" i="2" s="1"/>
  <c r="H404" i="2" s="1"/>
  <c r="H405" i="2" s="1"/>
  <c r="H406" i="2" s="1"/>
  <c r="H407" i="2" s="1"/>
  <c r="H408" i="2" s="1"/>
  <c r="H409" i="2" s="1"/>
  <c r="H410" i="2" s="1"/>
  <c r="H411" i="2" s="1"/>
  <c r="H412" i="2" s="1"/>
  <c r="H413" i="2" s="1"/>
  <c r="H414" i="2" s="1"/>
  <c r="H415" i="2" s="1"/>
  <c r="H416" i="2" s="1"/>
  <c r="H417" i="2" s="1"/>
  <c r="H418" i="2" s="1"/>
  <c r="H419" i="2" s="1"/>
  <c r="H420" i="2" s="1"/>
  <c r="H421" i="2" s="1"/>
  <c r="H422" i="2" s="1"/>
  <c r="H423" i="2" s="1"/>
  <c r="H424" i="2" s="1"/>
  <c r="H425" i="2" s="1"/>
  <c r="H426" i="2" s="1"/>
  <c r="H427" i="2" s="1"/>
  <c r="H428" i="2" s="1"/>
  <c r="H429" i="2" s="1"/>
  <c r="H430" i="2" s="1"/>
  <c r="H431" i="2" s="1"/>
  <c r="H432" i="2" s="1"/>
  <c r="H433" i="2" s="1"/>
  <c r="H434" i="2" s="1"/>
  <c r="H435" i="2" s="1"/>
  <c r="H436" i="2" s="1"/>
  <c r="H437" i="2" s="1"/>
  <c r="H438" i="2" s="1"/>
  <c r="H439" i="2" s="1"/>
  <c r="H440" i="2" s="1"/>
  <c r="H441" i="2" s="1"/>
  <c r="H442" i="2" s="1"/>
  <c r="H443" i="2" s="1"/>
  <c r="H444" i="2" s="1"/>
  <c r="H445" i="2" s="1"/>
  <c r="H446" i="2" s="1"/>
  <c r="H447" i="2" s="1"/>
  <c r="H448" i="2" s="1"/>
  <c r="H449" i="2" s="1"/>
  <c r="H450" i="2" s="1"/>
  <c r="H451" i="2" s="1"/>
  <c r="H452" i="2" s="1"/>
  <c r="H453" i="2" s="1"/>
  <c r="H454" i="2" s="1"/>
  <c r="H455" i="2" s="1"/>
  <c r="H456" i="2" s="1"/>
  <c r="H457" i="2" s="1"/>
  <c r="H458" i="2" s="1"/>
  <c r="H459" i="2" s="1"/>
  <c r="H460" i="2" s="1"/>
  <c r="H461" i="2" s="1"/>
  <c r="H462" i="2" s="1"/>
  <c r="H463" i="2" s="1"/>
  <c r="H464" i="2" s="1"/>
  <c r="H465" i="2" s="1"/>
  <c r="H466" i="2" s="1"/>
  <c r="H467" i="2" s="1"/>
  <c r="H468" i="2" s="1"/>
  <c r="H469" i="2" s="1"/>
  <c r="H470" i="2" s="1"/>
  <c r="H471" i="2" s="1"/>
  <c r="H472" i="2" s="1"/>
  <c r="H473" i="2" s="1"/>
  <c r="H474" i="2" s="1"/>
  <c r="H475" i="2" s="1"/>
  <c r="H476" i="2" s="1"/>
  <c r="H477" i="2" s="1"/>
  <c r="H478" i="2" s="1"/>
  <c r="H479" i="2" s="1"/>
  <c r="H480" i="2" s="1"/>
  <c r="H481" i="2" s="1"/>
  <c r="H482" i="2" s="1"/>
  <c r="H483" i="2" s="1"/>
  <c r="H484" i="2" s="1"/>
  <c r="H485" i="2" s="1"/>
  <c r="H486" i="2" s="1"/>
  <c r="H487" i="2" s="1"/>
  <c r="H488" i="2" s="1"/>
  <c r="H489" i="2" s="1"/>
  <c r="H490" i="2" s="1"/>
  <c r="H491" i="2" s="1"/>
  <c r="H492" i="2" s="1"/>
  <c r="H493" i="2" s="1"/>
  <c r="H494" i="2" s="1"/>
  <c r="H495" i="2" s="1"/>
  <c r="H496" i="2" s="1"/>
  <c r="H497" i="2" s="1"/>
  <c r="H498" i="2" s="1"/>
  <c r="H499" i="2" s="1"/>
  <c r="H500" i="2" s="1"/>
  <c r="H501" i="2" s="1"/>
  <c r="H502" i="2" s="1"/>
  <c r="H503" i="2" s="1"/>
  <c r="H504" i="2" s="1"/>
  <c r="H505" i="2" s="1"/>
  <c r="H506" i="2" s="1"/>
  <c r="H507" i="2" s="1"/>
  <c r="H508" i="2" s="1"/>
  <c r="H509" i="2" s="1"/>
  <c r="H510" i="2" s="1"/>
  <c r="H511" i="2" s="1"/>
  <c r="H512" i="2" s="1"/>
  <c r="H513" i="2" s="1"/>
  <c r="H514" i="2" s="1"/>
  <c r="H515" i="2" s="1"/>
  <c r="H516" i="2" s="1"/>
  <c r="H517" i="2" s="1"/>
  <c r="H518" i="2" s="1"/>
  <c r="H519" i="2" s="1"/>
  <c r="H520" i="2" s="1"/>
  <c r="H521" i="2" s="1"/>
  <c r="H522" i="2" s="1"/>
  <c r="H523" i="2" s="1"/>
  <c r="H524" i="2" s="1"/>
  <c r="H525" i="2" s="1"/>
  <c r="H526" i="2" s="1"/>
  <c r="H527" i="2" s="1"/>
  <c r="H528" i="2" s="1"/>
  <c r="H529" i="2" s="1"/>
  <c r="H530" i="2" s="1"/>
  <c r="H531" i="2" s="1"/>
  <c r="H532" i="2" s="1"/>
  <c r="H533" i="2" s="1"/>
  <c r="H534" i="2" s="1"/>
  <c r="H535" i="2" s="1"/>
  <c r="H536" i="2" s="1"/>
  <c r="H537" i="2" s="1"/>
  <c r="H538" i="2" s="1"/>
  <c r="H539" i="2" s="1"/>
  <c r="H540" i="2" s="1"/>
  <c r="H541" i="2" s="1"/>
  <c r="H542" i="2" s="1"/>
  <c r="H543" i="2" s="1"/>
  <c r="H544" i="2" s="1"/>
  <c r="H545" i="2" s="1"/>
  <c r="H546" i="2" s="1"/>
  <c r="H547" i="2" s="1"/>
  <c r="H548" i="2" s="1"/>
  <c r="H549" i="2" s="1"/>
  <c r="H550" i="2" s="1"/>
  <c r="H551" i="2" s="1"/>
  <c r="H552" i="2" s="1"/>
  <c r="H553" i="2" s="1"/>
  <c r="H554" i="2" s="1"/>
  <c r="H555" i="2" s="1"/>
  <c r="H556" i="2" s="1"/>
  <c r="H557" i="2" s="1"/>
  <c r="H558" i="2" s="1"/>
  <c r="H559" i="2" s="1"/>
  <c r="H560" i="2" s="1"/>
  <c r="H561" i="2" s="1"/>
  <c r="H562" i="2" s="1"/>
  <c r="H563" i="2" s="1"/>
  <c r="H564" i="2" s="1"/>
  <c r="H565" i="2" s="1"/>
  <c r="H566" i="2" s="1"/>
  <c r="H567" i="2" s="1"/>
  <c r="H568" i="2" s="1"/>
  <c r="H569" i="2" s="1"/>
  <c r="H570" i="2" s="1"/>
  <c r="H571" i="2" s="1"/>
  <c r="H572" i="2" s="1"/>
  <c r="H573" i="2" s="1"/>
  <c r="H574" i="2" s="1"/>
  <c r="H575" i="2" s="1"/>
  <c r="H576" i="2" s="1"/>
  <c r="H577" i="2" s="1"/>
  <c r="H578" i="2" s="1"/>
  <c r="H579" i="2" s="1"/>
  <c r="H580" i="2" s="1"/>
  <c r="H581" i="2" l="1"/>
  <c r="P5" i="2" s="1"/>
</calcChain>
</file>

<file path=xl/sharedStrings.xml><?xml version="1.0" encoding="utf-8"?>
<sst xmlns="http://schemas.openxmlformats.org/spreadsheetml/2006/main" count="316" uniqueCount="165">
  <si>
    <t>Date</t>
  </si>
  <si>
    <t>CPI Adjusted Monthly</t>
  </si>
  <si>
    <t xml:space="preserve">CPI YOY  Index                                                  </t>
  </si>
  <si>
    <t>Gold Spot $/oz</t>
  </si>
  <si>
    <t>XAU BGN Curncy</t>
  </si>
  <si>
    <t>Inflation Adjusted</t>
  </si>
  <si>
    <t>Value of USD</t>
  </si>
  <si>
    <t>Return</t>
  </si>
  <si>
    <t>Cumulative Return</t>
  </si>
  <si>
    <t>Value of Gold</t>
  </si>
  <si>
    <t>By 1973, the Bretton Woods system was replaced with the current regime</t>
  </si>
  <si>
    <t>End Date:</t>
  </si>
  <si>
    <t>USD</t>
  </si>
  <si>
    <t>Change in Purchasing Power</t>
  </si>
  <si>
    <t>Gold</t>
  </si>
  <si>
    <t xml:space="preserve">M1       Index </t>
  </si>
  <si>
    <t>Fed U.S. Money Supply M1</t>
  </si>
  <si>
    <t>Inflation-Adjusted Value of USD</t>
  </si>
  <si>
    <t>Inflation-Adjusted Value of Gold</t>
  </si>
  <si>
    <t>Growth of US M1 Money Supply</t>
  </si>
  <si>
    <t>M1</t>
  </si>
  <si>
    <t>CPI YOY</t>
  </si>
  <si>
    <t>Inflation (CPI)</t>
  </si>
  <si>
    <t>Bloomberg US Corporate TR</t>
  </si>
  <si>
    <t>LUACTRUU Index</t>
  </si>
  <si>
    <t>Solactive Gold-Backed Bond Index</t>
  </si>
  <si>
    <t>Growth of 10K</t>
  </si>
  <si>
    <t>GLDB</t>
  </si>
  <si>
    <t>US Corporate</t>
  </si>
  <si>
    <t>Solactive</t>
  </si>
  <si>
    <t>Hypothetical PIP Returns for Period Ending 12/31/2020</t>
  </si>
  <si>
    <t>YTD</t>
  </si>
  <si>
    <t>1 Year</t>
  </si>
  <si>
    <t>3 Years</t>
  </si>
  <si>
    <t>5 Years</t>
  </si>
  <si>
    <t>10 Years</t>
  </si>
  <si>
    <t>Since 3/12/2009</t>
  </si>
  <si>
    <t>Net Expense Ratio</t>
  </si>
  <si>
    <t>Inception</t>
  </si>
  <si>
    <t>10YRS</t>
  </si>
  <si>
    <t>5YRS</t>
  </si>
  <si>
    <t>3YRS</t>
  </si>
  <si>
    <t>1YR</t>
  </si>
  <si>
    <t>QTD</t>
  </si>
  <si>
    <t>Current</t>
  </si>
  <si>
    <t>Total Months:</t>
  </si>
  <si>
    <t>SOLGLDB Index</t>
  </si>
  <si>
    <t>Bloomberg US Corp</t>
  </si>
  <si>
    <t>#N/A N/A</t>
  </si>
  <si>
    <t>SOLGLDB</t>
  </si>
  <si>
    <t>2006 YTD</t>
  </si>
  <si>
    <t>SOLGLDB returns are adjusted for the net expense ratio on GLDB (accrued on a daily basis with 252 trading days).</t>
  </si>
  <si>
    <t>Bloomberg Barclays US Corporate TR</t>
  </si>
  <si>
    <t>BB US Corp</t>
  </si>
  <si>
    <t>% Increase in Price of Gold</t>
  </si>
  <si>
    <t>MONTHLY RETURNS</t>
  </si>
  <si>
    <t>CUMULATIVE $</t>
  </si>
  <si>
    <t>CUMULATIVE %</t>
  </si>
  <si>
    <t xml:space="preserve">QUARTERLY </t>
  </si>
  <si>
    <t>ANNUAL</t>
  </si>
  <si>
    <t>SORTINO EXCESS RET.</t>
  </si>
  <si>
    <t>DOWNSIDE RISK</t>
  </si>
  <si>
    <t>SEMI-VARIANCE</t>
  </si>
  <si>
    <t>ACTIVE RETURNS</t>
  </si>
  <si>
    <t>DRAWDOWNS</t>
  </si>
  <si>
    <t>(+) BENCH QRT</t>
  </si>
  <si>
    <t>(+) QUARTERS</t>
  </si>
  <si>
    <t>(-) BENCH QRT</t>
  </si>
  <si>
    <t>(-) QUARTERS</t>
  </si>
  <si>
    <t>NAV</t>
  </si>
  <si>
    <t>MKT</t>
  </si>
  <si>
    <t>BENCH</t>
  </si>
  <si>
    <t>INCEPTION DATE</t>
  </si>
  <si>
    <t>PERFORMANCE DATE</t>
  </si>
  <si>
    <t>BENCHMARK</t>
  </si>
  <si>
    <t>MAR</t>
  </si>
  <si>
    <t>Risk Free Rate</t>
  </si>
  <si>
    <t>Total Months</t>
  </si>
  <si>
    <t>Annualized</t>
  </si>
  <si>
    <t>Cumulative</t>
  </si>
  <si>
    <t>Standard Deviation</t>
  </si>
  <si>
    <t>5yrs</t>
  </si>
  <si>
    <t>3yrs</t>
  </si>
  <si>
    <t>2yrs</t>
  </si>
  <si>
    <t>1yr</t>
  </si>
  <si>
    <t>6mos</t>
  </si>
  <si>
    <t>1mos</t>
  </si>
  <si>
    <t>Downside Risk</t>
  </si>
  <si>
    <t>Excess Return</t>
  </si>
  <si>
    <t>Avg. Excess Return</t>
  </si>
  <si>
    <t>Monthly Arith. Average</t>
  </si>
  <si>
    <t>Monthly Geo. Average</t>
  </si>
  <si>
    <t>Upside Capture</t>
  </si>
  <si>
    <t>Downside Capture</t>
  </si>
  <si>
    <t>Maximum Drawdown</t>
  </si>
  <si>
    <t>Active Return vs. Benchmark</t>
  </si>
  <si>
    <t>Tracking Error</t>
  </si>
  <si>
    <t>Information Ratio</t>
  </si>
  <si>
    <t>Sortino Ratio</t>
  </si>
  <si>
    <t>Sharpe Ratio</t>
  </si>
  <si>
    <t>R-Squared</t>
  </si>
  <si>
    <t>Semi-Variance</t>
  </si>
  <si>
    <t>Beta vs. Benchmark</t>
  </si>
  <si>
    <t>Alpha vs. Benchmark</t>
  </si>
  <si>
    <t>Correlation vs. Benchmark</t>
  </si>
  <si>
    <t>% Positive Months</t>
  </si>
  <si>
    <t>HNDL</t>
  </si>
  <si>
    <t>2YRS</t>
  </si>
  <si>
    <t>6MOS</t>
  </si>
  <si>
    <t>3MOS</t>
  </si>
  <si>
    <t>1MOS</t>
  </si>
  <si>
    <t>PAGE 1</t>
  </si>
  <si>
    <t>PAGE 2</t>
  </si>
  <si>
    <t>GROWTH OF $10,000 - CHART</t>
  </si>
  <si>
    <t>Portfolio Holdings</t>
  </si>
  <si>
    <t>ISHARES CORE S&amp;P 500 ETF</t>
  </si>
  <si>
    <t>PERFORMANCE SUMMARY GRAPH</t>
  </si>
  <si>
    <t>ISHARES CORE MSCI EAFE ET</t>
  </si>
  <si>
    <t>ISHARES CORE MSCI EMERGIN</t>
  </si>
  <si>
    <t>DOLLARS ON DEPOSIT NO. 15</t>
  </si>
  <si>
    <t xml:space="preserve">PERFORMANCE SUMMARY </t>
  </si>
  <si>
    <t>No risk &amp; performance stats until at least 1 year</t>
  </si>
  <si>
    <t>RISK &amp; PERF. STATS</t>
  </si>
  <si>
    <t>Bloomberg Barclays U.S. Corporate TR</t>
  </si>
  <si>
    <t>Account Number</t>
  </si>
  <si>
    <t>Account Name</t>
  </si>
  <si>
    <t>Security Number (Full)</t>
  </si>
  <si>
    <t>Security Description (Short)</t>
  </si>
  <si>
    <t>Asset Group</t>
  </si>
  <si>
    <t>Traded Market Value</t>
  </si>
  <si>
    <t>Shares/Par</t>
  </si>
  <si>
    <t>000000005110080</t>
  </si>
  <si>
    <t>NEWFOUND/RESOLVE</t>
  </si>
  <si>
    <t>464287200</t>
  </si>
  <si>
    <t>MF</t>
  </si>
  <si>
    <t>46432F842</t>
  </si>
  <si>
    <t>46434G103</t>
  </si>
  <si>
    <t>990010AS9</t>
  </si>
  <si>
    <t>CA</t>
  </si>
  <si>
    <t>Monthly Distributions</t>
  </si>
  <si>
    <t>Payable Date</t>
  </si>
  <si>
    <t>GLDB: NAV</t>
  </si>
  <si>
    <t>GLDB: Market</t>
  </si>
  <si>
    <t>Sector Allocation</t>
  </si>
  <si>
    <t>Information Technology</t>
  </si>
  <si>
    <t>Health Care</t>
  </si>
  <si>
    <t>Consumer Discretionary</t>
  </si>
  <si>
    <t>Industrials</t>
  </si>
  <si>
    <t>Financials</t>
  </si>
  <si>
    <t>Consumer Staples</t>
  </si>
  <si>
    <t>Communication Services</t>
  </si>
  <si>
    <t>Cash</t>
  </si>
  <si>
    <t>Weight</t>
  </si>
  <si>
    <t>Exposure</t>
  </si>
  <si>
    <t>S&amp;P 500 Futures Contracts</t>
  </si>
  <si>
    <t>n/a</t>
  </si>
  <si>
    <t>ID</t>
  </si>
  <si>
    <t>Since Inception*</t>
  </si>
  <si>
    <t>6 Months</t>
  </si>
  <si>
    <t>Label</t>
  </si>
  <si>
    <t>Other</t>
  </si>
  <si>
    <t>Bonds</t>
  </si>
  <si>
    <t>Value</t>
  </si>
  <si>
    <t>Monthly Distr. Amount</t>
  </si>
  <si>
    <t>Distribution Date NAV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</si>
</sst>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-&quot;$&quot;* #,##0.00_-;\-&quot;$&quot;* #,##0.00_-;_-&quot;$&quot;* &quot;-&quot;??_-;_-@_-"/>
    <numFmt numFmtId="165" formatCode="[$-1009]d/mmm/yy;@"/>
    <numFmt numFmtId="166" formatCode="_-&quot;$&quot;* #,##0_-;\-&quot;$&quot;* #,##0_-;_-&quot;$&quot;* &quot;-&quot;??_-;_-@_-"/>
    <numFmt numFmtId="167" formatCode="0.0000%"/>
    <numFmt numFmtId="168" formatCode="#,##0.0000"/>
    <numFmt numFmtId="169" formatCode="&quot;$&quot;#,##0.0000"/>
    <numFmt numFmtId="170" formatCode="&quot;$&quot;#,##0.00"/>
    <numFmt numFmtId="171" formatCode="0.0%"/>
    <numFmt numFmtId="172" formatCode="0.0000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Trade Gothic LT Std Light"/>
      <family val="3"/>
    </font>
    <font>
      <b/>
      <sz val="16"/>
      <color theme="0"/>
      <name val="Calibri"/>
      <family val="2"/>
      <scheme val="minor"/>
    </font>
    <font>
      <b/>
      <sz val="8"/>
      <color rgb="FF025C78"/>
      <name val="Proxima Nova Rg"/>
      <family val="3"/>
    </font>
    <font>
      <b/>
      <sz val="8"/>
      <color rgb="FF000000"/>
      <name val="Calibri"/>
      <family val="2"/>
      <scheme val="minor"/>
    </font>
    <font>
      <b/>
      <sz val="7"/>
      <color rgb="FF000000"/>
      <name val="Helvetica LT Std"/>
      <family val="2"/>
    </font>
    <font>
      <sz val="8"/>
      <color rgb="FF000000"/>
      <name val="Helvetica LT Std Light"/>
      <family val="2"/>
    </font>
    <font>
      <sz val="7.5"/>
      <color rgb="FF000000"/>
      <name val="Trade Gothic LT Std Light"/>
      <family val="3"/>
    </font>
    <font>
      <sz val="9"/>
      <color rgb="FF000000"/>
      <name val="Source Sans Pro Light"/>
      <family val="2"/>
    </font>
    <font>
      <b/>
      <sz val="8"/>
      <color rgb="FFFF0000"/>
      <name val="Calibri"/>
      <family val="2"/>
      <scheme val="minor"/>
    </font>
    <font>
      <sz val="8"/>
      <color rgb="FF000000"/>
      <name val="Proxima Nova Lt"/>
      <family val="3"/>
    </font>
    <font>
      <sz val="8"/>
      <color theme="1"/>
      <name val="Proxima Nova Cn Lt"/>
      <family val="3"/>
    </font>
    <font>
      <sz val="8"/>
      <color rgb="FF000000"/>
      <name val="Source Sans Pro Light"/>
      <family val="2"/>
    </font>
    <font>
      <sz val="8"/>
      <name val="Arial"/>
      <family val="2"/>
    </font>
    <font>
      <b/>
      <sz val="10"/>
      <name val="Arial"/>
      <family val="2"/>
    </font>
    <font>
      <b/>
      <i/>
      <sz val="10"/>
      <color rgb="FF002060"/>
      <name val="Calibri"/>
      <family val="2"/>
      <scheme val="minor"/>
    </font>
    <font>
      <sz val="8.5"/>
      <color theme="1"/>
      <name val="Roboto Condensed Light"/>
    </font>
    <font>
      <sz val="8.5"/>
      <color theme="1"/>
      <name val="Roboto Condensed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5A7F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</fills>
  <borders count="8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D9D9D9"/>
      </bottom>
      <diagonal/>
    </border>
    <border>
      <left/>
      <right style="medium">
        <color indexed="64"/>
      </right>
      <top style="thin">
        <color indexed="64"/>
      </top>
      <bottom style="thin">
        <color rgb="FFD9D9D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rgb="FFD9D9D9"/>
      </top>
      <bottom style="thin">
        <color rgb="FFD9D9D9"/>
      </bottom>
      <diagonal/>
    </border>
    <border>
      <left/>
      <right style="medium">
        <color indexed="64"/>
      </right>
      <top style="thin">
        <color rgb="FFD9D9D9"/>
      </top>
      <bottom style="thin">
        <color rgb="FFD9D9D9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rgb="FFD9D9D9"/>
      </top>
      <bottom style="thin">
        <color indexed="64"/>
      </bottom>
      <diagonal/>
    </border>
    <border>
      <left/>
      <right style="medium">
        <color indexed="64"/>
      </right>
      <top style="thin">
        <color rgb="FFD9D9D9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medium">
        <color indexed="64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 style="thin">
        <color theme="0" tint="-0.14996795556505021"/>
      </left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14996795556505021"/>
      </bottom>
      <diagonal/>
    </border>
    <border>
      <left/>
      <right/>
      <top style="medium">
        <color indexed="64"/>
      </top>
      <bottom style="thin">
        <color theme="0" tint="-0.14996795556505021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medium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/>
      <top style="thin">
        <color theme="0" tint="-0.14996795556505021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9847407452621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theme="0" tint="-0.14999847407452621"/>
      </top>
      <bottom style="thin">
        <color theme="0" tint="-0.14996795556505021"/>
      </bottom>
      <diagonal/>
    </border>
    <border>
      <left style="medium">
        <color indexed="64"/>
      </left>
      <right style="thin">
        <color theme="0" tint="-0.14996795556505021"/>
      </right>
      <top style="thin">
        <color theme="0" tint="-0.14996795556505021"/>
      </top>
      <bottom style="medium">
        <color indexed="64"/>
      </bottom>
      <diagonal/>
    </border>
    <border>
      <left/>
      <right/>
      <top style="thin">
        <color theme="0" tint="-0.14996795556505021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1499679555650502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67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0" fontId="2" fillId="0" borderId="0" xfId="0" applyFont="1"/>
    <xf numFmtId="14" fontId="0" fillId="2" borderId="0" xfId="0" applyNumberFormat="1" applyFill="1"/>
    <xf numFmtId="0" fontId="0" fillId="0" borderId="1" xfId="0" applyBorder="1"/>
    <xf numFmtId="9" fontId="2" fillId="0" borderId="2" xfId="1" applyFont="1" applyBorder="1"/>
    <xf numFmtId="9" fontId="2" fillId="0" borderId="3" xfId="1" applyFont="1" applyBorder="1"/>
    <xf numFmtId="9" fontId="0" fillId="0" borderId="0" xfId="1" applyFont="1"/>
    <xf numFmtId="0" fontId="0" fillId="3" borderId="0" xfId="0" applyFill="1"/>
    <xf numFmtId="0" fontId="3" fillId="0" borderId="0" xfId="0" applyFont="1" applyFill="1"/>
    <xf numFmtId="10" fontId="2" fillId="0" borderId="0" xfId="1" applyNumberFormat="1" applyFont="1"/>
    <xf numFmtId="0" fontId="0" fillId="0" borderId="0" xfId="0" applyFont="1"/>
    <xf numFmtId="0" fontId="4" fillId="0" borderId="0" xfId="0" applyFont="1"/>
    <xf numFmtId="0" fontId="0" fillId="2" borderId="0" xfId="0" applyFill="1"/>
    <xf numFmtId="0" fontId="5" fillId="3" borderId="4" xfId="0" applyFont="1" applyFill="1" applyBorder="1" applyAlignment="1">
      <alignment horizontal="right"/>
    </xf>
    <xf numFmtId="10" fontId="0" fillId="0" borderId="4" xfId="1" applyNumberFormat="1" applyFont="1" applyBorder="1"/>
    <xf numFmtId="0" fontId="5" fillId="3" borderId="4" xfId="0" applyFont="1" applyFill="1" applyBorder="1" applyAlignment="1">
      <alignment horizontal="right" vertical="center"/>
    </xf>
    <xf numFmtId="0" fontId="3" fillId="0" borderId="0" xfId="0" applyFont="1"/>
    <xf numFmtId="10" fontId="0" fillId="0" borderId="0" xfId="0" applyNumberFormat="1"/>
    <xf numFmtId="0" fontId="6" fillId="0" borderId="0" xfId="0" applyFont="1"/>
    <xf numFmtId="10" fontId="0" fillId="2" borderId="3" xfId="0" applyNumberFormat="1" applyFill="1" applyBorder="1"/>
    <xf numFmtId="15" fontId="7" fillId="3" borderId="4" xfId="0" applyNumberFormat="1" applyFont="1" applyFill="1" applyBorder="1" applyAlignment="1">
      <alignment horizontal="center"/>
    </xf>
    <xf numFmtId="164" fontId="8" fillId="0" borderId="4" xfId="2" applyFont="1" applyBorder="1"/>
    <xf numFmtId="15" fontId="7" fillId="2" borderId="4" xfId="0" applyNumberFormat="1" applyFont="1" applyFill="1" applyBorder="1" applyAlignment="1">
      <alignment horizontal="center"/>
    </xf>
    <xf numFmtId="15" fontId="5" fillId="2" borderId="4" xfId="0" applyNumberFormat="1" applyFont="1" applyFill="1" applyBorder="1" applyAlignment="1">
      <alignment horizontal="center"/>
    </xf>
    <xf numFmtId="14" fontId="7" fillId="3" borderId="4" xfId="0" applyNumberFormat="1" applyFont="1" applyFill="1" applyBorder="1" applyAlignment="1">
      <alignment horizontal="center"/>
    </xf>
    <xf numFmtId="0" fontId="5" fillId="3" borderId="0" xfId="0" applyFont="1" applyFill="1" applyAlignment="1">
      <alignment horizontal="right"/>
    </xf>
    <xf numFmtId="164" fontId="8" fillId="0" borderId="0" xfId="2" applyFont="1" applyFill="1" applyBorder="1"/>
    <xf numFmtId="0" fontId="0" fillId="0" borderId="0" xfId="0" applyFill="1"/>
    <xf numFmtId="0" fontId="8" fillId="0" borderId="0" xfId="0" applyFont="1"/>
    <xf numFmtId="0" fontId="9" fillId="0" borderId="0" xfId="0" applyFont="1"/>
    <xf numFmtId="0" fontId="10" fillId="0" borderId="0" xfId="0" applyFont="1"/>
    <xf numFmtId="165" fontId="11" fillId="4" borderId="5" xfId="0" applyNumberFormat="1" applyFont="1" applyFill="1" applyBorder="1" applyAlignment="1">
      <alignment horizontal="right" vertical="center"/>
    </xf>
    <xf numFmtId="165" fontId="12" fillId="5" borderId="6" xfId="0" applyNumberFormat="1" applyFont="1" applyFill="1" applyBorder="1" applyAlignment="1">
      <alignment horizontal="right" vertical="center"/>
    </xf>
    <xf numFmtId="0" fontId="9" fillId="5" borderId="0" xfId="0" applyFont="1" applyFill="1"/>
    <xf numFmtId="0" fontId="8" fillId="5" borderId="0" xfId="0" applyFont="1" applyFill="1"/>
    <xf numFmtId="0" fontId="13" fillId="5" borderId="0" xfId="0" applyFont="1" applyFill="1" applyAlignment="1">
      <alignment horizontal="center"/>
    </xf>
    <xf numFmtId="0" fontId="0" fillId="0" borderId="7" xfId="0" applyBorder="1"/>
    <xf numFmtId="10" fontId="14" fillId="7" borderId="7" xfId="1" applyNumberFormat="1" applyFont="1" applyFill="1" applyBorder="1" applyAlignment="1">
      <alignment horizontal="center" vertical="center"/>
    </xf>
    <xf numFmtId="10" fontId="14" fillId="7" borderId="0" xfId="1" applyNumberFormat="1" applyFont="1" applyFill="1" applyAlignment="1">
      <alignment horizontal="center" vertical="center"/>
    </xf>
    <xf numFmtId="10" fontId="13" fillId="8" borderId="8" xfId="1" applyNumberFormat="1" applyFont="1" applyFill="1" applyBorder="1" applyAlignment="1">
      <alignment horizontal="center" vertical="center" wrapText="1"/>
    </xf>
    <xf numFmtId="10" fontId="14" fillId="8" borderId="8" xfId="1" applyNumberFormat="1" applyFont="1" applyFill="1" applyBorder="1" applyAlignment="1">
      <alignment horizontal="center" vertical="center" wrapText="1"/>
    </xf>
    <xf numFmtId="165" fontId="11" fillId="4" borderId="6" xfId="0" applyNumberFormat="1" applyFont="1" applyFill="1" applyBorder="1" applyAlignment="1">
      <alignment horizontal="right" vertical="center" wrapText="1"/>
    </xf>
    <xf numFmtId="165" fontId="12" fillId="5" borderId="6" xfId="0" applyNumberFormat="1" applyFont="1" applyFill="1" applyBorder="1" applyAlignment="1">
      <alignment horizontal="right" vertical="center" wrapText="1"/>
    </xf>
    <xf numFmtId="10" fontId="13" fillId="7" borderId="7" xfId="1" applyNumberFormat="1" applyFont="1" applyFill="1" applyBorder="1" applyAlignment="1">
      <alignment horizontal="center" vertical="center"/>
    </xf>
    <xf numFmtId="10" fontId="13" fillId="7" borderId="0" xfId="1" applyNumberFormat="1" applyFont="1" applyFill="1" applyAlignment="1">
      <alignment horizontal="center" vertical="center"/>
    </xf>
    <xf numFmtId="0" fontId="0" fillId="5" borderId="0" xfId="0" applyFill="1"/>
    <xf numFmtId="0" fontId="13" fillId="7" borderId="7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13" fillId="8" borderId="8" xfId="0" applyFont="1" applyFill="1" applyBorder="1" applyAlignment="1">
      <alignment horizontal="center" vertical="center" wrapText="1"/>
    </xf>
    <xf numFmtId="0" fontId="12" fillId="5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vertical="center" wrapText="1"/>
    </xf>
    <xf numFmtId="2" fontId="13" fillId="7" borderId="7" xfId="3" applyNumberFormat="1" applyFont="1" applyFill="1" applyBorder="1" applyAlignment="1">
      <alignment horizontal="center" vertical="center"/>
    </xf>
    <xf numFmtId="2" fontId="13" fillId="7" borderId="0" xfId="0" applyNumberFormat="1" applyFont="1" applyFill="1" applyAlignment="1">
      <alignment horizontal="center" vertical="center"/>
    </xf>
    <xf numFmtId="2" fontId="13" fillId="8" borderId="8" xfId="0" applyNumberFormat="1" applyFont="1" applyFill="1" applyBorder="1" applyAlignment="1">
      <alignment horizontal="center" vertical="center" wrapText="1"/>
    </xf>
    <xf numFmtId="2" fontId="13" fillId="7" borderId="7" xfId="0" applyNumberFormat="1" applyFont="1" applyFill="1" applyBorder="1" applyAlignment="1">
      <alignment horizontal="center" vertical="center"/>
    </xf>
    <xf numFmtId="2" fontId="13" fillId="8" borderId="0" xfId="0" applyNumberFormat="1" applyFont="1" applyFill="1" applyAlignment="1">
      <alignment horizontal="center" vertical="center" wrapText="1"/>
    </xf>
    <xf numFmtId="165" fontId="11" fillId="9" borderId="4" xfId="0" applyNumberFormat="1" applyFont="1" applyFill="1" applyBorder="1" applyAlignment="1">
      <alignment horizontal="right" vertical="center"/>
    </xf>
    <xf numFmtId="165" fontId="5" fillId="9" borderId="6" xfId="0" applyNumberFormat="1" applyFont="1" applyFill="1" applyBorder="1" applyAlignment="1">
      <alignment horizontal="right" vertical="center"/>
    </xf>
    <xf numFmtId="165" fontId="12" fillId="0" borderId="6" xfId="0" applyNumberFormat="1" applyFont="1" applyBorder="1" applyAlignment="1">
      <alignment horizontal="right" vertical="center"/>
    </xf>
    <xf numFmtId="10" fontId="11" fillId="0" borderId="7" xfId="1" applyNumberFormat="1" applyFont="1" applyBorder="1" applyAlignment="1">
      <alignment horizontal="center" wrapText="1"/>
    </xf>
    <xf numFmtId="10" fontId="11" fillId="0" borderId="0" xfId="1" applyNumberFormat="1" applyFont="1" applyAlignment="1">
      <alignment horizontal="center" wrapText="1"/>
    </xf>
    <xf numFmtId="10" fontId="8" fillId="0" borderId="8" xfId="1" applyNumberFormat="1" applyFont="1" applyBorder="1" applyAlignment="1">
      <alignment horizontal="center"/>
    </xf>
    <xf numFmtId="166" fontId="11" fillId="0" borderId="7" xfId="2" applyNumberFormat="1" applyFont="1" applyBorder="1" applyAlignment="1">
      <alignment horizontal="center"/>
    </xf>
    <xf numFmtId="166" fontId="11" fillId="0" borderId="0" xfId="1" applyNumberFormat="1" applyFont="1" applyAlignment="1">
      <alignment horizontal="center" wrapText="1"/>
    </xf>
    <xf numFmtId="166" fontId="11" fillId="0" borderId="8" xfId="2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10" fontId="8" fillId="0" borderId="7" xfId="2" applyNumberFormat="1" applyFont="1" applyBorder="1" applyAlignment="1">
      <alignment horizontal="center"/>
    </xf>
    <xf numFmtId="10" fontId="8" fillId="0" borderId="8" xfId="2" applyNumberFormat="1" applyFont="1" applyBorder="1" applyAlignment="1">
      <alignment horizontal="center"/>
    </xf>
    <xf numFmtId="10" fontId="8" fillId="0" borderId="7" xfId="1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2" fontId="8" fillId="0" borderId="7" xfId="3" applyNumberFormat="1" applyFont="1" applyBorder="1" applyAlignment="1">
      <alignment horizontal="center"/>
    </xf>
    <xf numFmtId="2" fontId="11" fillId="0" borderId="0" xfId="1" applyNumberFormat="1" applyFont="1" applyAlignment="1">
      <alignment horizontal="center" wrapText="1"/>
    </xf>
    <xf numFmtId="2" fontId="8" fillId="0" borderId="8" xfId="0" applyNumberFormat="1" applyFont="1" applyBorder="1"/>
    <xf numFmtId="2" fontId="11" fillId="0" borderId="7" xfId="1" applyNumberFormat="1" applyFont="1" applyBorder="1" applyAlignment="1">
      <alignment horizontal="center" wrapText="1"/>
    </xf>
    <xf numFmtId="2" fontId="11" fillId="0" borderId="8" xfId="0" applyNumberFormat="1" applyFont="1" applyBorder="1" applyAlignment="1">
      <alignment horizontal="center"/>
    </xf>
    <xf numFmtId="2" fontId="11" fillId="0" borderId="7" xfId="0" applyNumberFormat="1" applyFont="1" applyBorder="1" applyAlignment="1">
      <alignment horizontal="center"/>
    </xf>
    <xf numFmtId="2" fontId="11" fillId="0" borderId="0" xfId="0" applyNumberFormat="1" applyFont="1" applyAlignment="1">
      <alignment horizontal="center"/>
    </xf>
    <xf numFmtId="165" fontId="11" fillId="4" borderId="6" xfId="0" applyNumberFormat="1" applyFont="1" applyFill="1" applyBorder="1" applyAlignment="1">
      <alignment horizontal="right" vertical="center"/>
    </xf>
    <xf numFmtId="10" fontId="8" fillId="9" borderId="7" xfId="1" applyNumberFormat="1" applyFont="1" applyFill="1" applyBorder="1" applyAlignment="1">
      <alignment horizontal="center"/>
    </xf>
    <xf numFmtId="10" fontId="8" fillId="9" borderId="0" xfId="1" applyNumberFormat="1" applyFont="1" applyFill="1" applyAlignment="1">
      <alignment horizontal="center"/>
    </xf>
    <xf numFmtId="10" fontId="8" fillId="9" borderId="8" xfId="1" applyNumberFormat="1" applyFont="1" applyFill="1" applyBorder="1" applyAlignment="1">
      <alignment horizontal="center"/>
    </xf>
    <xf numFmtId="166" fontId="8" fillId="0" borderId="7" xfId="2" applyNumberFormat="1" applyFont="1" applyBorder="1" applyAlignment="1">
      <alignment horizontal="center"/>
    </xf>
    <xf numFmtId="166" fontId="8" fillId="0" borderId="0" xfId="2" applyNumberFormat="1" applyFont="1" applyAlignment="1">
      <alignment horizontal="center"/>
    </xf>
    <xf numFmtId="166" fontId="8" fillId="0" borderId="8" xfId="2" applyNumberFormat="1" applyFont="1" applyBorder="1" applyAlignment="1">
      <alignment horizontal="center"/>
    </xf>
    <xf numFmtId="10" fontId="9" fillId="0" borderId="0" xfId="1" applyNumberFormat="1" applyFont="1" applyAlignment="1">
      <alignment horizontal="center"/>
    </xf>
    <xf numFmtId="10" fontId="8" fillId="0" borderId="0" xfId="2" applyNumberFormat="1" applyFont="1" applyAlignment="1">
      <alignment horizontal="center"/>
    </xf>
    <xf numFmtId="10" fontId="8" fillId="0" borderId="0" xfId="1" applyNumberFormat="1" applyFont="1" applyAlignment="1">
      <alignment horizontal="center"/>
    </xf>
    <xf numFmtId="2" fontId="8" fillId="0" borderId="0" xfId="3" applyNumberFormat="1" applyFont="1" applyAlignment="1">
      <alignment horizontal="center"/>
    </xf>
    <xf numFmtId="2" fontId="8" fillId="0" borderId="8" xfId="3" applyNumberFormat="1" applyFont="1" applyBorder="1"/>
    <xf numFmtId="10" fontId="8" fillId="0" borderId="7" xfId="0" applyNumberFormat="1" applyFont="1" applyBorder="1" applyAlignment="1">
      <alignment horizontal="center"/>
    </xf>
    <xf numFmtId="2" fontId="8" fillId="0" borderId="7" xfId="1" applyNumberFormat="1" applyFont="1" applyBorder="1" applyAlignment="1">
      <alignment horizontal="center"/>
    </xf>
    <xf numFmtId="2" fontId="8" fillId="0" borderId="0" xfId="1" applyNumberFormat="1" applyFont="1" applyAlignment="1">
      <alignment horizontal="center"/>
    </xf>
    <xf numFmtId="2" fontId="8" fillId="0" borderId="8" xfId="3" applyNumberFormat="1" applyFont="1" applyBorder="1" applyAlignment="1">
      <alignment horizontal="center"/>
    </xf>
    <xf numFmtId="0" fontId="0" fillId="0" borderId="9" xfId="0" applyBorder="1"/>
    <xf numFmtId="0" fontId="8" fillId="0" borderId="7" xfId="1" applyNumberFormat="1" applyFont="1" applyBorder="1" applyAlignment="1">
      <alignment horizontal="center"/>
    </xf>
    <xf numFmtId="0" fontId="16" fillId="9" borderId="4" xfId="0" applyFont="1" applyFill="1" applyBorder="1" applyAlignment="1">
      <alignment horizontal="right"/>
    </xf>
    <xf numFmtId="165" fontId="11" fillId="0" borderId="13" xfId="0" applyNumberFormat="1" applyFont="1" applyBorder="1" applyAlignment="1">
      <alignment horizontal="left" vertical="center"/>
    </xf>
    <xf numFmtId="43" fontId="9" fillId="0" borderId="13" xfId="3" applyFont="1" applyBorder="1" applyAlignment="1">
      <alignment horizontal="center"/>
    </xf>
    <xf numFmtId="165" fontId="11" fillId="0" borderId="14" xfId="0" applyNumberFormat="1" applyFont="1" applyBorder="1" applyAlignment="1">
      <alignment horizontal="left" vertical="center"/>
    </xf>
    <xf numFmtId="10" fontId="9" fillId="0" borderId="6" xfId="0" applyNumberFormat="1" applyFont="1" applyBorder="1" applyAlignment="1">
      <alignment horizontal="center"/>
    </xf>
    <xf numFmtId="165" fontId="11" fillId="0" borderId="15" xfId="0" applyNumberFormat="1" applyFont="1" applyBorder="1" applyAlignment="1">
      <alignment horizontal="left" vertical="center"/>
    </xf>
    <xf numFmtId="10" fontId="9" fillId="0" borderId="6" xfId="1" applyNumberFormat="1" applyFont="1" applyBorder="1" applyAlignment="1">
      <alignment horizontal="center"/>
    </xf>
    <xf numFmtId="0" fontId="0" fillId="0" borderId="16" xfId="0" applyBorder="1"/>
    <xf numFmtId="10" fontId="9" fillId="0" borderId="15" xfId="0" applyNumberFormat="1" applyFont="1" applyBorder="1" applyAlignment="1">
      <alignment horizontal="center"/>
    </xf>
    <xf numFmtId="10" fontId="8" fillId="9" borderId="0" xfId="1" applyNumberFormat="1" applyFont="1" applyFill="1" applyBorder="1" applyAlignment="1">
      <alignment horizontal="center"/>
    </xf>
    <xf numFmtId="0" fontId="11" fillId="0" borderId="15" xfId="0" applyFont="1" applyBorder="1" applyAlignment="1">
      <alignment horizontal="left" wrapText="1"/>
    </xf>
    <xf numFmtId="10" fontId="9" fillId="0" borderId="15" xfId="1" applyNumberFormat="1" applyFont="1" applyBorder="1" applyAlignment="1">
      <alignment horizontal="center"/>
    </xf>
    <xf numFmtId="0" fontId="11" fillId="0" borderId="15" xfId="0" applyFont="1" applyBorder="1" applyAlignment="1">
      <alignment horizontal="left" vertical="center" wrapText="1"/>
    </xf>
    <xf numFmtId="0" fontId="11" fillId="0" borderId="0" xfId="0" applyFont="1" applyAlignment="1">
      <alignment vertical="center" wrapText="1"/>
    </xf>
    <xf numFmtId="165" fontId="11" fillId="0" borderId="17" xfId="0" applyNumberFormat="1" applyFont="1" applyBorder="1" applyAlignment="1">
      <alignment horizontal="left" vertical="center"/>
    </xf>
    <xf numFmtId="10" fontId="9" fillId="0" borderId="17" xfId="1" applyNumberFormat="1" applyFont="1" applyBorder="1" applyAlignment="1">
      <alignment horizontal="center"/>
    </xf>
    <xf numFmtId="165" fontId="11" fillId="0" borderId="18" xfId="0" applyNumberFormat="1" applyFont="1" applyBorder="1" applyAlignment="1">
      <alignment horizontal="left" vertical="center"/>
    </xf>
    <xf numFmtId="9" fontId="9" fillId="0" borderId="6" xfId="1" applyFont="1" applyBorder="1" applyAlignment="1">
      <alignment horizontal="center"/>
    </xf>
    <xf numFmtId="0" fontId="9" fillId="0" borderId="6" xfId="0" applyFont="1" applyBorder="1"/>
    <xf numFmtId="2" fontId="9" fillId="0" borderId="6" xfId="3" applyNumberFormat="1" applyFont="1" applyBorder="1" applyAlignment="1">
      <alignment horizontal="center"/>
    </xf>
    <xf numFmtId="2" fontId="9" fillId="0" borderId="6" xfId="1" applyNumberFormat="1" applyFont="1" applyBorder="1" applyAlignment="1">
      <alignment horizontal="center"/>
    </xf>
    <xf numFmtId="2" fontId="9" fillId="0" borderId="6" xfId="0" applyNumberFormat="1" applyFont="1" applyBorder="1" applyAlignment="1">
      <alignment horizontal="center"/>
    </xf>
    <xf numFmtId="10" fontId="17" fillId="0" borderId="0" xfId="1" applyNumberFormat="1" applyFont="1" applyAlignment="1">
      <alignment horizontal="center"/>
    </xf>
    <xf numFmtId="2" fontId="9" fillId="0" borderId="15" xfId="0" applyNumberFormat="1" applyFont="1" applyBorder="1" applyAlignment="1">
      <alignment horizontal="center"/>
    </xf>
    <xf numFmtId="2" fontId="9" fillId="0" borderId="6" xfId="0" applyNumberFormat="1" applyFont="1" applyBorder="1"/>
    <xf numFmtId="0" fontId="9" fillId="0" borderId="6" xfId="0" applyFont="1" applyBorder="1" applyAlignment="1">
      <alignment horizontal="center"/>
    </xf>
    <xf numFmtId="165" fontId="11" fillId="0" borderId="19" xfId="0" applyNumberFormat="1" applyFont="1" applyBorder="1" applyAlignment="1">
      <alignment horizontal="left" vertical="center"/>
    </xf>
    <xf numFmtId="2" fontId="9" fillId="0" borderId="0" xfId="0" applyNumberFormat="1" applyFont="1" applyAlignment="1">
      <alignment horizontal="center"/>
    </xf>
    <xf numFmtId="165" fontId="11" fillId="0" borderId="20" xfId="0" applyNumberFormat="1" applyFont="1" applyBorder="1" applyAlignment="1">
      <alignment horizontal="left" vertical="center"/>
    </xf>
    <xf numFmtId="9" fontId="9" fillId="0" borderId="21" xfId="1" applyFont="1" applyBorder="1" applyAlignment="1">
      <alignment horizontal="center"/>
    </xf>
    <xf numFmtId="9" fontId="9" fillId="0" borderId="20" xfId="1" applyFont="1" applyBorder="1" applyAlignment="1">
      <alignment horizontal="center"/>
    </xf>
    <xf numFmtId="165" fontId="11" fillId="0" borderId="0" xfId="0" applyNumberFormat="1" applyFont="1" applyAlignment="1">
      <alignment horizontal="left" vertical="center"/>
    </xf>
    <xf numFmtId="10" fontId="14" fillId="7" borderId="4" xfId="1" applyNumberFormat="1" applyFont="1" applyFill="1" applyBorder="1" applyAlignment="1">
      <alignment horizontal="center" vertical="center"/>
    </xf>
    <xf numFmtId="0" fontId="8" fillId="0" borderId="8" xfId="0" applyFont="1" applyBorder="1"/>
    <xf numFmtId="10" fontId="8" fillId="0" borderId="22" xfId="1" applyNumberFormat="1" applyFont="1" applyBorder="1" applyAlignment="1">
      <alignment horizontal="center"/>
    </xf>
    <xf numFmtId="10" fontId="8" fillId="0" borderId="23" xfId="1" applyNumberFormat="1" applyFont="1" applyBorder="1" applyAlignment="1">
      <alignment horizontal="center"/>
    </xf>
    <xf numFmtId="10" fontId="8" fillId="0" borderId="24" xfId="1" applyNumberFormat="1" applyFont="1" applyBorder="1" applyAlignment="1">
      <alignment horizontal="center"/>
    </xf>
    <xf numFmtId="10" fontId="8" fillId="0" borderId="25" xfId="1" applyNumberFormat="1" applyFont="1" applyBorder="1" applyAlignment="1">
      <alignment horizontal="center"/>
    </xf>
    <xf numFmtId="10" fontId="8" fillId="0" borderId="16" xfId="1" applyNumberFormat="1" applyFont="1" applyBorder="1" applyAlignment="1">
      <alignment horizontal="center"/>
    </xf>
    <xf numFmtId="10" fontId="8" fillId="0" borderId="26" xfId="1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10" fontId="8" fillId="0" borderId="0" xfId="1" applyNumberFormat="1" applyFont="1"/>
    <xf numFmtId="0" fontId="9" fillId="0" borderId="5" xfId="0" applyFont="1" applyBorder="1"/>
    <xf numFmtId="0" fontId="9" fillId="0" borderId="23" xfId="0" applyFont="1" applyBorder="1"/>
    <xf numFmtId="0" fontId="8" fillId="0" borderId="23" xfId="0" applyFont="1" applyBorder="1"/>
    <xf numFmtId="2" fontId="8" fillId="0" borderId="22" xfId="3" applyNumberFormat="1" applyFont="1" applyBorder="1" applyAlignment="1">
      <alignment horizontal="center"/>
    </xf>
    <xf numFmtId="2" fontId="8" fillId="0" borderId="23" xfId="3" applyNumberFormat="1" applyFont="1" applyBorder="1" applyAlignment="1">
      <alignment horizontal="center"/>
    </xf>
    <xf numFmtId="2" fontId="8" fillId="0" borderId="24" xfId="0" applyNumberFormat="1" applyFont="1" applyBorder="1"/>
    <xf numFmtId="0" fontId="8" fillId="0" borderId="24" xfId="0" applyFont="1" applyBorder="1"/>
    <xf numFmtId="2" fontId="8" fillId="0" borderId="22" xfId="1" applyNumberFormat="1" applyFont="1" applyBorder="1" applyAlignment="1">
      <alignment horizontal="center"/>
    </xf>
    <xf numFmtId="2" fontId="8" fillId="0" borderId="23" xfId="1" applyNumberFormat="1" applyFont="1" applyBorder="1" applyAlignment="1">
      <alignment horizontal="center"/>
    </xf>
    <xf numFmtId="2" fontId="8" fillId="0" borderId="24" xfId="3" applyNumberFormat="1" applyFont="1" applyBorder="1" applyAlignment="1">
      <alignment horizontal="center"/>
    </xf>
    <xf numFmtId="165" fontId="11" fillId="4" borderId="27" xfId="0" applyNumberFormat="1" applyFont="1" applyFill="1" applyBorder="1" applyAlignment="1">
      <alignment horizontal="right" vertical="center"/>
    </xf>
    <xf numFmtId="0" fontId="0" fillId="0" borderId="27" xfId="0" applyBorder="1" applyAlignment="1">
      <alignment horizontal="center"/>
    </xf>
    <xf numFmtId="0" fontId="0" fillId="0" borderId="16" xfId="0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6" xfId="0" applyFont="1" applyBorder="1"/>
    <xf numFmtId="2" fontId="8" fillId="0" borderId="25" xfId="3" applyNumberFormat="1" applyFont="1" applyBorder="1" applyAlignment="1">
      <alignment horizontal="center"/>
    </xf>
    <xf numFmtId="2" fontId="8" fillId="0" borderId="16" xfId="3" applyNumberFormat="1" applyFont="1" applyBorder="1" applyAlignment="1">
      <alignment horizontal="center"/>
    </xf>
    <xf numFmtId="2" fontId="8" fillId="0" borderId="26" xfId="0" applyNumberFormat="1" applyFont="1" applyBorder="1"/>
    <xf numFmtId="0" fontId="8" fillId="0" borderId="26" xfId="0" applyFont="1" applyBorder="1"/>
    <xf numFmtId="2" fontId="8" fillId="0" borderId="25" xfId="1" applyNumberFormat="1" applyFont="1" applyBorder="1" applyAlignment="1">
      <alignment horizontal="center"/>
    </xf>
    <xf numFmtId="2" fontId="8" fillId="0" borderId="16" xfId="1" applyNumberFormat="1" applyFont="1" applyBorder="1" applyAlignment="1">
      <alignment horizontal="center"/>
    </xf>
    <xf numFmtId="2" fontId="8" fillId="0" borderId="26" xfId="3" applyNumberFormat="1" applyFont="1" applyBorder="1" applyAlignment="1">
      <alignment horizontal="center"/>
    </xf>
    <xf numFmtId="166" fontId="8" fillId="0" borderId="25" xfId="2" applyNumberFormat="1" applyFont="1" applyBorder="1" applyAlignment="1">
      <alignment horizontal="center"/>
    </xf>
    <xf numFmtId="166" fontId="8" fillId="0" borderId="26" xfId="2" applyNumberFormat="1" applyFont="1" applyBorder="1" applyAlignment="1">
      <alignment horizontal="center"/>
    </xf>
    <xf numFmtId="10" fontId="8" fillId="0" borderId="25" xfId="2" applyNumberFormat="1" applyFont="1" applyBorder="1" applyAlignment="1">
      <alignment horizontal="center"/>
    </xf>
    <xf numFmtId="10" fontId="8" fillId="0" borderId="16" xfId="2" applyNumberFormat="1" applyFont="1" applyBorder="1" applyAlignment="1">
      <alignment horizontal="center"/>
    </xf>
    <xf numFmtId="10" fontId="8" fillId="0" borderId="26" xfId="2" applyNumberFormat="1" applyFont="1" applyBorder="1" applyAlignment="1">
      <alignment horizontal="center"/>
    </xf>
    <xf numFmtId="166" fontId="8" fillId="0" borderId="0" xfId="2" applyNumberFormat="1" applyFont="1"/>
    <xf numFmtId="10" fontId="8" fillId="0" borderId="0" xfId="2" applyNumberFormat="1" applyFont="1"/>
    <xf numFmtId="2" fontId="8" fillId="0" borderId="0" xfId="0" applyNumberFormat="1" applyFont="1" applyAlignment="1">
      <alignment horizontal="center"/>
    </xf>
    <xf numFmtId="2" fontId="8" fillId="0" borderId="0" xfId="0" applyNumberFormat="1" applyFont="1"/>
    <xf numFmtId="0" fontId="8" fillId="0" borderId="6" xfId="0" applyFont="1" applyBorder="1" applyAlignment="1">
      <alignment horizontal="center"/>
    </xf>
    <xf numFmtId="166" fontId="8" fillId="0" borderId="7" xfId="2" applyNumberFormat="1" applyFont="1" applyBorder="1"/>
    <xf numFmtId="166" fontId="8" fillId="0" borderId="8" xfId="2" applyNumberFormat="1" applyFont="1" applyBorder="1"/>
    <xf numFmtId="10" fontId="8" fillId="0" borderId="7" xfId="2" applyNumberFormat="1" applyFont="1" applyBorder="1"/>
    <xf numFmtId="10" fontId="8" fillId="0" borderId="8" xfId="2" applyNumberFormat="1" applyFont="1" applyBorder="1"/>
    <xf numFmtId="10" fontId="8" fillId="0" borderId="7" xfId="1" applyNumberFormat="1" applyFont="1" applyBorder="1"/>
    <xf numFmtId="10" fontId="8" fillId="0" borderId="8" xfId="1" applyNumberFormat="1" applyFont="1" applyBorder="1"/>
    <xf numFmtId="0" fontId="8" fillId="0" borderId="7" xfId="0" applyFont="1" applyBorder="1"/>
    <xf numFmtId="2" fontId="8" fillId="0" borderId="7" xfId="0" applyNumberFormat="1" applyFont="1" applyBorder="1"/>
    <xf numFmtId="10" fontId="8" fillId="5" borderId="8" xfId="1" applyNumberFormat="1" applyFont="1" applyFill="1" applyBorder="1"/>
    <xf numFmtId="166" fontId="8" fillId="5" borderId="7" xfId="2" applyNumberFormat="1" applyFont="1" applyFill="1" applyBorder="1"/>
    <xf numFmtId="0" fontId="8" fillId="5" borderId="0" xfId="0" applyFont="1" applyFill="1" applyAlignment="1">
      <alignment horizontal="center"/>
    </xf>
    <xf numFmtId="166" fontId="8" fillId="5" borderId="8" xfId="2" applyNumberFormat="1" applyFont="1" applyFill="1" applyBorder="1"/>
    <xf numFmtId="0" fontId="0" fillId="5" borderId="0" xfId="0" applyFill="1" applyAlignment="1">
      <alignment horizontal="center"/>
    </xf>
    <xf numFmtId="10" fontId="8" fillId="5" borderId="7" xfId="2" applyNumberFormat="1" applyFont="1" applyFill="1" applyBorder="1"/>
    <xf numFmtId="10" fontId="8" fillId="5" borderId="8" xfId="2" applyNumberFormat="1" applyFont="1" applyFill="1" applyBorder="1"/>
    <xf numFmtId="10" fontId="8" fillId="5" borderId="7" xfId="1" applyNumberFormat="1" applyFont="1" applyFill="1" applyBorder="1"/>
    <xf numFmtId="0" fontId="8" fillId="5" borderId="7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2" fontId="8" fillId="5" borderId="7" xfId="3" applyNumberFormat="1" applyFont="1" applyFill="1" applyBorder="1" applyAlignment="1">
      <alignment horizontal="center"/>
    </xf>
    <xf numFmtId="2" fontId="8" fillId="5" borderId="0" xfId="0" applyNumberFormat="1" applyFont="1" applyFill="1" applyAlignment="1">
      <alignment horizontal="center"/>
    </xf>
    <xf numFmtId="2" fontId="8" fillId="5" borderId="8" xfId="0" applyNumberFormat="1" applyFont="1" applyFill="1" applyBorder="1"/>
    <xf numFmtId="0" fontId="8" fillId="5" borderId="7" xfId="0" applyFont="1" applyFill="1" applyBorder="1"/>
    <xf numFmtId="0" fontId="8" fillId="5" borderId="8" xfId="0" applyFont="1" applyFill="1" applyBorder="1"/>
    <xf numFmtId="2" fontId="8" fillId="5" borderId="7" xfId="0" applyNumberFormat="1" applyFont="1" applyFill="1" applyBorder="1"/>
    <xf numFmtId="2" fontId="8" fillId="5" borderId="0" xfId="0" applyNumberFormat="1" applyFont="1" applyFill="1"/>
    <xf numFmtId="0" fontId="8" fillId="4" borderId="6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10" fontId="8" fillId="5" borderId="7" xfId="1" applyNumberFormat="1" applyFont="1" applyFill="1" applyBorder="1" applyAlignment="1">
      <alignment horizontal="center"/>
    </xf>
    <xf numFmtId="10" fontId="8" fillId="5" borderId="0" xfId="1" applyNumberFormat="1" applyFont="1" applyFill="1" applyAlignment="1">
      <alignment horizontal="center"/>
    </xf>
    <xf numFmtId="0" fontId="18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 applyAlignment="1">
      <alignment horizontal="center" vertical="center"/>
    </xf>
    <xf numFmtId="0" fontId="19" fillId="5" borderId="0" xfId="0" applyFont="1" applyFill="1" applyAlignment="1">
      <alignment vertical="center"/>
    </xf>
    <xf numFmtId="0" fontId="0" fillId="5" borderId="0" xfId="0" applyFill="1" applyAlignment="1">
      <alignment horizontal="right" vertical="center"/>
    </xf>
    <xf numFmtId="0" fontId="18" fillId="5" borderId="28" xfId="0" applyFont="1" applyFill="1" applyBorder="1"/>
    <xf numFmtId="0" fontId="0" fillId="5" borderId="29" xfId="0" applyFill="1" applyBorder="1" applyAlignment="1">
      <alignment vertical="center"/>
    </xf>
    <xf numFmtId="0" fontId="0" fillId="5" borderId="29" xfId="0" applyFill="1" applyBorder="1" applyAlignment="1">
      <alignment horizontal="center" vertical="center"/>
    </xf>
    <xf numFmtId="0" fontId="18" fillId="5" borderId="30" xfId="0" applyFont="1" applyFill="1" applyBorder="1"/>
    <xf numFmtId="0" fontId="18" fillId="5" borderId="31" xfId="0" applyFont="1" applyFill="1" applyBorder="1"/>
    <xf numFmtId="10" fontId="23" fillId="5" borderId="33" xfId="0" applyNumberFormat="1" applyFont="1" applyFill="1" applyBorder="1" applyAlignment="1">
      <alignment horizontal="center" vertical="center"/>
    </xf>
    <xf numFmtId="10" fontId="23" fillId="5" borderId="30" xfId="0" applyNumberFormat="1" applyFont="1" applyFill="1" applyBorder="1" applyAlignment="1">
      <alignment horizontal="center" vertical="center"/>
    </xf>
    <xf numFmtId="0" fontId="18" fillId="5" borderId="32" xfId="0" applyFont="1" applyFill="1" applyBorder="1"/>
    <xf numFmtId="0" fontId="0" fillId="5" borderId="32" xfId="0" applyFill="1" applyBorder="1" applyAlignment="1">
      <alignment horizontal="right" vertical="center"/>
    </xf>
    <xf numFmtId="166" fontId="24" fillId="0" borderId="4" xfId="2" applyNumberFormat="1" applyFont="1" applyFill="1" applyBorder="1" applyAlignment="1">
      <alignment horizontal="center" vertical="center"/>
    </xf>
    <xf numFmtId="166" fontId="24" fillId="0" borderId="37" xfId="2" applyNumberFormat="1" applyFont="1" applyFill="1" applyBorder="1" applyAlignment="1">
      <alignment horizontal="center" vertical="center"/>
    </xf>
    <xf numFmtId="49" fontId="25" fillId="5" borderId="38" xfId="0" applyNumberFormat="1" applyFont="1" applyFill="1" applyBorder="1" applyAlignment="1">
      <alignment vertical="center"/>
    </xf>
    <xf numFmtId="10" fontId="25" fillId="5" borderId="39" xfId="0" applyNumberFormat="1" applyFont="1" applyFill="1" applyBorder="1" applyAlignment="1">
      <alignment horizontal="right" vertical="center"/>
    </xf>
    <xf numFmtId="10" fontId="22" fillId="5" borderId="13" xfId="0" applyNumberFormat="1" applyFont="1" applyFill="1" applyBorder="1" applyAlignment="1">
      <alignment horizontal="center" vertical="center"/>
    </xf>
    <xf numFmtId="10" fontId="26" fillId="5" borderId="41" xfId="1" applyNumberFormat="1" applyFont="1" applyFill="1" applyBorder="1" applyAlignment="1">
      <alignment horizontal="right" vertical="center"/>
    </xf>
    <xf numFmtId="10" fontId="26" fillId="5" borderId="42" xfId="1" applyNumberFormat="1" applyFont="1" applyFill="1" applyBorder="1" applyAlignment="1">
      <alignment horizontal="right" vertical="center"/>
    </xf>
    <xf numFmtId="10" fontId="26" fillId="5" borderId="43" xfId="1" applyNumberFormat="1" applyFont="1" applyFill="1" applyBorder="1" applyAlignment="1">
      <alignment horizontal="right" vertical="center"/>
    </xf>
    <xf numFmtId="0" fontId="18" fillId="5" borderId="0" xfId="0" applyFont="1" applyFill="1" applyAlignment="1">
      <alignment horizontal="center" vertical="center"/>
    </xf>
    <xf numFmtId="49" fontId="25" fillId="5" borderId="44" xfId="0" applyNumberFormat="1" applyFont="1" applyFill="1" applyBorder="1" applyAlignment="1">
      <alignment horizontal="left" vertical="center"/>
    </xf>
    <xf numFmtId="10" fontId="25" fillId="5" borderId="45" xfId="0" applyNumberFormat="1" applyFont="1" applyFill="1" applyBorder="1" applyAlignment="1">
      <alignment horizontal="right" vertical="center"/>
    </xf>
    <xf numFmtId="10" fontId="22" fillId="5" borderId="15" xfId="0" applyNumberFormat="1" applyFont="1" applyFill="1" applyBorder="1" applyAlignment="1">
      <alignment horizontal="center" vertical="center"/>
    </xf>
    <xf numFmtId="10" fontId="26" fillId="5" borderId="47" xfId="1" applyNumberFormat="1" applyFont="1" applyFill="1" applyBorder="1" applyAlignment="1">
      <alignment horizontal="right" vertical="center"/>
    </xf>
    <xf numFmtId="10" fontId="26" fillId="5" borderId="48" xfId="1" applyNumberFormat="1" applyFont="1" applyFill="1" applyBorder="1" applyAlignment="1">
      <alignment horizontal="right" vertical="center"/>
    </xf>
    <xf numFmtId="10" fontId="26" fillId="5" borderId="49" xfId="1" applyNumberFormat="1" applyFont="1" applyFill="1" applyBorder="1" applyAlignment="1">
      <alignment horizontal="right" vertical="center"/>
    </xf>
    <xf numFmtId="49" fontId="25" fillId="5" borderId="50" xfId="0" applyNumberFormat="1" applyFont="1" applyFill="1" applyBorder="1" applyAlignment="1">
      <alignment horizontal="left" vertical="center"/>
    </xf>
    <xf numFmtId="10" fontId="25" fillId="5" borderId="51" xfId="0" applyNumberFormat="1" applyFont="1" applyFill="1" applyBorder="1" applyAlignment="1">
      <alignment horizontal="right" vertical="center"/>
    </xf>
    <xf numFmtId="10" fontId="22" fillId="5" borderId="53" xfId="0" applyNumberFormat="1" applyFont="1" applyFill="1" applyBorder="1" applyAlignment="1">
      <alignment horizontal="center" vertical="center"/>
    </xf>
    <xf numFmtId="10" fontId="26" fillId="5" borderId="54" xfId="1" applyNumberFormat="1" applyFont="1" applyFill="1" applyBorder="1" applyAlignment="1">
      <alignment horizontal="right" vertical="center"/>
    </xf>
    <xf numFmtId="10" fontId="26" fillId="5" borderId="55" xfId="1" applyNumberFormat="1" applyFont="1" applyFill="1" applyBorder="1" applyAlignment="1">
      <alignment horizontal="right" vertical="center"/>
    </xf>
    <xf numFmtId="10" fontId="26" fillId="5" borderId="56" xfId="1" applyNumberFormat="1" applyFont="1" applyFill="1" applyBorder="1" applyAlignment="1">
      <alignment horizontal="right" vertical="center"/>
    </xf>
    <xf numFmtId="10" fontId="18" fillId="5" borderId="0" xfId="1" applyNumberFormat="1" applyFont="1" applyFill="1" applyAlignment="1">
      <alignment horizontal="center" vertical="center"/>
    </xf>
    <xf numFmtId="0" fontId="21" fillId="0" borderId="57" xfId="0" applyFont="1" applyBorder="1" applyAlignment="1">
      <alignment horizontal="left" vertical="center" readingOrder="1"/>
    </xf>
    <xf numFmtId="0" fontId="23" fillId="10" borderId="58" xfId="0" applyFont="1" applyFill="1" applyBorder="1" applyAlignment="1">
      <alignment horizontal="center" vertical="center"/>
    </xf>
    <xf numFmtId="0" fontId="23" fillId="10" borderId="59" xfId="0" applyFont="1" applyFill="1" applyBorder="1" applyAlignment="1">
      <alignment horizontal="center" vertical="center"/>
    </xf>
    <xf numFmtId="0" fontId="23" fillId="10" borderId="60" xfId="0" applyFont="1" applyFill="1" applyBorder="1" applyAlignment="1">
      <alignment horizontal="center" vertical="center"/>
    </xf>
    <xf numFmtId="0" fontId="24" fillId="5" borderId="61" xfId="0" applyFont="1" applyFill="1" applyBorder="1" applyAlignment="1">
      <alignment horizontal="left" vertical="center"/>
    </xf>
    <xf numFmtId="10" fontId="24" fillId="5" borderId="64" xfId="0" applyNumberFormat="1" applyFont="1" applyFill="1" applyBorder="1" applyAlignment="1">
      <alignment horizontal="left" vertical="center"/>
    </xf>
    <xf numFmtId="2" fontId="24" fillId="5" borderId="65" xfId="0" applyNumberFormat="1" applyFont="1" applyFill="1" applyBorder="1" applyAlignment="1">
      <alignment horizontal="center" vertical="center"/>
    </xf>
    <xf numFmtId="15" fontId="24" fillId="5" borderId="67" xfId="0" applyNumberFormat="1" applyFont="1" applyFill="1" applyBorder="1" applyAlignment="1">
      <alignment horizontal="left" vertical="center"/>
    </xf>
    <xf numFmtId="2" fontId="24" fillId="5" borderId="16" xfId="0" applyNumberFormat="1" applyFont="1" applyFill="1" applyBorder="1" applyAlignment="1">
      <alignment horizontal="center" vertical="center"/>
    </xf>
    <xf numFmtId="10" fontId="24" fillId="5" borderId="0" xfId="0" applyNumberFormat="1" applyFont="1" applyFill="1" applyAlignment="1">
      <alignment horizontal="left" vertical="center"/>
    </xf>
    <xf numFmtId="2" fontId="25" fillId="5" borderId="0" xfId="0" applyNumberFormat="1" applyFont="1" applyFill="1" applyAlignment="1">
      <alignment horizontal="center" vertical="center"/>
    </xf>
    <xf numFmtId="17" fontId="4" fillId="2" borderId="0" xfId="0" applyNumberFormat="1" applyFont="1" applyFill="1" applyAlignment="1">
      <alignment vertical="center"/>
    </xf>
    <xf numFmtId="0" fontId="0" fillId="2" borderId="0" xfId="0" applyFill="1" applyAlignment="1">
      <alignment horizontal="center" vertical="center"/>
    </xf>
    <xf numFmtId="0" fontId="21" fillId="0" borderId="69" xfId="0" applyFont="1" applyBorder="1" applyAlignment="1">
      <alignment horizontal="left" vertical="center" wrapText="1" readingOrder="1"/>
    </xf>
    <xf numFmtId="10" fontId="23" fillId="0" borderId="70" xfId="0" applyNumberFormat="1" applyFont="1" applyBorder="1" applyAlignment="1">
      <alignment horizontal="center" vertical="center"/>
    </xf>
    <xf numFmtId="10" fontId="23" fillId="0" borderId="71" xfId="0" applyNumberFormat="1" applyFont="1" applyBorder="1" applyAlignment="1">
      <alignment horizontal="center" vertical="center"/>
    </xf>
    <xf numFmtId="10" fontId="23" fillId="0" borderId="72" xfId="0" applyNumberFormat="1" applyFont="1" applyBorder="1" applyAlignment="1">
      <alignment horizontal="center" vertical="center"/>
    </xf>
    <xf numFmtId="0" fontId="23" fillId="10" borderId="73" xfId="0" applyFont="1" applyFill="1" applyBorder="1" applyAlignment="1">
      <alignment horizontal="center" vertical="center"/>
    </xf>
    <xf numFmtId="10" fontId="25" fillId="0" borderId="65" xfId="1" applyNumberFormat="1" applyFont="1" applyFill="1" applyBorder="1" applyAlignment="1">
      <alignment horizontal="center" vertical="center"/>
    </xf>
    <xf numFmtId="0" fontId="18" fillId="5" borderId="32" xfId="0" applyFont="1" applyFill="1" applyBorder="1" applyAlignment="1">
      <alignment vertical="center"/>
    </xf>
    <xf numFmtId="0" fontId="23" fillId="10" borderId="74" xfId="0" applyFont="1" applyFill="1" applyBorder="1" applyAlignment="1">
      <alignment horizontal="center" vertical="center"/>
    </xf>
    <xf numFmtId="10" fontId="25" fillId="0" borderId="75" xfId="1" applyNumberFormat="1" applyFont="1" applyFill="1" applyBorder="1" applyAlignment="1">
      <alignment horizontal="center" vertical="center"/>
    </xf>
    <xf numFmtId="10" fontId="25" fillId="0" borderId="76" xfId="1" applyNumberFormat="1" applyFont="1" applyFill="1" applyBorder="1" applyAlignment="1">
      <alignment horizontal="center" vertical="center"/>
    </xf>
    <xf numFmtId="2" fontId="25" fillId="0" borderId="75" xfId="0" applyNumberFormat="1" applyFont="1" applyBorder="1" applyAlignment="1">
      <alignment horizontal="center" vertical="center"/>
    </xf>
    <xf numFmtId="2" fontId="25" fillId="0" borderId="76" xfId="0" applyNumberFormat="1" applyFont="1" applyBorder="1" applyAlignment="1">
      <alignment horizontal="center" vertical="center"/>
    </xf>
    <xf numFmtId="0" fontId="18" fillId="5" borderId="0" xfId="0" applyFont="1" applyFill="1" applyAlignment="1">
      <alignment vertical="center"/>
    </xf>
    <xf numFmtId="9" fontId="25" fillId="0" borderId="75" xfId="1" applyFont="1" applyFill="1" applyBorder="1" applyAlignment="1">
      <alignment horizontal="center" vertical="center"/>
    </xf>
    <xf numFmtId="9" fontId="25" fillId="0" borderId="76" xfId="1" applyFont="1" applyFill="1" applyBorder="1" applyAlignment="1">
      <alignment horizontal="center" vertical="center"/>
    </xf>
    <xf numFmtId="0" fontId="29" fillId="11" borderId="0" xfId="0" applyFont="1" applyFill="1" applyAlignment="1">
      <alignment vertical="center" wrapText="1"/>
    </xf>
    <xf numFmtId="0" fontId="23" fillId="10" borderId="77" xfId="0" applyFont="1" applyFill="1" applyBorder="1" applyAlignment="1">
      <alignment horizontal="center" vertical="center"/>
    </xf>
    <xf numFmtId="10" fontId="25" fillId="0" borderId="78" xfId="1" applyNumberFormat="1" applyFont="1" applyFill="1" applyBorder="1" applyAlignment="1">
      <alignment horizontal="center" vertical="center"/>
    </xf>
    <xf numFmtId="10" fontId="25" fillId="0" borderId="79" xfId="1" applyNumberFormat="1" applyFont="1" applyFill="1" applyBorder="1" applyAlignment="1">
      <alignment horizontal="center" vertical="center"/>
    </xf>
    <xf numFmtId="0" fontId="27" fillId="5" borderId="31" xfId="0" applyFont="1" applyFill="1" applyBorder="1" applyAlignment="1">
      <alignment horizontal="center" vertical="center" textRotation="90"/>
    </xf>
    <xf numFmtId="0" fontId="23" fillId="5" borderId="0" xfId="0" applyFont="1" applyFill="1" applyAlignment="1">
      <alignment horizontal="center" vertical="center"/>
    </xf>
    <xf numFmtId="10" fontId="25" fillId="5" borderId="0" xfId="1" applyNumberFormat="1" applyFont="1" applyFill="1" applyAlignment="1">
      <alignment horizontal="center" vertical="center"/>
    </xf>
    <xf numFmtId="0" fontId="19" fillId="5" borderId="16" xfId="0" applyFont="1" applyFill="1" applyBorder="1" applyAlignment="1">
      <alignment vertical="center"/>
    </xf>
    <xf numFmtId="0" fontId="27" fillId="5" borderId="31" xfId="0" applyFont="1" applyFill="1" applyBorder="1" applyAlignment="1">
      <alignment vertical="center" textRotation="90"/>
    </xf>
    <xf numFmtId="0" fontId="30" fillId="5" borderId="0" xfId="0" applyFont="1" applyFill="1" applyAlignment="1">
      <alignment horizontal="left" vertical="center"/>
    </xf>
    <xf numFmtId="0" fontId="31" fillId="5" borderId="0" xfId="0" applyFont="1" applyFill="1" applyAlignment="1">
      <alignment horizontal="center" vertical="center"/>
    </xf>
    <xf numFmtId="0" fontId="18" fillId="5" borderId="80" xfId="0" applyFont="1" applyFill="1" applyBorder="1"/>
    <xf numFmtId="17" fontId="18" fillId="5" borderId="16" xfId="0" applyNumberFormat="1" applyFont="1" applyFill="1" applyBorder="1" applyAlignment="1">
      <alignment vertical="center"/>
    </xf>
    <xf numFmtId="10" fontId="18" fillId="5" borderId="16" xfId="1" applyNumberFormat="1" applyFont="1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18" fillId="5" borderId="68" xfId="0" applyFont="1" applyFill="1" applyBorder="1"/>
    <xf numFmtId="0" fontId="0" fillId="5" borderId="68" xfId="0" applyFill="1" applyBorder="1" applyAlignment="1">
      <alignment horizontal="right" vertical="center"/>
    </xf>
    <xf numFmtId="17" fontId="18" fillId="5" borderId="0" xfId="0" applyNumberFormat="1" applyFont="1" applyFill="1" applyAlignment="1">
      <alignment vertical="center"/>
    </xf>
    <xf numFmtId="17" fontId="0" fillId="5" borderId="0" xfId="0" applyNumberFormat="1" applyFill="1" applyAlignment="1">
      <alignment vertical="center"/>
    </xf>
    <xf numFmtId="2" fontId="24" fillId="0" borderId="66" xfId="0" applyNumberFormat="1" applyFont="1" applyFill="1" applyBorder="1" applyAlignment="1">
      <alignment horizontal="center" vertical="center"/>
    </xf>
    <xf numFmtId="2" fontId="24" fillId="0" borderId="79" xfId="0" applyNumberFormat="1" applyFont="1" applyFill="1" applyBorder="1" applyAlignment="1">
      <alignment horizontal="center" vertical="center"/>
    </xf>
    <xf numFmtId="2" fontId="24" fillId="0" borderId="62" xfId="0" applyNumberFormat="1" applyFont="1" applyFill="1" applyBorder="1" applyAlignment="1">
      <alignment horizontal="center" vertical="center"/>
    </xf>
    <xf numFmtId="2" fontId="24" fillId="0" borderId="63" xfId="0" applyNumberFormat="1" applyFont="1" applyFill="1" applyBorder="1" applyAlignment="1">
      <alignment horizontal="center" vertical="center"/>
    </xf>
    <xf numFmtId="10" fontId="25" fillId="0" borderId="81" xfId="1" applyNumberFormat="1" applyFont="1" applyFill="1" applyBorder="1" applyAlignment="1">
      <alignment horizontal="center" vertical="center"/>
    </xf>
    <xf numFmtId="0" fontId="32" fillId="0" borderId="70" xfId="0" applyFont="1" applyBorder="1" applyAlignment="1">
      <alignment horizontal="center" wrapText="1"/>
    </xf>
    <xf numFmtId="49" fontId="0" fillId="0" borderId="0" xfId="0" applyNumberFormat="1"/>
    <xf numFmtId="4" fontId="0" fillId="0" borderId="0" xfId="0" applyNumberFormat="1"/>
    <xf numFmtId="168" fontId="0" fillId="0" borderId="0" xfId="0" applyNumberFormat="1"/>
    <xf numFmtId="49" fontId="0" fillId="0" borderId="9" xfId="0" applyNumberFormat="1" applyBorder="1"/>
    <xf numFmtId="4" fontId="0" fillId="0" borderId="9" xfId="0" applyNumberFormat="1" applyBorder="1"/>
    <xf numFmtId="168" fontId="0" fillId="0" borderId="9" xfId="0" applyNumberFormat="1" applyBorder="1"/>
    <xf numFmtId="10" fontId="0" fillId="0" borderId="9" xfId="1" applyNumberFormat="1" applyFont="1" applyBorder="1"/>
    <xf numFmtId="4" fontId="2" fillId="0" borderId="0" xfId="0" applyNumberFormat="1" applyFont="1"/>
    <xf numFmtId="10" fontId="2" fillId="0" borderId="0" xfId="0" applyNumberFormat="1" applyFont="1"/>
    <xf numFmtId="0" fontId="33" fillId="0" borderId="28" xfId="0" applyFont="1" applyBorder="1" applyAlignment="1">
      <alignment horizontal="left" vertical="center"/>
    </xf>
    <xf numFmtId="0" fontId="9" fillId="0" borderId="29" xfId="0" applyFont="1" applyBorder="1" applyAlignment="1">
      <alignment vertical="center"/>
    </xf>
    <xf numFmtId="0" fontId="9" fillId="0" borderId="30" xfId="0" applyFont="1" applyBorder="1" applyAlignment="1">
      <alignment vertical="center"/>
    </xf>
    <xf numFmtId="0" fontId="12" fillId="0" borderId="31" xfId="0" applyFont="1" applyBorder="1" applyAlignment="1">
      <alignment vertical="center"/>
    </xf>
    <xf numFmtId="0" fontId="12" fillId="0" borderId="0" xfId="0" applyFont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14" fontId="9" fillId="12" borderId="31" xfId="0" applyNumberFormat="1" applyFont="1" applyFill="1" applyBorder="1" applyAlignment="1">
      <alignment horizontal="left" vertical="center" wrapText="1"/>
    </xf>
    <xf numFmtId="169" fontId="9" fillId="9" borderId="0" xfId="2" applyNumberFormat="1" applyFont="1" applyFill="1" applyBorder="1" applyAlignment="1">
      <alignment horizontal="center" vertical="center" wrapText="1"/>
    </xf>
    <xf numFmtId="170" fontId="9" fillId="9" borderId="32" xfId="2" applyNumberFormat="1" applyFont="1" applyFill="1" applyBorder="1" applyAlignment="1">
      <alignment horizontal="center" vertical="center" wrapText="1"/>
    </xf>
    <xf numFmtId="14" fontId="9" fillId="12" borderId="80" xfId="0" applyNumberFormat="1" applyFont="1" applyFill="1" applyBorder="1" applyAlignment="1">
      <alignment horizontal="left" vertical="center" wrapText="1"/>
    </xf>
    <xf numFmtId="169" fontId="9" fillId="9" borderId="16" xfId="2" applyNumberFormat="1" applyFont="1" applyFill="1" applyBorder="1" applyAlignment="1">
      <alignment horizontal="center" vertical="center" wrapText="1"/>
    </xf>
    <xf numFmtId="170" fontId="9" fillId="9" borderId="68" xfId="2" applyNumberFormat="1" applyFont="1" applyFill="1" applyBorder="1" applyAlignment="1">
      <alignment horizontal="center" vertical="center" wrapText="1"/>
    </xf>
    <xf numFmtId="0" fontId="34" fillId="0" borderId="4" xfId="0" applyFont="1" applyBorder="1" applyAlignment="1">
      <alignment vertical="center"/>
    </xf>
    <xf numFmtId="0" fontId="34" fillId="0" borderId="82" xfId="0" applyFont="1" applyBorder="1" applyAlignment="1">
      <alignment vertical="center"/>
    </xf>
    <xf numFmtId="171" fontId="35" fillId="0" borderId="83" xfId="1" applyNumberFormat="1" applyFont="1" applyBorder="1" applyAlignment="1">
      <alignment horizontal="center" vertical="center"/>
    </xf>
    <xf numFmtId="0" fontId="34" fillId="0" borderId="84" xfId="0" applyFont="1" applyBorder="1" applyAlignment="1">
      <alignment vertical="center"/>
    </xf>
    <xf numFmtId="0" fontId="19" fillId="5" borderId="0" xfId="0" applyFont="1" applyFill="1" applyBorder="1" applyAlignment="1">
      <alignment vertical="center"/>
    </xf>
    <xf numFmtId="10" fontId="28" fillId="5" borderId="0" xfId="0" applyNumberFormat="1" applyFont="1" applyFill="1" applyBorder="1" applyAlignment="1">
      <alignment horizontal="center" vertical="center" wrapText="1" readingOrder="1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right" vertical="center"/>
    </xf>
    <xf numFmtId="0" fontId="0" fillId="5" borderId="0" xfId="0" applyFill="1" applyBorder="1"/>
    <xf numFmtId="0" fontId="0" fillId="5" borderId="0" xfId="0" applyFill="1" applyBorder="1" applyAlignment="1">
      <alignment vertical="center"/>
    </xf>
    <xf numFmtId="0" fontId="0" fillId="5" borderId="16" xfId="0" applyFill="1" applyBorder="1" applyAlignment="1">
      <alignment horizontal="right" vertical="center"/>
    </xf>
    <xf numFmtId="0" fontId="20" fillId="8" borderId="3" xfId="0" applyFont="1" applyFill="1" applyBorder="1" applyAlignment="1">
      <alignment horizontal="center"/>
    </xf>
    <xf numFmtId="0" fontId="19" fillId="5" borderId="30" xfId="0" applyFont="1" applyFill="1" applyBorder="1" applyAlignment="1">
      <alignment vertical="center"/>
    </xf>
    <xf numFmtId="0" fontId="0" fillId="5" borderId="32" xfId="0" applyFill="1" applyBorder="1"/>
    <xf numFmtId="10" fontId="34" fillId="0" borderId="10" xfId="1" applyNumberFormat="1" applyFont="1" applyBorder="1" applyAlignment="1">
      <alignment vertical="center"/>
    </xf>
    <xf numFmtId="10" fontId="35" fillId="0" borderId="37" xfId="1" applyNumberFormat="1" applyFont="1" applyBorder="1" applyAlignment="1">
      <alignment horizontal="center" vertical="center"/>
    </xf>
    <xf numFmtId="172" fontId="0" fillId="0" borderId="0" xfId="0" applyNumberFormat="1"/>
    <xf numFmtId="2" fontId="0" fillId="0" borderId="0" xfId="0" applyNumberFormat="1"/>
    <xf numFmtId="169" fontId="0" fillId="0" borderId="0" xfId="0" applyNumberFormat="1"/>
    <xf numFmtId="166" fontId="13" fillId="6" borderId="7" xfId="2" applyNumberFormat="1" applyFont="1" applyFill="1" applyBorder="1" applyAlignment="1">
      <alignment horizontal="center"/>
    </xf>
    <xf numFmtId="166" fontId="13" fillId="6" borderId="0" xfId="2" applyNumberFormat="1" applyFont="1" applyFill="1" applyAlignment="1">
      <alignment horizontal="center"/>
    </xf>
    <xf numFmtId="166" fontId="13" fillId="6" borderId="8" xfId="2" applyNumberFormat="1" applyFont="1" applyFill="1" applyBorder="1" applyAlignment="1">
      <alignment horizontal="center"/>
    </xf>
    <xf numFmtId="10" fontId="13" fillId="6" borderId="7" xfId="1" applyNumberFormat="1" applyFont="1" applyFill="1" applyBorder="1" applyAlignment="1">
      <alignment horizontal="center"/>
    </xf>
    <xf numFmtId="10" fontId="13" fillId="6" borderId="0" xfId="1" applyNumberFormat="1" applyFont="1" applyFill="1" applyAlignment="1">
      <alignment horizontal="center"/>
    </xf>
    <xf numFmtId="10" fontId="13" fillId="6" borderId="8" xfId="1" applyNumberFormat="1" applyFont="1" applyFill="1" applyBorder="1" applyAlignment="1">
      <alignment horizontal="center"/>
    </xf>
    <xf numFmtId="0" fontId="13" fillId="6" borderId="7" xfId="0" applyFont="1" applyFill="1" applyBorder="1" applyAlignment="1">
      <alignment horizontal="center"/>
    </xf>
    <xf numFmtId="0" fontId="13" fillId="6" borderId="0" xfId="0" applyFont="1" applyFill="1" applyAlignment="1">
      <alignment horizontal="center"/>
    </xf>
    <xf numFmtId="0" fontId="13" fillId="6" borderId="8" xfId="0" applyFont="1" applyFill="1" applyBorder="1" applyAlignment="1">
      <alignment horizontal="center"/>
    </xf>
    <xf numFmtId="167" fontId="15" fillId="2" borderId="4" xfId="1" applyNumberFormat="1" applyFont="1" applyFill="1" applyBorder="1" applyAlignment="1">
      <alignment horizontal="center" vertical="center"/>
    </xf>
    <xf numFmtId="167" fontId="15" fillId="2" borderId="5" xfId="1" applyNumberFormat="1" applyFont="1" applyFill="1" applyBorder="1" applyAlignment="1">
      <alignment horizontal="center" vertical="center"/>
    </xf>
    <xf numFmtId="10" fontId="15" fillId="0" borderId="4" xfId="1" applyNumberFormat="1" applyFont="1" applyBorder="1" applyAlignment="1">
      <alignment horizontal="center" vertical="center"/>
    </xf>
    <xf numFmtId="2" fontId="13" fillId="6" borderId="7" xfId="0" applyNumberFormat="1" applyFont="1" applyFill="1" applyBorder="1" applyAlignment="1">
      <alignment horizontal="center"/>
    </xf>
    <xf numFmtId="2" fontId="13" fillId="6" borderId="0" xfId="0" applyNumberFormat="1" applyFont="1" applyFill="1" applyAlignment="1">
      <alignment horizontal="center"/>
    </xf>
    <xf numFmtId="2" fontId="13" fillId="6" borderId="8" xfId="0" applyNumberFormat="1" applyFont="1" applyFill="1" applyBorder="1" applyAlignment="1">
      <alignment horizontal="center"/>
    </xf>
    <xf numFmtId="15" fontId="15" fillId="0" borderId="4" xfId="1" applyNumberFormat="1" applyFont="1" applyBorder="1" applyAlignment="1">
      <alignment horizontal="center" vertical="center"/>
    </xf>
    <xf numFmtId="15" fontId="15" fillId="2" borderId="4" xfId="1" applyNumberFormat="1" applyFont="1" applyFill="1" applyBorder="1" applyAlignment="1">
      <alignment horizontal="center" vertical="center"/>
    </xf>
    <xf numFmtId="10" fontId="15" fillId="2" borderId="4" xfId="1" applyNumberFormat="1" applyFont="1" applyFill="1" applyBorder="1" applyAlignment="1">
      <alignment horizontal="center" vertical="center"/>
    </xf>
    <xf numFmtId="15" fontId="15" fillId="0" borderId="10" xfId="1" applyNumberFormat="1" applyFont="1" applyBorder="1" applyAlignment="1">
      <alignment horizontal="center" vertical="center"/>
    </xf>
    <xf numFmtId="15" fontId="15" fillId="0" borderId="11" xfId="1" applyNumberFormat="1" applyFont="1" applyBorder="1" applyAlignment="1">
      <alignment horizontal="center" vertical="center"/>
    </xf>
    <xf numFmtId="15" fontId="15" fillId="0" borderId="12" xfId="1" applyNumberFormat="1" applyFont="1" applyBorder="1" applyAlignment="1">
      <alignment horizontal="center" vertical="center"/>
    </xf>
    <xf numFmtId="0" fontId="27" fillId="5" borderId="31" xfId="0" applyFont="1" applyFill="1" applyBorder="1" applyAlignment="1">
      <alignment horizontal="center" vertical="center" textRotation="90"/>
    </xf>
    <xf numFmtId="0" fontId="20" fillId="8" borderId="1" xfId="0" applyFont="1" applyFill="1" applyBorder="1" applyAlignment="1">
      <alignment horizontal="center"/>
    </xf>
    <xf numFmtId="0" fontId="20" fillId="8" borderId="2" xfId="0" applyFont="1" applyFill="1" applyBorder="1" applyAlignment="1">
      <alignment horizontal="center"/>
    </xf>
    <xf numFmtId="0" fontId="20" fillId="8" borderId="3" xfId="0" applyFont="1" applyFill="1" applyBorder="1" applyAlignment="1">
      <alignment horizontal="center"/>
    </xf>
    <xf numFmtId="0" fontId="21" fillId="0" borderId="28" xfId="0" applyFont="1" applyBorder="1" applyAlignment="1">
      <alignment horizontal="center" vertical="center" wrapText="1" readingOrder="1"/>
    </xf>
    <xf numFmtId="0" fontId="21" fillId="0" borderId="36" xfId="0" applyFont="1" applyBorder="1" applyAlignment="1">
      <alignment horizontal="center" vertical="center" wrapText="1" readingOrder="1"/>
    </xf>
    <xf numFmtId="15" fontId="22" fillId="5" borderId="33" xfId="0" applyNumberFormat="1" applyFont="1" applyFill="1" applyBorder="1" applyAlignment="1">
      <alignment horizontal="center" vertical="center"/>
    </xf>
    <xf numFmtId="15" fontId="22" fillId="5" borderId="20" xfId="0" applyNumberFormat="1" applyFont="1" applyFill="1" applyBorder="1" applyAlignment="1">
      <alignment horizontal="center" vertical="center"/>
    </xf>
    <xf numFmtId="0" fontId="21" fillId="0" borderId="34" xfId="0" applyFont="1" applyBorder="1" applyAlignment="1">
      <alignment horizontal="left" vertical="center" wrapText="1" readingOrder="1"/>
    </xf>
    <xf numFmtId="0" fontId="21" fillId="0" borderId="35" xfId="0" applyFont="1" applyBorder="1" applyAlignment="1">
      <alignment horizontal="left" vertical="center" wrapText="1" readingOrder="1"/>
    </xf>
    <xf numFmtId="0" fontId="21" fillId="0" borderId="40" xfId="0" applyFont="1" applyBorder="1" applyAlignment="1">
      <alignment horizontal="center" vertical="center" wrapText="1" readingOrder="1"/>
    </xf>
    <xf numFmtId="0" fontId="21" fillId="0" borderId="46" xfId="0" applyFont="1" applyBorder="1" applyAlignment="1">
      <alignment horizontal="center" vertical="center" wrapText="1" readingOrder="1"/>
    </xf>
    <xf numFmtId="0" fontId="21" fillId="0" borderId="52" xfId="0" applyFont="1" applyBorder="1" applyAlignment="1">
      <alignment horizontal="center" vertical="center" wrapText="1" readingOrder="1"/>
    </xf>
  </cellXfs>
  <cellStyles count="4">
    <cellStyle name="Comma" xfId="3" builtinId="3"/>
    <cellStyle name="Currency 2" xfId="2" xr:uid="{70713017-EFBE-4B67-B2D1-BB68F9899A95}"/>
    <cellStyle name="Normal" xfId="0" builtinId="0"/>
    <cellStyle name="Percent" xfId="1" builtinId="5"/>
  </cellStyles>
  <dxfs count="2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FF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'Market Data'!$G$3</c:f>
              <c:strCache>
                <c:ptCount val="1"/>
                <c:pt idx="0">
                  <c:v>Inflation-Adjusted Value of 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'Market Data'!$A$4:$A$581</c:f>
              <c:numCache>
                <c:formatCode>m/d/yyyy</c:formatCode>
                <c:ptCount val="578"/>
                <c:pt idx="0">
                  <c:v>26665</c:v>
                </c:pt>
                <c:pt idx="1">
                  <c:v>26695</c:v>
                </c:pt>
                <c:pt idx="2">
                  <c:v>26723</c:v>
                </c:pt>
                <c:pt idx="3">
                  <c:v>26754</c:v>
                </c:pt>
                <c:pt idx="4">
                  <c:v>26784</c:v>
                </c:pt>
                <c:pt idx="5">
                  <c:v>26815</c:v>
                </c:pt>
                <c:pt idx="6">
                  <c:v>26845</c:v>
                </c:pt>
                <c:pt idx="7">
                  <c:v>26876</c:v>
                </c:pt>
                <c:pt idx="8">
                  <c:v>26907</c:v>
                </c:pt>
                <c:pt idx="9">
                  <c:v>26937</c:v>
                </c:pt>
                <c:pt idx="10">
                  <c:v>26968</c:v>
                </c:pt>
                <c:pt idx="11">
                  <c:v>26998</c:v>
                </c:pt>
                <c:pt idx="12">
                  <c:v>27029</c:v>
                </c:pt>
                <c:pt idx="13">
                  <c:v>27060</c:v>
                </c:pt>
                <c:pt idx="14">
                  <c:v>27088</c:v>
                </c:pt>
                <c:pt idx="15">
                  <c:v>27119</c:v>
                </c:pt>
                <c:pt idx="16">
                  <c:v>27149</c:v>
                </c:pt>
                <c:pt idx="17">
                  <c:v>27180</c:v>
                </c:pt>
                <c:pt idx="18">
                  <c:v>27210</c:v>
                </c:pt>
                <c:pt idx="19">
                  <c:v>27241</c:v>
                </c:pt>
                <c:pt idx="20">
                  <c:v>27272</c:v>
                </c:pt>
                <c:pt idx="21">
                  <c:v>27302</c:v>
                </c:pt>
                <c:pt idx="22">
                  <c:v>27333</c:v>
                </c:pt>
                <c:pt idx="23">
                  <c:v>27363</c:v>
                </c:pt>
                <c:pt idx="24">
                  <c:v>27394</c:v>
                </c:pt>
                <c:pt idx="25">
                  <c:v>27425</c:v>
                </c:pt>
                <c:pt idx="26">
                  <c:v>27453</c:v>
                </c:pt>
                <c:pt idx="27">
                  <c:v>27484</c:v>
                </c:pt>
                <c:pt idx="28">
                  <c:v>27514</c:v>
                </c:pt>
                <c:pt idx="29">
                  <c:v>27545</c:v>
                </c:pt>
                <c:pt idx="30">
                  <c:v>27575</c:v>
                </c:pt>
                <c:pt idx="31">
                  <c:v>27606</c:v>
                </c:pt>
                <c:pt idx="32">
                  <c:v>27637</c:v>
                </c:pt>
                <c:pt idx="33">
                  <c:v>27667</c:v>
                </c:pt>
                <c:pt idx="34">
                  <c:v>27698</c:v>
                </c:pt>
                <c:pt idx="35">
                  <c:v>27728</c:v>
                </c:pt>
                <c:pt idx="36">
                  <c:v>27759</c:v>
                </c:pt>
                <c:pt idx="37">
                  <c:v>27790</c:v>
                </c:pt>
                <c:pt idx="38">
                  <c:v>27819</c:v>
                </c:pt>
                <c:pt idx="39">
                  <c:v>27850</c:v>
                </c:pt>
                <c:pt idx="40">
                  <c:v>27880</c:v>
                </c:pt>
                <c:pt idx="41">
                  <c:v>27911</c:v>
                </c:pt>
                <c:pt idx="42">
                  <c:v>27941</c:v>
                </c:pt>
                <c:pt idx="43">
                  <c:v>27972</c:v>
                </c:pt>
                <c:pt idx="44">
                  <c:v>28003</c:v>
                </c:pt>
                <c:pt idx="45">
                  <c:v>28033</c:v>
                </c:pt>
                <c:pt idx="46">
                  <c:v>28064</c:v>
                </c:pt>
                <c:pt idx="47">
                  <c:v>28094</c:v>
                </c:pt>
                <c:pt idx="48">
                  <c:v>28125</c:v>
                </c:pt>
                <c:pt idx="49">
                  <c:v>28156</c:v>
                </c:pt>
                <c:pt idx="50">
                  <c:v>28184</c:v>
                </c:pt>
                <c:pt idx="51">
                  <c:v>28215</c:v>
                </c:pt>
                <c:pt idx="52">
                  <c:v>28245</c:v>
                </c:pt>
                <c:pt idx="53">
                  <c:v>28276</c:v>
                </c:pt>
                <c:pt idx="54">
                  <c:v>28306</c:v>
                </c:pt>
                <c:pt idx="55">
                  <c:v>28337</c:v>
                </c:pt>
                <c:pt idx="56">
                  <c:v>28368</c:v>
                </c:pt>
                <c:pt idx="57">
                  <c:v>28398</c:v>
                </c:pt>
                <c:pt idx="58">
                  <c:v>28429</c:v>
                </c:pt>
                <c:pt idx="59">
                  <c:v>28459</c:v>
                </c:pt>
                <c:pt idx="60">
                  <c:v>28490</c:v>
                </c:pt>
                <c:pt idx="61">
                  <c:v>28521</c:v>
                </c:pt>
                <c:pt idx="62">
                  <c:v>28549</c:v>
                </c:pt>
                <c:pt idx="63">
                  <c:v>28580</c:v>
                </c:pt>
                <c:pt idx="64">
                  <c:v>28610</c:v>
                </c:pt>
                <c:pt idx="65">
                  <c:v>28641</c:v>
                </c:pt>
                <c:pt idx="66">
                  <c:v>28671</c:v>
                </c:pt>
                <c:pt idx="67">
                  <c:v>28702</c:v>
                </c:pt>
                <c:pt idx="68">
                  <c:v>28733</c:v>
                </c:pt>
                <c:pt idx="69">
                  <c:v>28763</c:v>
                </c:pt>
                <c:pt idx="70">
                  <c:v>28794</c:v>
                </c:pt>
                <c:pt idx="71">
                  <c:v>28824</c:v>
                </c:pt>
                <c:pt idx="72">
                  <c:v>28855</c:v>
                </c:pt>
                <c:pt idx="73">
                  <c:v>28886</c:v>
                </c:pt>
                <c:pt idx="74">
                  <c:v>28914</c:v>
                </c:pt>
                <c:pt idx="75">
                  <c:v>28945</c:v>
                </c:pt>
                <c:pt idx="76">
                  <c:v>28975</c:v>
                </c:pt>
                <c:pt idx="77">
                  <c:v>29006</c:v>
                </c:pt>
                <c:pt idx="78">
                  <c:v>29036</c:v>
                </c:pt>
                <c:pt idx="79">
                  <c:v>29067</c:v>
                </c:pt>
                <c:pt idx="80">
                  <c:v>29098</c:v>
                </c:pt>
                <c:pt idx="81">
                  <c:v>29128</c:v>
                </c:pt>
                <c:pt idx="82">
                  <c:v>29159</c:v>
                </c:pt>
                <c:pt idx="83">
                  <c:v>29189</c:v>
                </c:pt>
                <c:pt idx="84">
                  <c:v>29220</c:v>
                </c:pt>
                <c:pt idx="85">
                  <c:v>29251</c:v>
                </c:pt>
                <c:pt idx="86">
                  <c:v>29280</c:v>
                </c:pt>
                <c:pt idx="87">
                  <c:v>29311</c:v>
                </c:pt>
                <c:pt idx="88">
                  <c:v>29341</c:v>
                </c:pt>
                <c:pt idx="89">
                  <c:v>29372</c:v>
                </c:pt>
                <c:pt idx="90">
                  <c:v>29402</c:v>
                </c:pt>
                <c:pt idx="91">
                  <c:v>29433</c:v>
                </c:pt>
                <c:pt idx="92">
                  <c:v>29464</c:v>
                </c:pt>
                <c:pt idx="93">
                  <c:v>29494</c:v>
                </c:pt>
                <c:pt idx="94">
                  <c:v>29525</c:v>
                </c:pt>
                <c:pt idx="95">
                  <c:v>29555</c:v>
                </c:pt>
                <c:pt idx="96">
                  <c:v>29586</c:v>
                </c:pt>
                <c:pt idx="97">
                  <c:v>29617</c:v>
                </c:pt>
                <c:pt idx="98">
                  <c:v>29645</c:v>
                </c:pt>
                <c:pt idx="99">
                  <c:v>29676</c:v>
                </c:pt>
                <c:pt idx="100">
                  <c:v>29706</c:v>
                </c:pt>
                <c:pt idx="101">
                  <c:v>29737</c:v>
                </c:pt>
                <c:pt idx="102">
                  <c:v>29767</c:v>
                </c:pt>
                <c:pt idx="103">
                  <c:v>29798</c:v>
                </c:pt>
                <c:pt idx="104">
                  <c:v>29829</c:v>
                </c:pt>
                <c:pt idx="105">
                  <c:v>29859</c:v>
                </c:pt>
                <c:pt idx="106">
                  <c:v>29890</c:v>
                </c:pt>
                <c:pt idx="107">
                  <c:v>29920</c:v>
                </c:pt>
                <c:pt idx="108">
                  <c:v>29951</c:v>
                </c:pt>
                <c:pt idx="109">
                  <c:v>29982</c:v>
                </c:pt>
                <c:pt idx="110">
                  <c:v>30010</c:v>
                </c:pt>
                <c:pt idx="111">
                  <c:v>30041</c:v>
                </c:pt>
                <c:pt idx="112">
                  <c:v>30071</c:v>
                </c:pt>
                <c:pt idx="113">
                  <c:v>30102</c:v>
                </c:pt>
                <c:pt idx="114">
                  <c:v>30132</c:v>
                </c:pt>
                <c:pt idx="115">
                  <c:v>30163</c:v>
                </c:pt>
                <c:pt idx="116">
                  <c:v>30194</c:v>
                </c:pt>
                <c:pt idx="117">
                  <c:v>30224</c:v>
                </c:pt>
                <c:pt idx="118">
                  <c:v>30255</c:v>
                </c:pt>
                <c:pt idx="119">
                  <c:v>30285</c:v>
                </c:pt>
                <c:pt idx="120">
                  <c:v>30316</c:v>
                </c:pt>
                <c:pt idx="121">
                  <c:v>30347</c:v>
                </c:pt>
                <c:pt idx="122">
                  <c:v>30375</c:v>
                </c:pt>
                <c:pt idx="123">
                  <c:v>30406</c:v>
                </c:pt>
                <c:pt idx="124">
                  <c:v>30436</c:v>
                </c:pt>
                <c:pt idx="125">
                  <c:v>30467</c:v>
                </c:pt>
                <c:pt idx="126">
                  <c:v>30497</c:v>
                </c:pt>
                <c:pt idx="127">
                  <c:v>30528</c:v>
                </c:pt>
                <c:pt idx="128">
                  <c:v>30559</c:v>
                </c:pt>
                <c:pt idx="129">
                  <c:v>30589</c:v>
                </c:pt>
                <c:pt idx="130">
                  <c:v>30620</c:v>
                </c:pt>
                <c:pt idx="131">
                  <c:v>30650</c:v>
                </c:pt>
                <c:pt idx="132">
                  <c:v>30681</c:v>
                </c:pt>
                <c:pt idx="133">
                  <c:v>30712</c:v>
                </c:pt>
                <c:pt idx="134">
                  <c:v>30741</c:v>
                </c:pt>
                <c:pt idx="135">
                  <c:v>30772</c:v>
                </c:pt>
                <c:pt idx="136">
                  <c:v>30802</c:v>
                </c:pt>
                <c:pt idx="137">
                  <c:v>30833</c:v>
                </c:pt>
                <c:pt idx="138">
                  <c:v>30863</c:v>
                </c:pt>
                <c:pt idx="139">
                  <c:v>30894</c:v>
                </c:pt>
                <c:pt idx="140">
                  <c:v>30925</c:v>
                </c:pt>
                <c:pt idx="141">
                  <c:v>30955</c:v>
                </c:pt>
                <c:pt idx="142">
                  <c:v>30986</c:v>
                </c:pt>
                <c:pt idx="143">
                  <c:v>31016</c:v>
                </c:pt>
                <c:pt idx="144">
                  <c:v>31047</c:v>
                </c:pt>
                <c:pt idx="145">
                  <c:v>31078</c:v>
                </c:pt>
                <c:pt idx="146">
                  <c:v>31106</c:v>
                </c:pt>
                <c:pt idx="147">
                  <c:v>31137</c:v>
                </c:pt>
                <c:pt idx="148">
                  <c:v>31167</c:v>
                </c:pt>
                <c:pt idx="149">
                  <c:v>31198</c:v>
                </c:pt>
                <c:pt idx="150">
                  <c:v>31228</c:v>
                </c:pt>
                <c:pt idx="151">
                  <c:v>31259</c:v>
                </c:pt>
                <c:pt idx="152">
                  <c:v>31290</c:v>
                </c:pt>
                <c:pt idx="153">
                  <c:v>31320</c:v>
                </c:pt>
                <c:pt idx="154">
                  <c:v>31351</c:v>
                </c:pt>
                <c:pt idx="155">
                  <c:v>31381</c:v>
                </c:pt>
                <c:pt idx="156">
                  <c:v>31412</c:v>
                </c:pt>
                <c:pt idx="157">
                  <c:v>31443</c:v>
                </c:pt>
                <c:pt idx="158">
                  <c:v>31471</c:v>
                </c:pt>
                <c:pt idx="159">
                  <c:v>31502</c:v>
                </c:pt>
                <c:pt idx="160">
                  <c:v>31532</c:v>
                </c:pt>
                <c:pt idx="161">
                  <c:v>31563</c:v>
                </c:pt>
                <c:pt idx="162">
                  <c:v>31593</c:v>
                </c:pt>
                <c:pt idx="163">
                  <c:v>31624</c:v>
                </c:pt>
                <c:pt idx="164">
                  <c:v>31655</c:v>
                </c:pt>
                <c:pt idx="165">
                  <c:v>31685</c:v>
                </c:pt>
                <c:pt idx="166">
                  <c:v>31716</c:v>
                </c:pt>
                <c:pt idx="167">
                  <c:v>31746</c:v>
                </c:pt>
                <c:pt idx="168">
                  <c:v>31777</c:v>
                </c:pt>
                <c:pt idx="169">
                  <c:v>31808</c:v>
                </c:pt>
                <c:pt idx="170">
                  <c:v>31836</c:v>
                </c:pt>
                <c:pt idx="171">
                  <c:v>31867</c:v>
                </c:pt>
                <c:pt idx="172">
                  <c:v>31897</c:v>
                </c:pt>
                <c:pt idx="173">
                  <c:v>31928</c:v>
                </c:pt>
                <c:pt idx="174">
                  <c:v>31958</c:v>
                </c:pt>
                <c:pt idx="175">
                  <c:v>31989</c:v>
                </c:pt>
                <c:pt idx="176">
                  <c:v>32020</c:v>
                </c:pt>
                <c:pt idx="177">
                  <c:v>32050</c:v>
                </c:pt>
                <c:pt idx="178">
                  <c:v>32081</c:v>
                </c:pt>
                <c:pt idx="179">
                  <c:v>32111</c:v>
                </c:pt>
                <c:pt idx="180">
                  <c:v>32142</c:v>
                </c:pt>
                <c:pt idx="181">
                  <c:v>32173</c:v>
                </c:pt>
                <c:pt idx="182">
                  <c:v>32202</c:v>
                </c:pt>
                <c:pt idx="183">
                  <c:v>32233</c:v>
                </c:pt>
                <c:pt idx="184">
                  <c:v>32263</c:v>
                </c:pt>
                <c:pt idx="185">
                  <c:v>32294</c:v>
                </c:pt>
                <c:pt idx="186">
                  <c:v>32324</c:v>
                </c:pt>
                <c:pt idx="187">
                  <c:v>32355</c:v>
                </c:pt>
                <c:pt idx="188">
                  <c:v>32386</c:v>
                </c:pt>
                <c:pt idx="189">
                  <c:v>32416</c:v>
                </c:pt>
                <c:pt idx="190">
                  <c:v>32447</c:v>
                </c:pt>
                <c:pt idx="191">
                  <c:v>32477</c:v>
                </c:pt>
                <c:pt idx="192">
                  <c:v>32508</c:v>
                </c:pt>
                <c:pt idx="193">
                  <c:v>32539</c:v>
                </c:pt>
                <c:pt idx="194">
                  <c:v>32567</c:v>
                </c:pt>
                <c:pt idx="195">
                  <c:v>32598</c:v>
                </c:pt>
                <c:pt idx="196">
                  <c:v>32628</c:v>
                </c:pt>
                <c:pt idx="197">
                  <c:v>32659</c:v>
                </c:pt>
                <c:pt idx="198">
                  <c:v>32689</c:v>
                </c:pt>
                <c:pt idx="199">
                  <c:v>32720</c:v>
                </c:pt>
                <c:pt idx="200">
                  <c:v>32751</c:v>
                </c:pt>
                <c:pt idx="201">
                  <c:v>32781</c:v>
                </c:pt>
                <c:pt idx="202">
                  <c:v>32812</c:v>
                </c:pt>
                <c:pt idx="203">
                  <c:v>32842</c:v>
                </c:pt>
                <c:pt idx="204">
                  <c:v>32873</c:v>
                </c:pt>
                <c:pt idx="205">
                  <c:v>32904</c:v>
                </c:pt>
                <c:pt idx="206">
                  <c:v>32932</c:v>
                </c:pt>
                <c:pt idx="207">
                  <c:v>32963</c:v>
                </c:pt>
                <c:pt idx="208">
                  <c:v>32993</c:v>
                </c:pt>
                <c:pt idx="209">
                  <c:v>33024</c:v>
                </c:pt>
                <c:pt idx="210">
                  <c:v>33054</c:v>
                </c:pt>
                <c:pt idx="211">
                  <c:v>33085</c:v>
                </c:pt>
                <c:pt idx="212">
                  <c:v>33116</c:v>
                </c:pt>
                <c:pt idx="213">
                  <c:v>33146</c:v>
                </c:pt>
                <c:pt idx="214">
                  <c:v>33177</c:v>
                </c:pt>
                <c:pt idx="215">
                  <c:v>33207</c:v>
                </c:pt>
                <c:pt idx="216">
                  <c:v>33238</c:v>
                </c:pt>
                <c:pt idx="217">
                  <c:v>33269</c:v>
                </c:pt>
                <c:pt idx="218">
                  <c:v>33297</c:v>
                </c:pt>
                <c:pt idx="219">
                  <c:v>33328</c:v>
                </c:pt>
                <c:pt idx="220">
                  <c:v>33358</c:v>
                </c:pt>
                <c:pt idx="221">
                  <c:v>33389</c:v>
                </c:pt>
                <c:pt idx="222">
                  <c:v>33419</c:v>
                </c:pt>
                <c:pt idx="223">
                  <c:v>33450</c:v>
                </c:pt>
                <c:pt idx="224">
                  <c:v>33481</c:v>
                </c:pt>
                <c:pt idx="225">
                  <c:v>33511</c:v>
                </c:pt>
                <c:pt idx="226">
                  <c:v>33542</c:v>
                </c:pt>
                <c:pt idx="227">
                  <c:v>33572</c:v>
                </c:pt>
                <c:pt idx="228">
                  <c:v>33603</c:v>
                </c:pt>
                <c:pt idx="229">
                  <c:v>33634</c:v>
                </c:pt>
                <c:pt idx="230">
                  <c:v>33663</c:v>
                </c:pt>
                <c:pt idx="231">
                  <c:v>33694</c:v>
                </c:pt>
                <c:pt idx="232">
                  <c:v>33724</c:v>
                </c:pt>
                <c:pt idx="233">
                  <c:v>33755</c:v>
                </c:pt>
                <c:pt idx="234">
                  <c:v>33785</c:v>
                </c:pt>
                <c:pt idx="235">
                  <c:v>33816</c:v>
                </c:pt>
                <c:pt idx="236">
                  <c:v>33847</c:v>
                </c:pt>
                <c:pt idx="237">
                  <c:v>33877</c:v>
                </c:pt>
                <c:pt idx="238">
                  <c:v>33908</c:v>
                </c:pt>
                <c:pt idx="239">
                  <c:v>33938</c:v>
                </c:pt>
                <c:pt idx="240">
                  <c:v>33969</c:v>
                </c:pt>
                <c:pt idx="241">
                  <c:v>34000</c:v>
                </c:pt>
                <c:pt idx="242">
                  <c:v>34028</c:v>
                </c:pt>
                <c:pt idx="243">
                  <c:v>34059</c:v>
                </c:pt>
                <c:pt idx="244">
                  <c:v>34089</c:v>
                </c:pt>
                <c:pt idx="245">
                  <c:v>34120</c:v>
                </c:pt>
                <c:pt idx="246">
                  <c:v>34150</c:v>
                </c:pt>
                <c:pt idx="247">
                  <c:v>34181</c:v>
                </c:pt>
                <c:pt idx="248">
                  <c:v>34212</c:v>
                </c:pt>
                <c:pt idx="249">
                  <c:v>34242</c:v>
                </c:pt>
                <c:pt idx="250">
                  <c:v>34273</c:v>
                </c:pt>
                <c:pt idx="251">
                  <c:v>34303</c:v>
                </c:pt>
                <c:pt idx="252">
                  <c:v>34334</c:v>
                </c:pt>
                <c:pt idx="253">
                  <c:v>34365</c:v>
                </c:pt>
                <c:pt idx="254">
                  <c:v>34393</c:v>
                </c:pt>
                <c:pt idx="255">
                  <c:v>34424</c:v>
                </c:pt>
                <c:pt idx="256">
                  <c:v>34454</c:v>
                </c:pt>
                <c:pt idx="257">
                  <c:v>34485</c:v>
                </c:pt>
                <c:pt idx="258">
                  <c:v>34515</c:v>
                </c:pt>
                <c:pt idx="259">
                  <c:v>34546</c:v>
                </c:pt>
                <c:pt idx="260">
                  <c:v>34577</c:v>
                </c:pt>
                <c:pt idx="261">
                  <c:v>34607</c:v>
                </c:pt>
                <c:pt idx="262">
                  <c:v>34638</c:v>
                </c:pt>
                <c:pt idx="263">
                  <c:v>34668</c:v>
                </c:pt>
                <c:pt idx="264">
                  <c:v>34699</c:v>
                </c:pt>
                <c:pt idx="265">
                  <c:v>34730</c:v>
                </c:pt>
                <c:pt idx="266">
                  <c:v>34758</c:v>
                </c:pt>
                <c:pt idx="267">
                  <c:v>34789</c:v>
                </c:pt>
                <c:pt idx="268">
                  <c:v>34819</c:v>
                </c:pt>
                <c:pt idx="269">
                  <c:v>34850</c:v>
                </c:pt>
                <c:pt idx="270">
                  <c:v>34880</c:v>
                </c:pt>
                <c:pt idx="271">
                  <c:v>34911</c:v>
                </c:pt>
                <c:pt idx="272">
                  <c:v>34942</c:v>
                </c:pt>
                <c:pt idx="273">
                  <c:v>34972</c:v>
                </c:pt>
                <c:pt idx="274">
                  <c:v>35003</c:v>
                </c:pt>
                <c:pt idx="275">
                  <c:v>35033</c:v>
                </c:pt>
                <c:pt idx="276">
                  <c:v>35064</c:v>
                </c:pt>
                <c:pt idx="277">
                  <c:v>35095</c:v>
                </c:pt>
                <c:pt idx="278">
                  <c:v>35124</c:v>
                </c:pt>
                <c:pt idx="279">
                  <c:v>35155</c:v>
                </c:pt>
                <c:pt idx="280">
                  <c:v>35185</c:v>
                </c:pt>
                <c:pt idx="281">
                  <c:v>35216</c:v>
                </c:pt>
                <c:pt idx="282">
                  <c:v>35246</c:v>
                </c:pt>
                <c:pt idx="283">
                  <c:v>35277</c:v>
                </c:pt>
                <c:pt idx="284">
                  <c:v>35308</c:v>
                </c:pt>
                <c:pt idx="285">
                  <c:v>35338</c:v>
                </c:pt>
                <c:pt idx="286">
                  <c:v>35369</c:v>
                </c:pt>
                <c:pt idx="287">
                  <c:v>35399</c:v>
                </c:pt>
                <c:pt idx="288">
                  <c:v>35430</c:v>
                </c:pt>
                <c:pt idx="289">
                  <c:v>35461</c:v>
                </c:pt>
                <c:pt idx="290">
                  <c:v>35489</c:v>
                </c:pt>
                <c:pt idx="291">
                  <c:v>35520</c:v>
                </c:pt>
                <c:pt idx="292">
                  <c:v>35550</c:v>
                </c:pt>
                <c:pt idx="293">
                  <c:v>35581</c:v>
                </c:pt>
                <c:pt idx="294">
                  <c:v>35611</c:v>
                </c:pt>
                <c:pt idx="295">
                  <c:v>35642</c:v>
                </c:pt>
                <c:pt idx="296">
                  <c:v>35673</c:v>
                </c:pt>
                <c:pt idx="297">
                  <c:v>35703</c:v>
                </c:pt>
                <c:pt idx="298">
                  <c:v>35734</c:v>
                </c:pt>
                <c:pt idx="299">
                  <c:v>35764</c:v>
                </c:pt>
                <c:pt idx="300">
                  <c:v>35795</c:v>
                </c:pt>
                <c:pt idx="301">
                  <c:v>35826</c:v>
                </c:pt>
                <c:pt idx="302">
                  <c:v>35854</c:v>
                </c:pt>
                <c:pt idx="303">
                  <c:v>35885</c:v>
                </c:pt>
                <c:pt idx="304">
                  <c:v>35915</c:v>
                </c:pt>
                <c:pt idx="305">
                  <c:v>35946</c:v>
                </c:pt>
                <c:pt idx="306">
                  <c:v>35976</c:v>
                </c:pt>
                <c:pt idx="307">
                  <c:v>36007</c:v>
                </c:pt>
                <c:pt idx="308">
                  <c:v>36038</c:v>
                </c:pt>
                <c:pt idx="309">
                  <c:v>36068</c:v>
                </c:pt>
                <c:pt idx="310">
                  <c:v>36099</c:v>
                </c:pt>
                <c:pt idx="311">
                  <c:v>36129</c:v>
                </c:pt>
                <c:pt idx="312">
                  <c:v>36160</c:v>
                </c:pt>
                <c:pt idx="313">
                  <c:v>36191</c:v>
                </c:pt>
                <c:pt idx="314">
                  <c:v>36219</c:v>
                </c:pt>
                <c:pt idx="315">
                  <c:v>36250</c:v>
                </c:pt>
                <c:pt idx="316">
                  <c:v>36280</c:v>
                </c:pt>
                <c:pt idx="317">
                  <c:v>36311</c:v>
                </c:pt>
                <c:pt idx="318">
                  <c:v>36341</c:v>
                </c:pt>
                <c:pt idx="319">
                  <c:v>36372</c:v>
                </c:pt>
                <c:pt idx="320">
                  <c:v>36403</c:v>
                </c:pt>
                <c:pt idx="321">
                  <c:v>36433</c:v>
                </c:pt>
                <c:pt idx="322">
                  <c:v>36464</c:v>
                </c:pt>
                <c:pt idx="323">
                  <c:v>36494</c:v>
                </c:pt>
                <c:pt idx="324">
                  <c:v>36525</c:v>
                </c:pt>
                <c:pt idx="325">
                  <c:v>36556</c:v>
                </c:pt>
                <c:pt idx="326">
                  <c:v>36585</c:v>
                </c:pt>
                <c:pt idx="327">
                  <c:v>36616</c:v>
                </c:pt>
                <c:pt idx="328">
                  <c:v>36646</c:v>
                </c:pt>
                <c:pt idx="329">
                  <c:v>36677</c:v>
                </c:pt>
                <c:pt idx="330">
                  <c:v>36707</c:v>
                </c:pt>
                <c:pt idx="331">
                  <c:v>36738</c:v>
                </c:pt>
                <c:pt idx="332">
                  <c:v>36769</c:v>
                </c:pt>
                <c:pt idx="333">
                  <c:v>36799</c:v>
                </c:pt>
                <c:pt idx="334">
                  <c:v>36830</c:v>
                </c:pt>
                <c:pt idx="335">
                  <c:v>36860</c:v>
                </c:pt>
                <c:pt idx="336">
                  <c:v>36891</c:v>
                </c:pt>
                <c:pt idx="337">
                  <c:v>36922</c:v>
                </c:pt>
                <c:pt idx="338">
                  <c:v>36950</c:v>
                </c:pt>
                <c:pt idx="339">
                  <c:v>36981</c:v>
                </c:pt>
                <c:pt idx="340">
                  <c:v>37011</c:v>
                </c:pt>
                <c:pt idx="341">
                  <c:v>37042</c:v>
                </c:pt>
                <c:pt idx="342">
                  <c:v>37072</c:v>
                </c:pt>
                <c:pt idx="343">
                  <c:v>37103</c:v>
                </c:pt>
                <c:pt idx="344">
                  <c:v>37134</c:v>
                </c:pt>
                <c:pt idx="345">
                  <c:v>37164</c:v>
                </c:pt>
                <c:pt idx="346">
                  <c:v>37195</c:v>
                </c:pt>
                <c:pt idx="347">
                  <c:v>37225</c:v>
                </c:pt>
                <c:pt idx="348">
                  <c:v>37256</c:v>
                </c:pt>
                <c:pt idx="349">
                  <c:v>37287</c:v>
                </c:pt>
                <c:pt idx="350">
                  <c:v>37315</c:v>
                </c:pt>
                <c:pt idx="351">
                  <c:v>37346</c:v>
                </c:pt>
                <c:pt idx="352">
                  <c:v>37376</c:v>
                </c:pt>
                <c:pt idx="353">
                  <c:v>37407</c:v>
                </c:pt>
                <c:pt idx="354">
                  <c:v>37437</c:v>
                </c:pt>
                <c:pt idx="355">
                  <c:v>37468</c:v>
                </c:pt>
                <c:pt idx="356">
                  <c:v>37499</c:v>
                </c:pt>
                <c:pt idx="357">
                  <c:v>37529</c:v>
                </c:pt>
                <c:pt idx="358">
                  <c:v>37560</c:v>
                </c:pt>
                <c:pt idx="359">
                  <c:v>37590</c:v>
                </c:pt>
                <c:pt idx="360">
                  <c:v>37621</c:v>
                </c:pt>
                <c:pt idx="361">
                  <c:v>37652</c:v>
                </c:pt>
                <c:pt idx="362">
                  <c:v>37680</c:v>
                </c:pt>
                <c:pt idx="363">
                  <c:v>37711</c:v>
                </c:pt>
                <c:pt idx="364">
                  <c:v>37741</c:v>
                </c:pt>
                <c:pt idx="365">
                  <c:v>37772</c:v>
                </c:pt>
                <c:pt idx="366">
                  <c:v>37802</c:v>
                </c:pt>
                <c:pt idx="367">
                  <c:v>37833</c:v>
                </c:pt>
                <c:pt idx="368">
                  <c:v>37864</c:v>
                </c:pt>
                <c:pt idx="369">
                  <c:v>37894</c:v>
                </c:pt>
                <c:pt idx="370">
                  <c:v>37925</c:v>
                </c:pt>
                <c:pt idx="371">
                  <c:v>37955</c:v>
                </c:pt>
                <c:pt idx="372">
                  <c:v>37986</c:v>
                </c:pt>
                <c:pt idx="373">
                  <c:v>38017</c:v>
                </c:pt>
                <c:pt idx="374">
                  <c:v>38046</c:v>
                </c:pt>
                <c:pt idx="375">
                  <c:v>38077</c:v>
                </c:pt>
                <c:pt idx="376">
                  <c:v>38107</c:v>
                </c:pt>
                <c:pt idx="377">
                  <c:v>38138</c:v>
                </c:pt>
                <c:pt idx="378">
                  <c:v>38168</c:v>
                </c:pt>
                <c:pt idx="379">
                  <c:v>38199</c:v>
                </c:pt>
                <c:pt idx="380">
                  <c:v>38230</c:v>
                </c:pt>
                <c:pt idx="381">
                  <c:v>38260</c:v>
                </c:pt>
                <c:pt idx="382">
                  <c:v>38291</c:v>
                </c:pt>
                <c:pt idx="383">
                  <c:v>38321</c:v>
                </c:pt>
                <c:pt idx="384">
                  <c:v>38352</c:v>
                </c:pt>
                <c:pt idx="385">
                  <c:v>38383</c:v>
                </c:pt>
                <c:pt idx="386">
                  <c:v>38411</c:v>
                </c:pt>
                <c:pt idx="387">
                  <c:v>38442</c:v>
                </c:pt>
                <c:pt idx="388">
                  <c:v>38472</c:v>
                </c:pt>
                <c:pt idx="389">
                  <c:v>38503</c:v>
                </c:pt>
                <c:pt idx="390">
                  <c:v>38533</c:v>
                </c:pt>
                <c:pt idx="391">
                  <c:v>38564</c:v>
                </c:pt>
                <c:pt idx="392">
                  <c:v>38595</c:v>
                </c:pt>
                <c:pt idx="393">
                  <c:v>38625</c:v>
                </c:pt>
                <c:pt idx="394">
                  <c:v>38656</c:v>
                </c:pt>
                <c:pt idx="395">
                  <c:v>38686</c:v>
                </c:pt>
                <c:pt idx="396">
                  <c:v>38717</c:v>
                </c:pt>
                <c:pt idx="397">
                  <c:v>38748</c:v>
                </c:pt>
                <c:pt idx="398">
                  <c:v>38776</c:v>
                </c:pt>
                <c:pt idx="399">
                  <c:v>38807</c:v>
                </c:pt>
                <c:pt idx="400">
                  <c:v>38837</c:v>
                </c:pt>
                <c:pt idx="401">
                  <c:v>38868</c:v>
                </c:pt>
                <c:pt idx="402">
                  <c:v>38898</c:v>
                </c:pt>
                <c:pt idx="403">
                  <c:v>38929</c:v>
                </c:pt>
                <c:pt idx="404">
                  <c:v>38960</c:v>
                </c:pt>
                <c:pt idx="405">
                  <c:v>38990</c:v>
                </c:pt>
                <c:pt idx="406">
                  <c:v>39021</c:v>
                </c:pt>
                <c:pt idx="407">
                  <c:v>39051</c:v>
                </c:pt>
                <c:pt idx="408">
                  <c:v>39082</c:v>
                </c:pt>
                <c:pt idx="409">
                  <c:v>39113</c:v>
                </c:pt>
                <c:pt idx="410">
                  <c:v>39141</c:v>
                </c:pt>
                <c:pt idx="411">
                  <c:v>39172</c:v>
                </c:pt>
                <c:pt idx="412">
                  <c:v>39202</c:v>
                </c:pt>
                <c:pt idx="413">
                  <c:v>39233</c:v>
                </c:pt>
                <c:pt idx="414">
                  <c:v>39263</c:v>
                </c:pt>
                <c:pt idx="415">
                  <c:v>39294</c:v>
                </c:pt>
                <c:pt idx="416">
                  <c:v>39325</c:v>
                </c:pt>
                <c:pt idx="417">
                  <c:v>39355</c:v>
                </c:pt>
                <c:pt idx="418">
                  <c:v>39386</c:v>
                </c:pt>
                <c:pt idx="419">
                  <c:v>39416</c:v>
                </c:pt>
                <c:pt idx="420">
                  <c:v>39447</c:v>
                </c:pt>
                <c:pt idx="421">
                  <c:v>39478</c:v>
                </c:pt>
                <c:pt idx="422">
                  <c:v>39507</c:v>
                </c:pt>
                <c:pt idx="423">
                  <c:v>39538</c:v>
                </c:pt>
                <c:pt idx="424">
                  <c:v>39568</c:v>
                </c:pt>
                <c:pt idx="425">
                  <c:v>39599</c:v>
                </c:pt>
                <c:pt idx="426">
                  <c:v>39629</c:v>
                </c:pt>
                <c:pt idx="427">
                  <c:v>39660</c:v>
                </c:pt>
                <c:pt idx="428">
                  <c:v>39691</c:v>
                </c:pt>
                <c:pt idx="429">
                  <c:v>39721</c:v>
                </c:pt>
                <c:pt idx="430">
                  <c:v>39752</c:v>
                </c:pt>
                <c:pt idx="431">
                  <c:v>39782</c:v>
                </c:pt>
                <c:pt idx="432">
                  <c:v>39813</c:v>
                </c:pt>
                <c:pt idx="433">
                  <c:v>39844</c:v>
                </c:pt>
                <c:pt idx="434">
                  <c:v>39872</c:v>
                </c:pt>
                <c:pt idx="435">
                  <c:v>39903</c:v>
                </c:pt>
                <c:pt idx="436">
                  <c:v>39933</c:v>
                </c:pt>
                <c:pt idx="437">
                  <c:v>39964</c:v>
                </c:pt>
                <c:pt idx="438">
                  <c:v>39994</c:v>
                </c:pt>
                <c:pt idx="439">
                  <c:v>40025</c:v>
                </c:pt>
                <c:pt idx="440">
                  <c:v>40056</c:v>
                </c:pt>
                <c:pt idx="441">
                  <c:v>40086</c:v>
                </c:pt>
                <c:pt idx="442">
                  <c:v>40117</c:v>
                </c:pt>
                <c:pt idx="443">
                  <c:v>40147</c:v>
                </c:pt>
                <c:pt idx="444">
                  <c:v>40178</c:v>
                </c:pt>
                <c:pt idx="445">
                  <c:v>40209</c:v>
                </c:pt>
                <c:pt idx="446">
                  <c:v>40237</c:v>
                </c:pt>
                <c:pt idx="447">
                  <c:v>40268</c:v>
                </c:pt>
                <c:pt idx="448">
                  <c:v>40298</c:v>
                </c:pt>
                <c:pt idx="449">
                  <c:v>40329</c:v>
                </c:pt>
                <c:pt idx="450">
                  <c:v>40359</c:v>
                </c:pt>
                <c:pt idx="451">
                  <c:v>40390</c:v>
                </c:pt>
                <c:pt idx="452">
                  <c:v>40421</c:v>
                </c:pt>
                <c:pt idx="453">
                  <c:v>40451</c:v>
                </c:pt>
                <c:pt idx="454">
                  <c:v>40482</c:v>
                </c:pt>
                <c:pt idx="455">
                  <c:v>40512</c:v>
                </c:pt>
                <c:pt idx="456">
                  <c:v>40543</c:v>
                </c:pt>
                <c:pt idx="457">
                  <c:v>40574</c:v>
                </c:pt>
                <c:pt idx="458">
                  <c:v>40602</c:v>
                </c:pt>
                <c:pt idx="459">
                  <c:v>40633</c:v>
                </c:pt>
                <c:pt idx="460">
                  <c:v>40663</c:v>
                </c:pt>
                <c:pt idx="461">
                  <c:v>40694</c:v>
                </c:pt>
                <c:pt idx="462">
                  <c:v>40724</c:v>
                </c:pt>
                <c:pt idx="463">
                  <c:v>40755</c:v>
                </c:pt>
                <c:pt idx="464">
                  <c:v>40786</c:v>
                </c:pt>
                <c:pt idx="465">
                  <c:v>40816</c:v>
                </c:pt>
                <c:pt idx="466">
                  <c:v>40847</c:v>
                </c:pt>
                <c:pt idx="467">
                  <c:v>40877</c:v>
                </c:pt>
                <c:pt idx="468">
                  <c:v>40908</c:v>
                </c:pt>
                <c:pt idx="469">
                  <c:v>40939</c:v>
                </c:pt>
                <c:pt idx="470">
                  <c:v>40968</c:v>
                </c:pt>
                <c:pt idx="471">
                  <c:v>40999</c:v>
                </c:pt>
                <c:pt idx="472">
                  <c:v>41029</c:v>
                </c:pt>
                <c:pt idx="473">
                  <c:v>41060</c:v>
                </c:pt>
                <c:pt idx="474">
                  <c:v>41090</c:v>
                </c:pt>
                <c:pt idx="475">
                  <c:v>41121</c:v>
                </c:pt>
                <c:pt idx="476">
                  <c:v>41152</c:v>
                </c:pt>
                <c:pt idx="477">
                  <c:v>41182</c:v>
                </c:pt>
                <c:pt idx="478">
                  <c:v>41213</c:v>
                </c:pt>
                <c:pt idx="479">
                  <c:v>41243</c:v>
                </c:pt>
                <c:pt idx="480">
                  <c:v>41274</c:v>
                </c:pt>
                <c:pt idx="481">
                  <c:v>41305</c:v>
                </c:pt>
                <c:pt idx="482">
                  <c:v>41333</c:v>
                </c:pt>
                <c:pt idx="483">
                  <c:v>41364</c:v>
                </c:pt>
                <c:pt idx="484">
                  <c:v>41394</c:v>
                </c:pt>
                <c:pt idx="485">
                  <c:v>41425</c:v>
                </c:pt>
                <c:pt idx="486">
                  <c:v>41455</c:v>
                </c:pt>
                <c:pt idx="487">
                  <c:v>41486</c:v>
                </c:pt>
                <c:pt idx="488">
                  <c:v>41517</c:v>
                </c:pt>
                <c:pt idx="489">
                  <c:v>41547</c:v>
                </c:pt>
                <c:pt idx="490">
                  <c:v>41578</c:v>
                </c:pt>
                <c:pt idx="491">
                  <c:v>41608</c:v>
                </c:pt>
                <c:pt idx="492">
                  <c:v>41639</c:v>
                </c:pt>
                <c:pt idx="493">
                  <c:v>41670</c:v>
                </c:pt>
                <c:pt idx="494">
                  <c:v>41698</c:v>
                </c:pt>
                <c:pt idx="495">
                  <c:v>41729</c:v>
                </c:pt>
                <c:pt idx="496">
                  <c:v>41759</c:v>
                </c:pt>
                <c:pt idx="497">
                  <c:v>41790</c:v>
                </c:pt>
                <c:pt idx="498">
                  <c:v>41820</c:v>
                </c:pt>
                <c:pt idx="499">
                  <c:v>41851</c:v>
                </c:pt>
                <c:pt idx="500">
                  <c:v>41882</c:v>
                </c:pt>
                <c:pt idx="501">
                  <c:v>41912</c:v>
                </c:pt>
                <c:pt idx="502">
                  <c:v>41943</c:v>
                </c:pt>
                <c:pt idx="503">
                  <c:v>41973</c:v>
                </c:pt>
                <c:pt idx="504">
                  <c:v>42004</c:v>
                </c:pt>
                <c:pt idx="505">
                  <c:v>42035</c:v>
                </c:pt>
                <c:pt idx="506">
                  <c:v>42063</c:v>
                </c:pt>
                <c:pt idx="507">
                  <c:v>42094</c:v>
                </c:pt>
                <c:pt idx="508">
                  <c:v>42124</c:v>
                </c:pt>
                <c:pt idx="509">
                  <c:v>42155</c:v>
                </c:pt>
                <c:pt idx="510">
                  <c:v>42185</c:v>
                </c:pt>
                <c:pt idx="511">
                  <c:v>42216</c:v>
                </c:pt>
                <c:pt idx="512">
                  <c:v>42247</c:v>
                </c:pt>
                <c:pt idx="513">
                  <c:v>42277</c:v>
                </c:pt>
                <c:pt idx="514">
                  <c:v>42308</c:v>
                </c:pt>
                <c:pt idx="515">
                  <c:v>42338</c:v>
                </c:pt>
                <c:pt idx="516">
                  <c:v>42369</c:v>
                </c:pt>
                <c:pt idx="517">
                  <c:v>42400</c:v>
                </c:pt>
                <c:pt idx="518">
                  <c:v>42429</c:v>
                </c:pt>
                <c:pt idx="519">
                  <c:v>42460</c:v>
                </c:pt>
                <c:pt idx="520">
                  <c:v>42490</c:v>
                </c:pt>
                <c:pt idx="521">
                  <c:v>42521</c:v>
                </c:pt>
                <c:pt idx="522">
                  <c:v>42551</c:v>
                </c:pt>
                <c:pt idx="523">
                  <c:v>42582</c:v>
                </c:pt>
                <c:pt idx="524">
                  <c:v>42613</c:v>
                </c:pt>
                <c:pt idx="525">
                  <c:v>42643</c:v>
                </c:pt>
                <c:pt idx="526">
                  <c:v>42674</c:v>
                </c:pt>
                <c:pt idx="527">
                  <c:v>42704</c:v>
                </c:pt>
                <c:pt idx="528">
                  <c:v>42735</c:v>
                </c:pt>
                <c:pt idx="529">
                  <c:v>42766</c:v>
                </c:pt>
                <c:pt idx="530">
                  <c:v>42794</c:v>
                </c:pt>
                <c:pt idx="531">
                  <c:v>42825</c:v>
                </c:pt>
                <c:pt idx="532">
                  <c:v>42855</c:v>
                </c:pt>
                <c:pt idx="533">
                  <c:v>42886</c:v>
                </c:pt>
                <c:pt idx="534">
                  <c:v>42916</c:v>
                </c:pt>
                <c:pt idx="535">
                  <c:v>42947</c:v>
                </c:pt>
                <c:pt idx="536">
                  <c:v>42978</c:v>
                </c:pt>
                <c:pt idx="537">
                  <c:v>43008</c:v>
                </c:pt>
                <c:pt idx="538">
                  <c:v>43039</c:v>
                </c:pt>
                <c:pt idx="539">
                  <c:v>43069</c:v>
                </c:pt>
                <c:pt idx="540">
                  <c:v>43100</c:v>
                </c:pt>
                <c:pt idx="541">
                  <c:v>43131</c:v>
                </c:pt>
                <c:pt idx="542">
                  <c:v>43159</c:v>
                </c:pt>
                <c:pt idx="543">
                  <c:v>43190</c:v>
                </c:pt>
                <c:pt idx="544">
                  <c:v>43220</c:v>
                </c:pt>
                <c:pt idx="545">
                  <c:v>43251</c:v>
                </c:pt>
                <c:pt idx="546">
                  <c:v>43281</c:v>
                </c:pt>
                <c:pt idx="547">
                  <c:v>43312</c:v>
                </c:pt>
                <c:pt idx="548">
                  <c:v>43343</c:v>
                </c:pt>
                <c:pt idx="549">
                  <c:v>43373</c:v>
                </c:pt>
                <c:pt idx="550">
                  <c:v>43404</c:v>
                </c:pt>
                <c:pt idx="551">
                  <c:v>43434</c:v>
                </c:pt>
                <c:pt idx="552">
                  <c:v>43465</c:v>
                </c:pt>
                <c:pt idx="553">
                  <c:v>43496</c:v>
                </c:pt>
                <c:pt idx="554">
                  <c:v>43524</c:v>
                </c:pt>
                <c:pt idx="555">
                  <c:v>43555</c:v>
                </c:pt>
                <c:pt idx="556">
                  <c:v>43585</c:v>
                </c:pt>
                <c:pt idx="557">
                  <c:v>43616</c:v>
                </c:pt>
                <c:pt idx="558">
                  <c:v>43646</c:v>
                </c:pt>
                <c:pt idx="559">
                  <c:v>43677</c:v>
                </c:pt>
                <c:pt idx="560">
                  <c:v>43708</c:v>
                </c:pt>
                <c:pt idx="561">
                  <c:v>43738</c:v>
                </c:pt>
                <c:pt idx="562">
                  <c:v>43769</c:v>
                </c:pt>
                <c:pt idx="563">
                  <c:v>43799</c:v>
                </c:pt>
                <c:pt idx="564">
                  <c:v>43830</c:v>
                </c:pt>
                <c:pt idx="565">
                  <c:v>43861</c:v>
                </c:pt>
                <c:pt idx="566">
                  <c:v>43890</c:v>
                </c:pt>
                <c:pt idx="567">
                  <c:v>43921</c:v>
                </c:pt>
                <c:pt idx="568">
                  <c:v>43951</c:v>
                </c:pt>
                <c:pt idx="569">
                  <c:v>43982</c:v>
                </c:pt>
                <c:pt idx="570">
                  <c:v>44012</c:v>
                </c:pt>
                <c:pt idx="571">
                  <c:v>44043</c:v>
                </c:pt>
                <c:pt idx="572">
                  <c:v>44074</c:v>
                </c:pt>
                <c:pt idx="573">
                  <c:v>44104</c:v>
                </c:pt>
                <c:pt idx="574">
                  <c:v>44135</c:v>
                </c:pt>
                <c:pt idx="575">
                  <c:v>44165</c:v>
                </c:pt>
                <c:pt idx="576">
                  <c:v>44196</c:v>
                </c:pt>
                <c:pt idx="577">
                  <c:v>44227</c:v>
                </c:pt>
              </c:numCache>
            </c:numRef>
          </c:cat>
          <c:val>
            <c:numRef>
              <c:f>'Market Data'!$G$4:$G$581</c:f>
              <c:numCache>
                <c:formatCode>General</c:formatCode>
                <c:ptCount val="578"/>
                <c:pt idx="0">
                  <c:v>1</c:v>
                </c:pt>
                <c:pt idx="1">
                  <c:v>0.99705707692648293</c:v>
                </c:pt>
                <c:pt idx="2">
                  <c:v>0.99388329567498057</c:v>
                </c:pt>
                <c:pt idx="3">
                  <c:v>0.99016541053017226</c:v>
                </c:pt>
                <c:pt idx="4">
                  <c:v>0.98606949729537952</c:v>
                </c:pt>
                <c:pt idx="5">
                  <c:v>0.98167972114943247</c:v>
                </c:pt>
                <c:pt idx="6">
                  <c:v>0.97692449178713647</c:v>
                </c:pt>
                <c:pt idx="7">
                  <c:v>0.97242193945931465</c:v>
                </c:pt>
                <c:pt idx="8">
                  <c:v>0.96665401377473814</c:v>
                </c:pt>
                <c:pt idx="9">
                  <c:v>0.96092030057072464</c:v>
                </c:pt>
                <c:pt idx="10">
                  <c:v>0.95492472524497274</c:v>
                </c:pt>
                <c:pt idx="11">
                  <c:v>0.94860068444303791</c:v>
                </c:pt>
                <c:pt idx="12">
                  <c:v>0.94202907030315364</c:v>
                </c:pt>
                <c:pt idx="13">
                  <c:v>0.93500269249778112</c:v>
                </c:pt>
                <c:pt idx="14">
                  <c:v>0.9276058333202154</c:v>
                </c:pt>
                <c:pt idx="15">
                  <c:v>0.91998917008130376</c:v>
                </c:pt>
                <c:pt idx="16">
                  <c:v>0.91264197297664951</c:v>
                </c:pt>
                <c:pt idx="17">
                  <c:v>0.90494351045720911</c:v>
                </c:pt>
                <c:pt idx="18">
                  <c:v>0.89717502291938511</c:v>
                </c:pt>
                <c:pt idx="19">
                  <c:v>0.88907336989809627</c:v>
                </c:pt>
                <c:pt idx="20">
                  <c:v>0.88144111958141624</c:v>
                </c:pt>
                <c:pt idx="21">
                  <c:v>0.87322092221882208</c:v>
                </c:pt>
                <c:pt idx="22">
                  <c:v>0.86494866306405627</c:v>
                </c:pt>
                <c:pt idx="23">
                  <c:v>0.85669111025588718</c:v>
                </c:pt>
                <c:pt idx="24">
                  <c:v>0.8484494008148018</c:v>
                </c:pt>
                <c:pt idx="25">
                  <c:v>0.8405995057903346</c:v>
                </c:pt>
                <c:pt idx="26">
                  <c:v>0.8331957859128819</c:v>
                </c:pt>
                <c:pt idx="27">
                  <c:v>0.82641673931380111</c:v>
                </c:pt>
                <c:pt idx="28">
                  <c:v>0.81975480786313926</c:v>
                </c:pt>
                <c:pt idx="29">
                  <c:v>0.81357849879148303</c:v>
                </c:pt>
                <c:pt idx="30">
                  <c:v>0.8075102042058423</c:v>
                </c:pt>
                <c:pt idx="31">
                  <c:v>0.80130428796484432</c:v>
                </c:pt>
                <c:pt idx="32">
                  <c:v>0.79581413372807464</c:v>
                </c:pt>
                <c:pt idx="33">
                  <c:v>0.79078761860816904</c:v>
                </c:pt>
                <c:pt idx="34">
                  <c:v>0.78609705782243511</c:v>
                </c:pt>
                <c:pt idx="35">
                  <c:v>0.78143431912188177</c:v>
                </c:pt>
                <c:pt idx="36">
                  <c:v>0.77710136522169659</c:v>
                </c:pt>
                <c:pt idx="37">
                  <c:v>0.77291304451612408</c:v>
                </c:pt>
                <c:pt idx="38">
                  <c:v>0.76898794490498046</c:v>
                </c:pt>
                <c:pt idx="39">
                  <c:v>0.76520285715061442</c:v>
                </c:pt>
                <c:pt idx="40">
                  <c:v>0.76149623571793901</c:v>
                </c:pt>
                <c:pt idx="41">
                  <c:v>0.7576885385389085</c:v>
                </c:pt>
                <c:pt idx="42">
                  <c:v>0.75401831625733107</c:v>
                </c:pt>
                <c:pt idx="43">
                  <c:v>0.75072090809378011</c:v>
                </c:pt>
                <c:pt idx="44">
                  <c:v>0.74726090662928757</c:v>
                </c:pt>
                <c:pt idx="45">
                  <c:v>0.74393425661961043</c:v>
                </c:pt>
                <c:pt idx="46">
                  <c:v>0.74062241616331514</c:v>
                </c:pt>
                <c:pt idx="47">
                  <c:v>0.7376758433649343</c:v>
                </c:pt>
                <c:pt idx="48">
                  <c:v>0.73474099353235456</c:v>
                </c:pt>
                <c:pt idx="49">
                  <c:v>0.73164368122401735</c:v>
                </c:pt>
                <c:pt idx="50">
                  <c:v>0.72815688931502376</c:v>
                </c:pt>
                <c:pt idx="51">
                  <c:v>0.72440231110044706</c:v>
                </c:pt>
                <c:pt idx="52">
                  <c:v>0.7203294635864973</c:v>
                </c:pt>
                <c:pt idx="53">
                  <c:v>0.71644712475376005</c:v>
                </c:pt>
                <c:pt idx="54">
                  <c:v>0.71247451657990013</c:v>
                </c:pt>
                <c:pt idx="55">
                  <c:v>0.70857919662899138</c:v>
                </c:pt>
                <c:pt idx="56">
                  <c:v>0.70481525801909173</c:v>
                </c:pt>
                <c:pt idx="57">
                  <c:v>0.70107131327004268</c:v>
                </c:pt>
                <c:pt idx="58">
                  <c:v>0.69745639577314922</c:v>
                </c:pt>
                <c:pt idx="59">
                  <c:v>0.69369733525108035</c:v>
                </c:pt>
                <c:pt idx="60">
                  <c:v>0.68995853482855929</c:v>
                </c:pt>
                <c:pt idx="61">
                  <c:v>0.68618631675833441</c:v>
                </c:pt>
                <c:pt idx="62">
                  <c:v>0.68264815041829607</c:v>
                </c:pt>
                <c:pt idx="63">
                  <c:v>0.67902195627858664</c:v>
                </c:pt>
                <c:pt idx="64">
                  <c:v>0.67546785095303241</c:v>
                </c:pt>
                <c:pt idx="65">
                  <c:v>0.67167013038346679</c:v>
                </c:pt>
                <c:pt idx="66">
                  <c:v>0.66768611558557389</c:v>
                </c:pt>
                <c:pt idx="67">
                  <c:v>0.66357146676005563</c:v>
                </c:pt>
                <c:pt idx="68">
                  <c:v>0.6594311725955796</c:v>
                </c:pt>
                <c:pt idx="69">
                  <c:v>0.65506405387793165</c:v>
                </c:pt>
                <c:pt idx="70">
                  <c:v>0.65042632729684879</c:v>
                </c:pt>
                <c:pt idx="71">
                  <c:v>0.64582143492138833</c:v>
                </c:pt>
                <c:pt idx="72">
                  <c:v>0.64120009850115178</c:v>
                </c:pt>
                <c:pt idx="73">
                  <c:v>0.63646603658197753</c:v>
                </c:pt>
                <c:pt idx="74">
                  <c:v>0.63147877701842448</c:v>
                </c:pt>
                <c:pt idx="75">
                  <c:v>0.62643567521566046</c:v>
                </c:pt>
                <c:pt idx="76">
                  <c:v>0.62124507588891675</c:v>
                </c:pt>
                <c:pt idx="77">
                  <c:v>0.61591199755396164</c:v>
                </c:pt>
                <c:pt idx="78">
                  <c:v>0.6106247010298097</c:v>
                </c:pt>
                <c:pt idx="79">
                  <c:v>0.60520118735002248</c:v>
                </c:pt>
                <c:pt idx="80">
                  <c:v>0.59960183659932564</c:v>
                </c:pt>
                <c:pt idx="81">
                  <c:v>0.59387751556037005</c:v>
                </c:pt>
                <c:pt idx="82">
                  <c:v>0.58825155242790084</c:v>
                </c:pt>
                <c:pt idx="83">
                  <c:v>0.5824628301615058</c:v>
                </c:pt>
                <c:pt idx="84">
                  <c:v>0.57643329376391306</c:v>
                </c:pt>
                <c:pt idx="85">
                  <c:v>0.57021514309817944</c:v>
                </c:pt>
                <c:pt idx="86">
                  <c:v>0.56394043884887601</c:v>
                </c:pt>
                <c:pt idx="87">
                  <c:v>0.55749128237628864</c:v>
                </c:pt>
                <c:pt idx="88">
                  <c:v>0.55115590209332921</c:v>
                </c:pt>
                <c:pt idx="89">
                  <c:v>0.54501145091373393</c:v>
                </c:pt>
                <c:pt idx="90">
                  <c:v>0.53893549991739909</c:v>
                </c:pt>
                <c:pt idx="91">
                  <c:v>0.53343508253626049</c:v>
                </c:pt>
                <c:pt idx="92">
                  <c:v>0.52806868335346224</c:v>
                </c:pt>
                <c:pt idx="93">
                  <c:v>0.52287219397252049</c:v>
                </c:pt>
                <c:pt idx="94">
                  <c:v>0.5176502824179654</c:v>
                </c:pt>
                <c:pt idx="95">
                  <c:v>0.51255631589348982</c:v>
                </c:pt>
                <c:pt idx="96">
                  <c:v>0.50755005504080786</c:v>
                </c:pt>
                <c:pt idx="97">
                  <c:v>0.50285417730442583</c:v>
                </c:pt>
                <c:pt idx="98">
                  <c:v>0.49835057421975548</c:v>
                </c:pt>
                <c:pt idx="99">
                  <c:v>0.4942212784957582</c:v>
                </c:pt>
                <c:pt idx="100">
                  <c:v>0.49031146601187781</c:v>
                </c:pt>
                <c:pt idx="101">
                  <c:v>0.48650635885936527</c:v>
                </c:pt>
                <c:pt idx="102">
                  <c:v>0.48280412823078561</c:v>
                </c:pt>
                <c:pt idx="103">
                  <c:v>0.47869548158649211</c:v>
                </c:pt>
                <c:pt idx="104">
                  <c:v>0.47462179938483817</c:v>
                </c:pt>
                <c:pt idx="105">
                  <c:v>0.4705120675854001</c:v>
                </c:pt>
                <c:pt idx="106">
                  <c:v>0.46675447454725288</c:v>
                </c:pt>
                <c:pt idx="107">
                  <c:v>0.46320255239818398</c:v>
                </c:pt>
                <c:pt idx="108">
                  <c:v>0.45992316807391026</c:v>
                </c:pt>
                <c:pt idx="109">
                  <c:v>0.45684216428734381</c:v>
                </c:pt>
                <c:pt idx="110">
                  <c:v>0.45406199997701785</c:v>
                </c:pt>
                <c:pt idx="111">
                  <c:v>0.45157950168928906</c:v>
                </c:pt>
                <c:pt idx="112">
                  <c:v>0.44921586514259904</c:v>
                </c:pt>
                <c:pt idx="113">
                  <c:v>0.44679473941376741</c:v>
                </c:pt>
                <c:pt idx="114">
                  <c:v>0.44424811648094698</c:v>
                </c:pt>
                <c:pt idx="115">
                  <c:v>0.44195745038345918</c:v>
                </c:pt>
                <c:pt idx="116">
                  <c:v>0.43985121520141213</c:v>
                </c:pt>
                <c:pt idx="117">
                  <c:v>0.43806647814398664</c:v>
                </c:pt>
                <c:pt idx="118">
                  <c:v>0.43625437456364824</c:v>
                </c:pt>
                <c:pt idx="119">
                  <c:v>0.43462244889832524</c:v>
                </c:pt>
                <c:pt idx="120">
                  <c:v>0.43327374707960198</c:v>
                </c:pt>
                <c:pt idx="121">
                  <c:v>0.43196392500165753</c:v>
                </c:pt>
                <c:pt idx="122">
                  <c:v>0.43072735040311394</c:v>
                </c:pt>
                <c:pt idx="123">
                  <c:v>0.42945975294521777</c:v>
                </c:pt>
                <c:pt idx="124">
                  <c:v>0.42809271855599912</c:v>
                </c:pt>
                <c:pt idx="125">
                  <c:v>0.42686722598370669</c:v>
                </c:pt>
                <c:pt idx="126">
                  <c:v>0.42595514180820604</c:v>
                </c:pt>
                <c:pt idx="127">
                  <c:v>0.42507954753861765</c:v>
                </c:pt>
                <c:pt idx="128">
                  <c:v>0.42417128308297691</c:v>
                </c:pt>
                <c:pt idx="129">
                  <c:v>0.42316198758887608</c:v>
                </c:pt>
                <c:pt idx="130">
                  <c:v>0.42215509366563836</c:v>
                </c:pt>
                <c:pt idx="131">
                  <c:v>0.42101445494258605</c:v>
                </c:pt>
                <c:pt idx="132">
                  <c:v>0.41970798086944705</c:v>
                </c:pt>
                <c:pt idx="133">
                  <c:v>0.41827147796789682</c:v>
                </c:pt>
                <c:pt idx="134">
                  <c:v>0.41670682211624804</c:v>
                </c:pt>
                <c:pt idx="135">
                  <c:v>0.41508193918980035</c:v>
                </c:pt>
                <c:pt idx="136">
                  <c:v>0.41352921465734516</c:v>
                </c:pt>
                <c:pt idx="137">
                  <c:v>0.41211385935363976</c:v>
                </c:pt>
                <c:pt idx="138">
                  <c:v>0.41070334827995419</c:v>
                </c:pt>
                <c:pt idx="139">
                  <c:v>0.40929766485630714</c:v>
                </c:pt>
                <c:pt idx="140">
                  <c:v>0.40786418820123593</c:v>
                </c:pt>
                <c:pt idx="141">
                  <c:v>0.40643573198849087</c:v>
                </c:pt>
                <c:pt idx="142">
                  <c:v>0.40501227863505723</c:v>
                </c:pt>
                <c:pt idx="143">
                  <c:v>0.40365837015460027</c:v>
                </c:pt>
                <c:pt idx="144">
                  <c:v>0.40237346541157609</c:v>
                </c:pt>
                <c:pt idx="145">
                  <c:v>0.40122159883740788</c:v>
                </c:pt>
                <c:pt idx="146">
                  <c:v>0.40007302968893682</c:v>
                </c:pt>
                <c:pt idx="147">
                  <c:v>0.39886357610304851</c:v>
                </c:pt>
                <c:pt idx="148">
                  <c:v>0.39765777879455921</c:v>
                </c:pt>
                <c:pt idx="149">
                  <c:v>0.39642378416117308</c:v>
                </c:pt>
                <c:pt idx="150">
                  <c:v>0.39519361880722376</c:v>
                </c:pt>
                <c:pt idx="151">
                  <c:v>0.39403059438792926</c:v>
                </c:pt>
                <c:pt idx="152">
                  <c:v>0.39296594644036198</c:v>
                </c:pt>
                <c:pt idx="153">
                  <c:v>0.39196747225898632</c:v>
                </c:pt>
                <c:pt idx="154">
                  <c:v>0.39093995033884538</c:v>
                </c:pt>
                <c:pt idx="155">
                  <c:v>0.3898208142625097</c:v>
                </c:pt>
                <c:pt idx="156">
                  <c:v>0.38861113896270705</c:v>
                </c:pt>
                <c:pt idx="157">
                  <c:v>0.38737413179881752</c:v>
                </c:pt>
                <c:pt idx="158">
                  <c:v>0.38638986567439232</c:v>
                </c:pt>
                <c:pt idx="159">
                  <c:v>0.38565836669662595</c:v>
                </c:pt>
                <c:pt idx="160">
                  <c:v>0.38514856312391438</c:v>
                </c:pt>
                <c:pt idx="161">
                  <c:v>0.38467099880402489</c:v>
                </c:pt>
                <c:pt idx="162">
                  <c:v>0.38409954875810859</c:v>
                </c:pt>
                <c:pt idx="163">
                  <c:v>0.38359180579401564</c:v>
                </c:pt>
                <c:pt idx="164">
                  <c:v>0.38308473401768744</c:v>
                </c:pt>
                <c:pt idx="165">
                  <c:v>0.38251564045585185</c:v>
                </c:pt>
                <c:pt idx="166">
                  <c:v>0.38204134082404301</c:v>
                </c:pt>
                <c:pt idx="167">
                  <c:v>0.3816303510469764</c:v>
                </c:pt>
                <c:pt idx="168">
                  <c:v>0.38128259182733271</c:v>
                </c:pt>
                <c:pt idx="169">
                  <c:v>0.38080982111211875</c:v>
                </c:pt>
                <c:pt idx="170">
                  <c:v>0.38015087563113764</c:v>
                </c:pt>
                <c:pt idx="171">
                  <c:v>0.37921562759162325</c:v>
                </c:pt>
                <c:pt idx="172">
                  <c:v>0.37803886185410207</c:v>
                </c:pt>
                <c:pt idx="173">
                  <c:v>0.37683550782366848</c:v>
                </c:pt>
                <c:pt idx="174">
                  <c:v>0.3756963031725033</c:v>
                </c:pt>
                <c:pt idx="175">
                  <c:v>0.37450040585542771</c:v>
                </c:pt>
                <c:pt idx="176">
                  <c:v>0.37318879908313668</c:v>
                </c:pt>
                <c:pt idx="177">
                  <c:v>0.37185208883986082</c:v>
                </c:pt>
                <c:pt idx="178">
                  <c:v>0.37049060647640775</c:v>
                </c:pt>
                <c:pt idx="179">
                  <c:v>0.36913410898269627</c:v>
                </c:pt>
                <c:pt idx="180">
                  <c:v>0.36781192207400037</c:v>
                </c:pt>
                <c:pt idx="181">
                  <c:v>0.366611730666696</c:v>
                </c:pt>
                <c:pt idx="182">
                  <c:v>0.36544475089763656</c:v>
                </c:pt>
                <c:pt idx="183">
                  <c:v>0.36428148579907854</c:v>
                </c:pt>
                <c:pt idx="184">
                  <c:v>0.36312192354667222</c:v>
                </c:pt>
                <c:pt idx="185">
                  <c:v>0.36196605235370655</c:v>
                </c:pt>
                <c:pt idx="186">
                  <c:v>0.3607849363547439</c:v>
                </c:pt>
                <c:pt idx="187">
                  <c:v>0.35957887468521127</c:v>
                </c:pt>
                <c:pt idx="188">
                  <c:v>0.35840554818396064</c:v>
                </c:pt>
                <c:pt idx="189">
                  <c:v>0.35717886050260794</c:v>
                </c:pt>
                <c:pt idx="190">
                  <c:v>0.35595637131281099</c:v>
                </c:pt>
                <c:pt idx="191">
                  <c:v>0.35473806624470888</c:v>
                </c:pt>
                <c:pt idx="192">
                  <c:v>0.35346744395380908</c:v>
                </c:pt>
                <c:pt idx="193">
                  <c:v>0.35211716445961561</c:v>
                </c:pt>
                <c:pt idx="194">
                  <c:v>0.35074413877759308</c:v>
                </c:pt>
                <c:pt idx="195">
                  <c:v>0.34932096193843282</c:v>
                </c:pt>
                <c:pt idx="196">
                  <c:v>0.34787596261207981</c:v>
                </c:pt>
                <c:pt idx="197">
                  <c:v>0.34635466131967363</c:v>
                </c:pt>
                <c:pt idx="198">
                  <c:v>0.34489459775305825</c:v>
                </c:pt>
                <c:pt idx="199">
                  <c:v>0.34349515596855873</c:v>
                </c:pt>
                <c:pt idx="200">
                  <c:v>0.34218297156970434</c:v>
                </c:pt>
                <c:pt idx="201">
                  <c:v>0.34098454962981795</c:v>
                </c:pt>
                <c:pt idx="202">
                  <c:v>0.33973608427366148</c:v>
                </c:pt>
                <c:pt idx="203">
                  <c:v>0.33843825988875931</c:v>
                </c:pt>
                <c:pt idx="204">
                  <c:v>0.33717224144942065</c:v>
                </c:pt>
                <c:pt idx="205">
                  <c:v>0.33575088651936535</c:v>
                </c:pt>
                <c:pt idx="206">
                  <c:v>0.33430905284162582</c:v>
                </c:pt>
                <c:pt idx="207">
                  <c:v>0.33289976772854563</c:v>
                </c:pt>
                <c:pt idx="208">
                  <c:v>0.33162805872768963</c:v>
                </c:pt>
                <c:pt idx="209">
                  <c:v>0.33044021326140532</c:v>
                </c:pt>
                <c:pt idx="210">
                  <c:v>0.32917789999421204</c:v>
                </c:pt>
                <c:pt idx="211">
                  <c:v>0.32789432237782423</c:v>
                </c:pt>
                <c:pt idx="212">
                  <c:v>0.32640883361363121</c:v>
                </c:pt>
                <c:pt idx="213">
                  <c:v>0.32477669685882571</c:v>
                </c:pt>
                <c:pt idx="214">
                  <c:v>0.3231273769313206</c:v>
                </c:pt>
                <c:pt idx="215">
                  <c:v>0.321486432777846</c:v>
                </c:pt>
                <c:pt idx="216">
                  <c:v>0.3199040225879794</c:v>
                </c:pt>
                <c:pt idx="217">
                  <c:v>0.3184296152886516</c:v>
                </c:pt>
                <c:pt idx="218">
                  <c:v>0.31706216530788639</c:v>
                </c:pt>
                <c:pt idx="219">
                  <c:v>0.31580073069383346</c:v>
                </c:pt>
                <c:pt idx="220">
                  <c:v>0.31454431470849009</c:v>
                </c:pt>
                <c:pt idx="221">
                  <c:v>0.31326802200936527</c:v>
                </c:pt>
                <c:pt idx="222">
                  <c:v>0.31207130815766165</c:v>
                </c:pt>
                <c:pt idx="223">
                  <c:v>0.31095351224505202</c:v>
                </c:pt>
                <c:pt idx="224">
                  <c:v>0.30998857458808943</c:v>
                </c:pt>
                <c:pt idx="225">
                  <c:v>0.30912607682349069</c:v>
                </c:pt>
                <c:pt idx="226">
                  <c:v>0.30839052595314576</c:v>
                </c:pt>
                <c:pt idx="227">
                  <c:v>0.30763182288735996</c:v>
                </c:pt>
                <c:pt idx="228">
                  <c:v>0.30685017135926967</c:v>
                </c:pt>
                <c:pt idx="229">
                  <c:v>0.30619452677352876</c:v>
                </c:pt>
                <c:pt idx="230">
                  <c:v>0.30549070251004445</c:v>
                </c:pt>
                <c:pt idx="231">
                  <c:v>0.30468987485100613</c:v>
                </c:pt>
                <c:pt idx="232">
                  <c:v>0.30389114651916244</c:v>
                </c:pt>
                <c:pt idx="233">
                  <c:v>0.30314351283678315</c:v>
                </c:pt>
                <c:pt idx="234">
                  <c:v>0.30237326550731136</c:v>
                </c:pt>
                <c:pt idx="235">
                  <c:v>0.30158061004388026</c:v>
                </c:pt>
                <c:pt idx="236">
                  <c:v>0.30081433384244344</c:v>
                </c:pt>
                <c:pt idx="237">
                  <c:v>0.30007426974153378</c:v>
                </c:pt>
                <c:pt idx="238">
                  <c:v>0.29928764097345584</c:v>
                </c:pt>
                <c:pt idx="239">
                  <c:v>0.29855133284577734</c:v>
                </c:pt>
                <c:pt idx="240">
                  <c:v>0.29784094407827538</c:v>
                </c:pt>
                <c:pt idx="241">
                  <c:v>0.29703619501987549</c:v>
                </c:pt>
                <c:pt idx="242">
                  <c:v>0.29625753040339803</c:v>
                </c:pt>
                <c:pt idx="243">
                  <c:v>0.29550477943903219</c:v>
                </c:pt>
                <c:pt idx="244">
                  <c:v>0.29473012934720161</c:v>
                </c:pt>
                <c:pt idx="245">
                  <c:v>0.2939575099594629</c:v>
                </c:pt>
                <c:pt idx="246">
                  <c:v>0.29323431503209707</c:v>
                </c:pt>
                <c:pt idx="247">
                  <c:v>0.29256028134514472</c:v>
                </c:pt>
                <c:pt idx="248">
                  <c:v>0.29188779700418588</c:v>
                </c:pt>
                <c:pt idx="249">
                  <c:v>0.29124047796863117</c:v>
                </c:pt>
                <c:pt idx="250">
                  <c:v>0.29057102735152496</c:v>
                </c:pt>
                <c:pt idx="251">
                  <c:v>0.28992662851362966</c:v>
                </c:pt>
                <c:pt idx="252">
                  <c:v>0.28928365875786294</c:v>
                </c:pt>
                <c:pt idx="253">
                  <c:v>0.28868900667121672</c:v>
                </c:pt>
                <c:pt idx="254">
                  <c:v>0.28809557695262844</c:v>
                </c:pt>
                <c:pt idx="255">
                  <c:v>0.28750336708939578</c:v>
                </c:pt>
                <c:pt idx="256">
                  <c:v>0.2869357131185129</c:v>
                </c:pt>
                <c:pt idx="257">
                  <c:v>0.28639249705754166</c:v>
                </c:pt>
                <c:pt idx="258">
                  <c:v>0.2858037880488602</c:v>
                </c:pt>
                <c:pt idx="259">
                  <c:v>0.2851468343052902</c:v>
                </c:pt>
                <c:pt idx="260">
                  <c:v>0.28446834090769463</c:v>
                </c:pt>
                <c:pt idx="261">
                  <c:v>0.28376849125537928</c:v>
                </c:pt>
                <c:pt idx="262">
                  <c:v>0.2831621651318797</c:v>
                </c:pt>
                <c:pt idx="263">
                  <c:v>0.28253419691422887</c:v>
                </c:pt>
                <c:pt idx="264">
                  <c:v>0.28190762134055009</c:v>
                </c:pt>
                <c:pt idx="265">
                  <c:v>0.28125962339606897</c:v>
                </c:pt>
                <c:pt idx="266">
                  <c:v>0.2805903794328688</c:v>
                </c:pt>
                <c:pt idx="267">
                  <c:v>0.27992272790400696</c:v>
                </c:pt>
                <c:pt idx="268">
                  <c:v>0.27921148149926328</c:v>
                </c:pt>
                <c:pt idx="269">
                  <c:v>0.27847954342301912</c:v>
                </c:pt>
                <c:pt idx="270">
                  <c:v>0.27779442742374949</c:v>
                </c:pt>
                <c:pt idx="271">
                  <c:v>0.27715588414101416</c:v>
                </c:pt>
                <c:pt idx="272">
                  <c:v>0.27656368712825602</c:v>
                </c:pt>
                <c:pt idx="273">
                  <c:v>0.27599518224157299</c:v>
                </c:pt>
                <c:pt idx="274">
                  <c:v>0.27536077473627468</c:v>
                </c:pt>
                <c:pt idx="275">
                  <c:v>0.27477241332105529</c:v>
                </c:pt>
                <c:pt idx="276">
                  <c:v>0.27420759058051136</c:v>
                </c:pt>
                <c:pt idx="277">
                  <c:v>0.27359948090652658</c:v>
                </c:pt>
                <c:pt idx="278">
                  <c:v>0.27299271983625772</c:v>
                </c:pt>
                <c:pt idx="279">
                  <c:v>0.27236521384521356</c:v>
                </c:pt>
                <c:pt idx="280">
                  <c:v>0.27171713370860989</c:v>
                </c:pt>
                <c:pt idx="281">
                  <c:v>0.27107059564802072</c:v>
                </c:pt>
                <c:pt idx="282">
                  <c:v>0.27044750788631383</c:v>
                </c:pt>
                <c:pt idx="283">
                  <c:v>0.26978215231894259</c:v>
                </c:pt>
                <c:pt idx="284">
                  <c:v>0.26914021845499675</c:v>
                </c:pt>
                <c:pt idx="285">
                  <c:v>0.26847807908402566</c:v>
                </c:pt>
                <c:pt idx="286">
                  <c:v>0.26781756870982476</c:v>
                </c:pt>
                <c:pt idx="287">
                  <c:v>0.26709394108062434</c:v>
                </c:pt>
                <c:pt idx="288">
                  <c:v>0.26637226865155611</c:v>
                </c:pt>
                <c:pt idx="289">
                  <c:v>0.26571693899691895</c:v>
                </c:pt>
                <c:pt idx="290">
                  <c:v>0.2650632215857725</c:v>
                </c:pt>
                <c:pt idx="291">
                  <c:v>0.26445394248246784</c:v>
                </c:pt>
                <c:pt idx="292">
                  <c:v>0.26391033041189921</c:v>
                </c:pt>
                <c:pt idx="293">
                  <c:v>0.26343217389404344</c:v>
                </c:pt>
                <c:pt idx="294">
                  <c:v>0.26293345386271466</c:v>
                </c:pt>
                <c:pt idx="295">
                  <c:v>0.26245706726378704</c:v>
                </c:pt>
                <c:pt idx="296">
                  <c:v>0.26198154378892485</c:v>
                </c:pt>
                <c:pt idx="297">
                  <c:v>0.2615068818743076</c:v>
                </c:pt>
                <c:pt idx="298">
                  <c:v>0.26105437574525531</c:v>
                </c:pt>
                <c:pt idx="299">
                  <c:v>0.26066656503046243</c:v>
                </c:pt>
                <c:pt idx="300">
                  <c:v>0.26030064820308402</c:v>
                </c:pt>
                <c:pt idx="301">
                  <c:v>0.25995655557631242</c:v>
                </c:pt>
                <c:pt idx="302">
                  <c:v>0.25965555070005641</c:v>
                </c:pt>
                <c:pt idx="303">
                  <c:v>0.25935489435871356</c:v>
                </c:pt>
                <c:pt idx="304">
                  <c:v>0.25905458614871374</c:v>
                </c:pt>
                <c:pt idx="305">
                  <c:v>0.25869093217464045</c:v>
                </c:pt>
                <c:pt idx="306">
                  <c:v>0.25832778868839451</c:v>
                </c:pt>
                <c:pt idx="307">
                  <c:v>0.25796515497336669</c:v>
                </c:pt>
                <c:pt idx="308">
                  <c:v>0.25762414964586144</c:v>
                </c:pt>
                <c:pt idx="309">
                  <c:v>0.25730470901024066</c:v>
                </c:pt>
                <c:pt idx="310">
                  <c:v>0.25698566446450444</c:v>
                </c:pt>
                <c:pt idx="311">
                  <c:v>0.25666701551752175</c:v>
                </c:pt>
                <c:pt idx="312">
                  <c:v>0.25632772620654726</c:v>
                </c:pt>
                <c:pt idx="313">
                  <c:v>0.2559679001263146</c:v>
                </c:pt>
                <c:pt idx="314">
                  <c:v>0.25562953497919844</c:v>
                </c:pt>
                <c:pt idx="315">
                  <c:v>0.25527068900133826</c:v>
                </c:pt>
                <c:pt idx="316">
                  <c:v>0.25478741999082144</c:v>
                </c:pt>
                <c:pt idx="317">
                  <c:v>0.25434654108038923</c:v>
                </c:pt>
                <c:pt idx="318">
                  <c:v>0.25392715973132729</c:v>
                </c:pt>
                <c:pt idx="319">
                  <c:v>0.25348776939755208</c:v>
                </c:pt>
                <c:pt idx="320">
                  <c:v>0.25300787574437111</c:v>
                </c:pt>
                <c:pt idx="321">
                  <c:v>0.25246727560995769</c:v>
                </c:pt>
                <c:pt idx="322">
                  <c:v>0.2519278305720189</c:v>
                </c:pt>
                <c:pt idx="323">
                  <c:v>0.25138953816246828</c:v>
                </c:pt>
                <c:pt idx="324">
                  <c:v>0.25083203204175325</c:v>
                </c:pt>
                <c:pt idx="325">
                  <c:v>0.25027576230134624</c:v>
                </c:pt>
                <c:pt idx="326">
                  <c:v>0.24961967767686824</c:v>
                </c:pt>
                <c:pt idx="327">
                  <c:v>0.2488450685554911</c:v>
                </c:pt>
                <c:pt idx="328">
                  <c:v>0.24821278634792066</c:v>
                </c:pt>
                <c:pt idx="329">
                  <c:v>0.24756210970538733</c:v>
                </c:pt>
                <c:pt idx="330">
                  <c:v>0.24681370914075529</c:v>
                </c:pt>
                <c:pt idx="331">
                  <c:v>0.2460675710524198</c:v>
                </c:pt>
                <c:pt idx="332">
                  <c:v>0.24538292410936724</c:v>
                </c:pt>
                <c:pt idx="333">
                  <c:v>0.24468047125785</c:v>
                </c:pt>
                <c:pt idx="334">
                  <c:v>0.24399968371662761</c:v>
                </c:pt>
                <c:pt idx="335">
                  <c:v>0.24332079036693549</c:v>
                </c:pt>
                <c:pt idx="336">
                  <c:v>0.24264378593846342</c:v>
                </c:pt>
                <c:pt idx="337">
                  <c:v>0.24191025387001838</c:v>
                </c:pt>
                <c:pt idx="338">
                  <c:v>0.241217742163024</c:v>
                </c:pt>
                <c:pt idx="339">
                  <c:v>0.24064377596122744</c:v>
                </c:pt>
                <c:pt idx="340">
                  <c:v>0.23999357035328492</c:v>
                </c:pt>
                <c:pt idx="341">
                  <c:v>0.2392872877375965</c:v>
                </c:pt>
                <c:pt idx="342">
                  <c:v>0.23866000881584198</c:v>
                </c:pt>
                <c:pt idx="343">
                  <c:v>0.23813073294916393</c:v>
                </c:pt>
                <c:pt idx="344">
                  <c:v>0.23760263085661099</c:v>
                </c:pt>
                <c:pt idx="345">
                  <c:v>0.23709494699973435</c:v>
                </c:pt>
                <c:pt idx="346">
                  <c:v>0.23668468278062185</c:v>
                </c:pt>
                <c:pt idx="347">
                  <c:v>0.23631373868812475</c:v>
                </c:pt>
                <c:pt idx="348">
                  <c:v>0.23600135446761383</c:v>
                </c:pt>
                <c:pt idx="349">
                  <c:v>0.23578629912246279</c:v>
                </c:pt>
                <c:pt idx="350">
                  <c:v>0.23557143974568484</c:v>
                </c:pt>
                <c:pt idx="351">
                  <c:v>0.23527934333100514</c:v>
                </c:pt>
                <c:pt idx="352">
                  <c:v>0.23496832648248506</c:v>
                </c:pt>
                <c:pt idx="353">
                  <c:v>0.23473487283926048</c:v>
                </c:pt>
                <c:pt idx="354">
                  <c:v>0.23452097157072196</c:v>
                </c:pt>
                <c:pt idx="355">
                  <c:v>0.23423017768230764</c:v>
                </c:pt>
                <c:pt idx="356">
                  <c:v>0.23388221579745619</c:v>
                </c:pt>
                <c:pt idx="357">
                  <c:v>0.23359221393319993</c:v>
                </c:pt>
                <c:pt idx="358">
                  <c:v>0.23320705352412358</c:v>
                </c:pt>
                <c:pt idx="359">
                  <c:v>0.23278452564323895</c:v>
                </c:pt>
                <c:pt idx="360">
                  <c:v>0.2323249099466326</c:v>
                </c:pt>
                <c:pt idx="361">
                  <c:v>0.2318285029586081</c:v>
                </c:pt>
                <c:pt idx="362">
                  <c:v>0.23125815795404742</c:v>
                </c:pt>
                <c:pt idx="363">
                  <c:v>0.23068921611355014</c:v>
                </c:pt>
                <c:pt idx="364">
                  <c:v>0.23027125008656071</c:v>
                </c:pt>
                <c:pt idx="365">
                  <c:v>0.2298727934522195</c:v>
                </c:pt>
                <c:pt idx="366">
                  <c:v>0.2294750262990419</c:v>
                </c:pt>
                <c:pt idx="367">
                  <c:v>0.22907794743396387</c:v>
                </c:pt>
                <c:pt idx="368">
                  <c:v>0.22866290072665379</c:v>
                </c:pt>
                <c:pt idx="369">
                  <c:v>0.22823000459506737</c:v>
                </c:pt>
                <c:pt idx="370">
                  <c:v>0.22785368570817813</c:v>
                </c:pt>
                <c:pt idx="371">
                  <c:v>0.22751519645485527</c:v>
                </c:pt>
                <c:pt idx="372">
                  <c:v>0.22715862324070912</c:v>
                </c:pt>
                <c:pt idx="373">
                  <c:v>0.22680260886596809</c:v>
                </c:pt>
                <c:pt idx="374">
                  <c:v>0.22648422936429444</c:v>
                </c:pt>
                <c:pt idx="375">
                  <c:v>0.22616629679534167</c:v>
                </c:pt>
                <c:pt idx="376">
                  <c:v>0.22573812714181765</c:v>
                </c:pt>
                <c:pt idx="377">
                  <c:v>0.22516455659774148</c:v>
                </c:pt>
                <c:pt idx="378">
                  <c:v>0.22455617494803976</c:v>
                </c:pt>
                <c:pt idx="379">
                  <c:v>0.22400372134121238</c:v>
                </c:pt>
                <c:pt idx="380">
                  <c:v>0.22350694869656093</c:v>
                </c:pt>
                <c:pt idx="381">
                  <c:v>0.22304750735102127</c:v>
                </c:pt>
                <c:pt idx="382">
                  <c:v>0.22246280015142858</c:v>
                </c:pt>
                <c:pt idx="383">
                  <c:v>0.22182596028618504</c:v>
                </c:pt>
                <c:pt idx="384">
                  <c:v>0.22122659933122499</c:v>
                </c:pt>
                <c:pt idx="385">
                  <c:v>0.22068233715382118</c:v>
                </c:pt>
                <c:pt idx="386">
                  <c:v>0.22013941397145076</c:v>
                </c:pt>
                <c:pt idx="387">
                  <c:v>0.21958006901256888</c:v>
                </c:pt>
                <c:pt idx="388">
                  <c:v>0.21895148148483415</c:v>
                </c:pt>
                <c:pt idx="389">
                  <c:v>0.21844819565925558</c:v>
                </c:pt>
                <c:pt idx="390">
                  <c:v>0.21799915309691156</c:v>
                </c:pt>
                <c:pt idx="391">
                  <c:v>0.21742767988999392</c:v>
                </c:pt>
                <c:pt idx="392">
                  <c:v>0.21678780695402439</c:v>
                </c:pt>
                <c:pt idx="393">
                  <c:v>0.21595965676557466</c:v>
                </c:pt>
                <c:pt idx="394">
                  <c:v>0.21520330471915064</c:v>
                </c:pt>
                <c:pt idx="395">
                  <c:v>0.2145872464681351</c:v>
                </c:pt>
                <c:pt idx="396">
                  <c:v>0.21399018891323618</c:v>
                </c:pt>
                <c:pt idx="397">
                  <c:v>0.2132919266477476</c:v>
                </c:pt>
                <c:pt idx="398">
                  <c:v>0.21266422491542103</c:v>
                </c:pt>
                <c:pt idx="399">
                  <c:v>0.21207251788607839</c:v>
                </c:pt>
                <c:pt idx="400">
                  <c:v>0.21146542207670938</c:v>
                </c:pt>
                <c:pt idx="401">
                  <c:v>0.21074165530019617</c:v>
                </c:pt>
                <c:pt idx="402">
                  <c:v>0.210003578176717</c:v>
                </c:pt>
                <c:pt idx="403">
                  <c:v>0.20930156087892549</c:v>
                </c:pt>
                <c:pt idx="404">
                  <c:v>0.20865206521542592</c:v>
                </c:pt>
                <c:pt idx="405">
                  <c:v>0.20829101797386701</c:v>
                </c:pt>
                <c:pt idx="406">
                  <c:v>0.2080669441109248</c:v>
                </c:pt>
                <c:pt idx="407">
                  <c:v>0.20772387124920713</c:v>
                </c:pt>
                <c:pt idx="408">
                  <c:v>0.20729687363027849</c:v>
                </c:pt>
                <c:pt idx="409">
                  <c:v>0.20693817138436146</c:v>
                </c:pt>
                <c:pt idx="410">
                  <c:v>0.20652958738792762</c:v>
                </c:pt>
                <c:pt idx="411">
                  <c:v>0.20605485475223118</c:v>
                </c:pt>
                <c:pt idx="412">
                  <c:v>0.20561457880490003</c:v>
                </c:pt>
                <c:pt idx="413">
                  <c:v>0.20515858772814372</c:v>
                </c:pt>
                <c:pt idx="414">
                  <c:v>0.20470360790196743</c:v>
                </c:pt>
                <c:pt idx="415">
                  <c:v>0.20429943588458904</c:v>
                </c:pt>
                <c:pt idx="416">
                  <c:v>0.20396257510924712</c:v>
                </c:pt>
                <c:pt idx="417">
                  <c:v>0.2034937430542875</c:v>
                </c:pt>
                <c:pt idx="418">
                  <c:v>0.20291120553423297</c:v>
                </c:pt>
                <c:pt idx="419">
                  <c:v>0.20220055286953284</c:v>
                </c:pt>
                <c:pt idx="420">
                  <c:v>0.20152462016891012</c:v>
                </c:pt>
                <c:pt idx="421">
                  <c:v>0.20081882371992321</c:v>
                </c:pt>
                <c:pt idx="422">
                  <c:v>0.20016354037485229</c:v>
                </c:pt>
                <c:pt idx="423">
                  <c:v>0.19951039525693742</c:v>
                </c:pt>
                <c:pt idx="424">
                  <c:v>0.19887532393895613</c:v>
                </c:pt>
                <c:pt idx="425">
                  <c:v>0.19819464834328782</c:v>
                </c:pt>
                <c:pt idx="426">
                  <c:v>0.19739045519511222</c:v>
                </c:pt>
                <c:pt idx="427">
                  <c:v>0.19649619968856699</c:v>
                </c:pt>
                <c:pt idx="428">
                  <c:v>0.19563689937849507</c:v>
                </c:pt>
                <c:pt idx="429">
                  <c:v>0.19485855625318907</c:v>
                </c:pt>
                <c:pt idx="430">
                  <c:v>0.19426948285380327</c:v>
                </c:pt>
                <c:pt idx="431">
                  <c:v>0.19409245551944038</c:v>
                </c:pt>
                <c:pt idx="432">
                  <c:v>0.19407628990318543</c:v>
                </c:pt>
                <c:pt idx="433">
                  <c:v>0.19407628990318543</c:v>
                </c:pt>
                <c:pt idx="434">
                  <c:v>0.19404397884782665</c:v>
                </c:pt>
                <c:pt idx="435">
                  <c:v>0.19410880070747286</c:v>
                </c:pt>
                <c:pt idx="436">
                  <c:v>0.194222462270494</c:v>
                </c:pt>
                <c:pt idx="437">
                  <c:v>0.19443436506982906</c:v>
                </c:pt>
                <c:pt idx="438">
                  <c:v>0.19466294227322217</c:v>
                </c:pt>
                <c:pt idx="439">
                  <c:v>0.19500753487268277</c:v>
                </c:pt>
                <c:pt idx="440">
                  <c:v>0.19525329570873162</c:v>
                </c:pt>
                <c:pt idx="441">
                  <c:v>0.19546632317968632</c:v>
                </c:pt>
                <c:pt idx="442">
                  <c:v>0.19549893624183992</c:v>
                </c:pt>
                <c:pt idx="443">
                  <c:v>0.19520851175847795</c:v>
                </c:pt>
                <c:pt idx="444">
                  <c:v>0.19477559819764911</c:v>
                </c:pt>
                <c:pt idx="445">
                  <c:v>0.19435942255783428</c:v>
                </c:pt>
                <c:pt idx="446">
                  <c:v>0.19402310701112238</c:v>
                </c:pt>
                <c:pt idx="447">
                  <c:v>0.19365578965357735</c:v>
                </c:pt>
                <c:pt idx="448">
                  <c:v>0.19330492131925014</c:v>
                </c:pt>
                <c:pt idx="449">
                  <c:v>0.19298618893807118</c:v>
                </c:pt>
                <c:pt idx="450">
                  <c:v>0.19281033100045433</c:v>
                </c:pt>
                <c:pt idx="451">
                  <c:v>0.19261876358838126</c:v>
                </c:pt>
                <c:pt idx="452">
                  <c:v>0.19244324046573008</c:v>
                </c:pt>
                <c:pt idx="453">
                  <c:v>0.19226787728786315</c:v>
                </c:pt>
                <c:pt idx="454">
                  <c:v>0.19207684883266729</c:v>
                </c:pt>
                <c:pt idx="455">
                  <c:v>0.19190181952779564</c:v>
                </c:pt>
                <c:pt idx="456">
                  <c:v>0.19166387118603107</c:v>
                </c:pt>
                <c:pt idx="457">
                  <c:v>0.19141050983119434</c:v>
                </c:pt>
                <c:pt idx="458">
                  <c:v>0.19107929702240384</c:v>
                </c:pt>
                <c:pt idx="459">
                  <c:v>0.19065554081357119</c:v>
                </c:pt>
                <c:pt idx="460">
                  <c:v>0.19015574743466337</c:v>
                </c:pt>
                <c:pt idx="461">
                  <c:v>0.18959613369797601</c:v>
                </c:pt>
                <c:pt idx="462">
                  <c:v>0.1890381668614666</c:v>
                </c:pt>
                <c:pt idx="463">
                  <c:v>0.18848184207843463</c:v>
                </c:pt>
                <c:pt idx="464">
                  <c:v>0.18789695327701203</c:v>
                </c:pt>
                <c:pt idx="465">
                  <c:v>0.1872988492754204</c:v>
                </c:pt>
                <c:pt idx="466">
                  <c:v>0.1867626725580023</c:v>
                </c:pt>
                <c:pt idx="467">
                  <c:v>0.18624303280093768</c:v>
                </c:pt>
                <c:pt idx="468">
                  <c:v>0.18578483727261985</c:v>
                </c:pt>
                <c:pt idx="469">
                  <c:v>0.18534277104463612</c:v>
                </c:pt>
                <c:pt idx="470">
                  <c:v>0.18490175669232101</c:v>
                </c:pt>
                <c:pt idx="471">
                  <c:v>0.18449170040342203</c:v>
                </c:pt>
                <c:pt idx="472">
                  <c:v>0.18414242755172355</c:v>
                </c:pt>
                <c:pt idx="473">
                  <c:v>0.18388393328389288</c:v>
                </c:pt>
                <c:pt idx="474">
                  <c:v>0.18362580188347624</c:v>
                </c:pt>
                <c:pt idx="475">
                  <c:v>0.18341318073356597</c:v>
                </c:pt>
                <c:pt idx="476">
                  <c:v>0.18315571016312451</c:v>
                </c:pt>
                <c:pt idx="477">
                  <c:v>0.18285371239075324</c:v>
                </c:pt>
                <c:pt idx="478">
                  <c:v>0.18252241541477923</c:v>
                </c:pt>
                <c:pt idx="479">
                  <c:v>0.18225126827087232</c:v>
                </c:pt>
                <c:pt idx="480">
                  <c:v>0.18199542876240457</c:v>
                </c:pt>
                <c:pt idx="481">
                  <c:v>0.1817548481661764</c:v>
                </c:pt>
                <c:pt idx="482">
                  <c:v>0.18145516021642602</c:v>
                </c:pt>
                <c:pt idx="483">
                  <c:v>0.18123016519248947</c:v>
                </c:pt>
                <c:pt idx="484">
                  <c:v>0.18106501988722132</c:v>
                </c:pt>
                <c:pt idx="485">
                  <c:v>0.18085536387841392</c:v>
                </c:pt>
                <c:pt idx="486">
                  <c:v>0.1805866932317734</c:v>
                </c:pt>
                <c:pt idx="487">
                  <c:v>0.18028893140372382</c:v>
                </c:pt>
                <c:pt idx="488">
                  <c:v>0.18006538244326276</c:v>
                </c:pt>
                <c:pt idx="489">
                  <c:v>0.17988647782160883</c:v>
                </c:pt>
                <c:pt idx="490">
                  <c:v>0.17973737881530885</c:v>
                </c:pt>
                <c:pt idx="491">
                  <c:v>0.1795588000828634</c:v>
                </c:pt>
                <c:pt idx="492">
                  <c:v>0.17933615644751857</c:v>
                </c:pt>
                <c:pt idx="493">
                  <c:v>0.17909909115562195</c:v>
                </c:pt>
                <c:pt idx="494">
                  <c:v>0.17893588778354133</c:v>
                </c:pt>
                <c:pt idx="495">
                  <c:v>0.17871401652726543</c:v>
                </c:pt>
                <c:pt idx="496">
                  <c:v>0.17841934247732896</c:v>
                </c:pt>
                <c:pt idx="497">
                  <c:v>0.178110609317292</c:v>
                </c:pt>
                <c:pt idx="498">
                  <c:v>0.17780241038276434</c:v>
                </c:pt>
                <c:pt idx="499">
                  <c:v>0.17750923944198388</c:v>
                </c:pt>
                <c:pt idx="500">
                  <c:v>0.17726005666812342</c:v>
                </c:pt>
                <c:pt idx="501">
                  <c:v>0.17701122369044814</c:v>
                </c:pt>
                <c:pt idx="502">
                  <c:v>0.17676274001792339</c:v>
                </c:pt>
                <c:pt idx="503">
                  <c:v>0.1765725834266054</c:v>
                </c:pt>
                <c:pt idx="504">
                  <c:v>0.17645537565304323</c:v>
                </c:pt>
                <c:pt idx="505">
                  <c:v>0.17647008823821611</c:v>
                </c:pt>
                <c:pt idx="506">
                  <c:v>0.17647008823821611</c:v>
                </c:pt>
                <c:pt idx="507">
                  <c:v>0.17648480205010231</c:v>
                </c:pt>
                <c:pt idx="508">
                  <c:v>0.17651424809341451</c:v>
                </c:pt>
                <c:pt idx="509">
                  <c:v>0.17651424809341451</c:v>
                </c:pt>
                <c:pt idx="510">
                  <c:v>0.17649954653486824</c:v>
                </c:pt>
                <c:pt idx="511">
                  <c:v>0.17647016176755981</c:v>
                </c:pt>
                <c:pt idx="512">
                  <c:v>0.17644078189241438</c:v>
                </c:pt>
                <c:pt idx="513">
                  <c:v>0.17644078189241438</c:v>
                </c:pt>
                <c:pt idx="514">
                  <c:v>0.17641140690861748</c:v>
                </c:pt>
                <c:pt idx="515">
                  <c:v>0.17633810054253063</c:v>
                </c:pt>
                <c:pt idx="516">
                  <c:v>0.17623562479035235</c:v>
                </c:pt>
                <c:pt idx="517">
                  <c:v>0.1760315607600596</c:v>
                </c:pt>
                <c:pt idx="518">
                  <c:v>0.17588565690389102</c:v>
                </c:pt>
                <c:pt idx="519">
                  <c:v>0.1757543817515643</c:v>
                </c:pt>
                <c:pt idx="520">
                  <c:v>0.17559422623332732</c:v>
                </c:pt>
                <c:pt idx="521">
                  <c:v>0.17544868486212228</c:v>
                </c:pt>
                <c:pt idx="522">
                  <c:v>0.17530326412296299</c:v>
                </c:pt>
                <c:pt idx="523">
                  <c:v>0.17518689891559444</c:v>
                </c:pt>
                <c:pt idx="524">
                  <c:v>0.17502726051395381</c:v>
                </c:pt>
                <c:pt idx="525">
                  <c:v>0.17481023575355617</c:v>
                </c:pt>
                <c:pt idx="526">
                  <c:v>0.17457915329708809</c:v>
                </c:pt>
                <c:pt idx="527">
                  <c:v>0.1743340837006348</c:v>
                </c:pt>
                <c:pt idx="528">
                  <c:v>0.17403241958834897</c:v>
                </c:pt>
                <c:pt idx="529">
                  <c:v>0.173674678187066</c:v>
                </c:pt>
                <c:pt idx="530">
                  <c:v>0.17328952016971075</c:v>
                </c:pt>
                <c:pt idx="531">
                  <c:v>0.1729473729272886</c:v>
                </c:pt>
                <c:pt idx="532">
                  <c:v>0.17263402439908909</c:v>
                </c:pt>
                <c:pt idx="533">
                  <c:v>0.17236346370727534</c:v>
                </c:pt>
                <c:pt idx="534">
                  <c:v>0.17213561565005417</c:v>
                </c:pt>
                <c:pt idx="535">
                  <c:v>0.17189397622709965</c:v>
                </c:pt>
                <c:pt idx="536">
                  <c:v>0.17162457537585663</c:v>
                </c:pt>
                <c:pt idx="537">
                  <c:v>0.17131362351121338</c:v>
                </c:pt>
                <c:pt idx="538">
                  <c:v>0.17103115165908733</c:v>
                </c:pt>
                <c:pt idx="539">
                  <c:v>0.17072127496803649</c:v>
                </c:pt>
                <c:pt idx="540">
                  <c:v>0.17042586238566404</c:v>
                </c:pt>
                <c:pt idx="541">
                  <c:v>0.17013096097914732</c:v>
                </c:pt>
                <c:pt idx="542">
                  <c:v>0.16982271526646803</c:v>
                </c:pt>
                <c:pt idx="543">
                  <c:v>0.16948741297194866</c:v>
                </c:pt>
                <c:pt idx="544">
                  <c:v>0.16913901429565703</c:v>
                </c:pt>
                <c:pt idx="545">
                  <c:v>0.16875022830585668</c:v>
                </c:pt>
                <c:pt idx="546">
                  <c:v>0.16834869512374293</c:v>
                </c:pt>
                <c:pt idx="547">
                  <c:v>0.16794811737083337</c:v>
                </c:pt>
                <c:pt idx="548">
                  <c:v>0.16757565913696568</c:v>
                </c:pt>
                <c:pt idx="549">
                  <c:v>0.16725841110784548</c:v>
                </c:pt>
                <c:pt idx="550">
                  <c:v>0.16691459437239115</c:v>
                </c:pt>
                <c:pt idx="551">
                  <c:v>0.16661217611881296</c:v>
                </c:pt>
                <c:pt idx="552">
                  <c:v>0.16635105316931206</c:v>
                </c:pt>
                <c:pt idx="553">
                  <c:v>0.16613115294529654</c:v>
                </c:pt>
                <c:pt idx="554">
                  <c:v>0.16592515889867393</c:v>
                </c:pt>
                <c:pt idx="555">
                  <c:v>0.16566511267697923</c:v>
                </c:pt>
                <c:pt idx="556">
                  <c:v>0.16539195441757512</c:v>
                </c:pt>
                <c:pt idx="557">
                  <c:v>0.16514625552101167</c:v>
                </c:pt>
                <c:pt idx="558">
                  <c:v>0.1649279479245612</c:v>
                </c:pt>
                <c:pt idx="559">
                  <c:v>0.16468293833530856</c:v>
                </c:pt>
                <c:pt idx="560">
                  <c:v>0.16445176078358853</c:v>
                </c:pt>
                <c:pt idx="561">
                  <c:v>0.16422090775279921</c:v>
                </c:pt>
                <c:pt idx="562">
                  <c:v>0.16397694851083003</c:v>
                </c:pt>
                <c:pt idx="563">
                  <c:v>0.16369320617222455</c:v>
                </c:pt>
                <c:pt idx="564">
                  <c:v>0.16338330825921046</c:v>
                </c:pt>
                <c:pt idx="565">
                  <c:v>0.16304745719317831</c:v>
                </c:pt>
                <c:pt idx="566">
                  <c:v>0.16273878178820606</c:v>
                </c:pt>
                <c:pt idx="567">
                  <c:v>0.16253699410655417</c:v>
                </c:pt>
                <c:pt idx="568">
                  <c:v>0.16249642575143489</c:v>
                </c:pt>
                <c:pt idx="569">
                  <c:v>0.1624828917124406</c:v>
                </c:pt>
                <c:pt idx="570">
                  <c:v>0.16240191320620218</c:v>
                </c:pt>
                <c:pt idx="571">
                  <c:v>0.16226730629092156</c:v>
                </c:pt>
                <c:pt idx="572">
                  <c:v>0.16209274349650288</c:v>
                </c:pt>
                <c:pt idx="573">
                  <c:v>0.16190505557268808</c:v>
                </c:pt>
                <c:pt idx="574">
                  <c:v>0.16174419421045363</c:v>
                </c:pt>
                <c:pt idx="575">
                  <c:v>0.16158349267261607</c:v>
                </c:pt>
                <c:pt idx="576">
                  <c:v>0.16139639441264295</c:v>
                </c:pt>
                <c:pt idx="577">
                  <c:v>0.16120951279459472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EC-47A0-9992-FA0F9A60FE04}"/>
            </c:ext>
          </c:extLst>
        </c:ser>
        <c:ser>
          <c:idx val="1"/>
          <c:order val="1"/>
          <c:tx>
            <c:strRef>
              <c:f>'Market Data'!$H$3</c:f>
              <c:strCache>
                <c:ptCount val="1"/>
                <c:pt idx="0">
                  <c:v>Inflation-Adjusted Value of Gold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'Market Data'!$A$4:$A$581</c:f>
              <c:numCache>
                <c:formatCode>m/d/yyyy</c:formatCode>
                <c:ptCount val="578"/>
                <c:pt idx="0">
                  <c:v>26665</c:v>
                </c:pt>
                <c:pt idx="1">
                  <c:v>26695</c:v>
                </c:pt>
                <c:pt idx="2">
                  <c:v>26723</c:v>
                </c:pt>
                <c:pt idx="3">
                  <c:v>26754</c:v>
                </c:pt>
                <c:pt idx="4">
                  <c:v>26784</c:v>
                </c:pt>
                <c:pt idx="5">
                  <c:v>26815</c:v>
                </c:pt>
                <c:pt idx="6">
                  <c:v>26845</c:v>
                </c:pt>
                <c:pt idx="7">
                  <c:v>26876</c:v>
                </c:pt>
                <c:pt idx="8">
                  <c:v>26907</c:v>
                </c:pt>
                <c:pt idx="9">
                  <c:v>26937</c:v>
                </c:pt>
                <c:pt idx="10">
                  <c:v>26968</c:v>
                </c:pt>
                <c:pt idx="11">
                  <c:v>26998</c:v>
                </c:pt>
                <c:pt idx="12">
                  <c:v>27029</c:v>
                </c:pt>
                <c:pt idx="13">
                  <c:v>27060</c:v>
                </c:pt>
                <c:pt idx="14">
                  <c:v>27088</c:v>
                </c:pt>
                <c:pt idx="15">
                  <c:v>27119</c:v>
                </c:pt>
                <c:pt idx="16">
                  <c:v>27149</c:v>
                </c:pt>
                <c:pt idx="17">
                  <c:v>27180</c:v>
                </c:pt>
                <c:pt idx="18">
                  <c:v>27210</c:v>
                </c:pt>
                <c:pt idx="19">
                  <c:v>27241</c:v>
                </c:pt>
                <c:pt idx="20">
                  <c:v>27272</c:v>
                </c:pt>
                <c:pt idx="21">
                  <c:v>27302</c:v>
                </c:pt>
                <c:pt idx="22">
                  <c:v>27333</c:v>
                </c:pt>
                <c:pt idx="23">
                  <c:v>27363</c:v>
                </c:pt>
                <c:pt idx="24">
                  <c:v>27394</c:v>
                </c:pt>
                <c:pt idx="25">
                  <c:v>27425</c:v>
                </c:pt>
                <c:pt idx="26">
                  <c:v>27453</c:v>
                </c:pt>
                <c:pt idx="27">
                  <c:v>27484</c:v>
                </c:pt>
                <c:pt idx="28">
                  <c:v>27514</c:v>
                </c:pt>
                <c:pt idx="29">
                  <c:v>27545</c:v>
                </c:pt>
                <c:pt idx="30">
                  <c:v>27575</c:v>
                </c:pt>
                <c:pt idx="31">
                  <c:v>27606</c:v>
                </c:pt>
                <c:pt idx="32">
                  <c:v>27637</c:v>
                </c:pt>
                <c:pt idx="33">
                  <c:v>27667</c:v>
                </c:pt>
                <c:pt idx="34">
                  <c:v>27698</c:v>
                </c:pt>
                <c:pt idx="35">
                  <c:v>27728</c:v>
                </c:pt>
                <c:pt idx="36">
                  <c:v>27759</c:v>
                </c:pt>
                <c:pt idx="37">
                  <c:v>27790</c:v>
                </c:pt>
                <c:pt idx="38">
                  <c:v>27819</c:v>
                </c:pt>
                <c:pt idx="39">
                  <c:v>27850</c:v>
                </c:pt>
                <c:pt idx="40">
                  <c:v>27880</c:v>
                </c:pt>
                <c:pt idx="41">
                  <c:v>27911</c:v>
                </c:pt>
                <c:pt idx="42">
                  <c:v>27941</c:v>
                </c:pt>
                <c:pt idx="43">
                  <c:v>27972</c:v>
                </c:pt>
                <c:pt idx="44">
                  <c:v>28003</c:v>
                </c:pt>
                <c:pt idx="45">
                  <c:v>28033</c:v>
                </c:pt>
                <c:pt idx="46">
                  <c:v>28064</c:v>
                </c:pt>
                <c:pt idx="47">
                  <c:v>28094</c:v>
                </c:pt>
                <c:pt idx="48">
                  <c:v>28125</c:v>
                </c:pt>
                <c:pt idx="49">
                  <c:v>28156</c:v>
                </c:pt>
                <c:pt idx="50">
                  <c:v>28184</c:v>
                </c:pt>
                <c:pt idx="51">
                  <c:v>28215</c:v>
                </c:pt>
                <c:pt idx="52">
                  <c:v>28245</c:v>
                </c:pt>
                <c:pt idx="53">
                  <c:v>28276</c:v>
                </c:pt>
                <c:pt idx="54">
                  <c:v>28306</c:v>
                </c:pt>
                <c:pt idx="55">
                  <c:v>28337</c:v>
                </c:pt>
                <c:pt idx="56">
                  <c:v>28368</c:v>
                </c:pt>
                <c:pt idx="57">
                  <c:v>28398</c:v>
                </c:pt>
                <c:pt idx="58">
                  <c:v>28429</c:v>
                </c:pt>
                <c:pt idx="59">
                  <c:v>28459</c:v>
                </c:pt>
                <c:pt idx="60">
                  <c:v>28490</c:v>
                </c:pt>
                <c:pt idx="61">
                  <c:v>28521</c:v>
                </c:pt>
                <c:pt idx="62">
                  <c:v>28549</c:v>
                </c:pt>
                <c:pt idx="63">
                  <c:v>28580</c:v>
                </c:pt>
                <c:pt idx="64">
                  <c:v>28610</c:v>
                </c:pt>
                <c:pt idx="65">
                  <c:v>28641</c:v>
                </c:pt>
                <c:pt idx="66">
                  <c:v>28671</c:v>
                </c:pt>
                <c:pt idx="67">
                  <c:v>28702</c:v>
                </c:pt>
                <c:pt idx="68">
                  <c:v>28733</c:v>
                </c:pt>
                <c:pt idx="69">
                  <c:v>28763</c:v>
                </c:pt>
                <c:pt idx="70">
                  <c:v>28794</c:v>
                </c:pt>
                <c:pt idx="71">
                  <c:v>28824</c:v>
                </c:pt>
                <c:pt idx="72">
                  <c:v>28855</c:v>
                </c:pt>
                <c:pt idx="73">
                  <c:v>28886</c:v>
                </c:pt>
                <c:pt idx="74">
                  <c:v>28914</c:v>
                </c:pt>
                <c:pt idx="75">
                  <c:v>28945</c:v>
                </c:pt>
                <c:pt idx="76">
                  <c:v>28975</c:v>
                </c:pt>
                <c:pt idx="77">
                  <c:v>29006</c:v>
                </c:pt>
                <c:pt idx="78">
                  <c:v>29036</c:v>
                </c:pt>
                <c:pt idx="79">
                  <c:v>29067</c:v>
                </c:pt>
                <c:pt idx="80">
                  <c:v>29098</c:v>
                </c:pt>
                <c:pt idx="81">
                  <c:v>29128</c:v>
                </c:pt>
                <c:pt idx="82">
                  <c:v>29159</c:v>
                </c:pt>
                <c:pt idx="83">
                  <c:v>29189</c:v>
                </c:pt>
                <c:pt idx="84">
                  <c:v>29220</c:v>
                </c:pt>
                <c:pt idx="85">
                  <c:v>29251</c:v>
                </c:pt>
                <c:pt idx="86">
                  <c:v>29280</c:v>
                </c:pt>
                <c:pt idx="87">
                  <c:v>29311</c:v>
                </c:pt>
                <c:pt idx="88">
                  <c:v>29341</c:v>
                </c:pt>
                <c:pt idx="89">
                  <c:v>29372</c:v>
                </c:pt>
                <c:pt idx="90">
                  <c:v>29402</c:v>
                </c:pt>
                <c:pt idx="91">
                  <c:v>29433</c:v>
                </c:pt>
                <c:pt idx="92">
                  <c:v>29464</c:v>
                </c:pt>
                <c:pt idx="93">
                  <c:v>29494</c:v>
                </c:pt>
                <c:pt idx="94">
                  <c:v>29525</c:v>
                </c:pt>
                <c:pt idx="95">
                  <c:v>29555</c:v>
                </c:pt>
                <c:pt idx="96">
                  <c:v>29586</c:v>
                </c:pt>
                <c:pt idx="97">
                  <c:v>29617</c:v>
                </c:pt>
                <c:pt idx="98">
                  <c:v>29645</c:v>
                </c:pt>
                <c:pt idx="99">
                  <c:v>29676</c:v>
                </c:pt>
                <c:pt idx="100">
                  <c:v>29706</c:v>
                </c:pt>
                <c:pt idx="101">
                  <c:v>29737</c:v>
                </c:pt>
                <c:pt idx="102">
                  <c:v>29767</c:v>
                </c:pt>
                <c:pt idx="103">
                  <c:v>29798</c:v>
                </c:pt>
                <c:pt idx="104">
                  <c:v>29829</c:v>
                </c:pt>
                <c:pt idx="105">
                  <c:v>29859</c:v>
                </c:pt>
                <c:pt idx="106">
                  <c:v>29890</c:v>
                </c:pt>
                <c:pt idx="107">
                  <c:v>29920</c:v>
                </c:pt>
                <c:pt idx="108">
                  <c:v>29951</c:v>
                </c:pt>
                <c:pt idx="109">
                  <c:v>29982</c:v>
                </c:pt>
                <c:pt idx="110">
                  <c:v>30010</c:v>
                </c:pt>
                <c:pt idx="111">
                  <c:v>30041</c:v>
                </c:pt>
                <c:pt idx="112">
                  <c:v>30071</c:v>
                </c:pt>
                <c:pt idx="113">
                  <c:v>30102</c:v>
                </c:pt>
                <c:pt idx="114">
                  <c:v>30132</c:v>
                </c:pt>
                <c:pt idx="115">
                  <c:v>30163</c:v>
                </c:pt>
                <c:pt idx="116">
                  <c:v>30194</c:v>
                </c:pt>
                <c:pt idx="117">
                  <c:v>30224</c:v>
                </c:pt>
                <c:pt idx="118">
                  <c:v>30255</c:v>
                </c:pt>
                <c:pt idx="119">
                  <c:v>30285</c:v>
                </c:pt>
                <c:pt idx="120">
                  <c:v>30316</c:v>
                </c:pt>
                <c:pt idx="121">
                  <c:v>30347</c:v>
                </c:pt>
                <c:pt idx="122">
                  <c:v>30375</c:v>
                </c:pt>
                <c:pt idx="123">
                  <c:v>30406</c:v>
                </c:pt>
                <c:pt idx="124">
                  <c:v>30436</c:v>
                </c:pt>
                <c:pt idx="125">
                  <c:v>30467</c:v>
                </c:pt>
                <c:pt idx="126">
                  <c:v>30497</c:v>
                </c:pt>
                <c:pt idx="127">
                  <c:v>30528</c:v>
                </c:pt>
                <c:pt idx="128">
                  <c:v>30559</c:v>
                </c:pt>
                <c:pt idx="129">
                  <c:v>30589</c:v>
                </c:pt>
                <c:pt idx="130">
                  <c:v>30620</c:v>
                </c:pt>
                <c:pt idx="131">
                  <c:v>30650</c:v>
                </c:pt>
                <c:pt idx="132">
                  <c:v>30681</c:v>
                </c:pt>
                <c:pt idx="133">
                  <c:v>30712</c:v>
                </c:pt>
                <c:pt idx="134">
                  <c:v>30741</c:v>
                </c:pt>
                <c:pt idx="135">
                  <c:v>30772</c:v>
                </c:pt>
                <c:pt idx="136">
                  <c:v>30802</c:v>
                </c:pt>
                <c:pt idx="137">
                  <c:v>30833</c:v>
                </c:pt>
                <c:pt idx="138">
                  <c:v>30863</c:v>
                </c:pt>
                <c:pt idx="139">
                  <c:v>30894</c:v>
                </c:pt>
                <c:pt idx="140">
                  <c:v>30925</c:v>
                </c:pt>
                <c:pt idx="141">
                  <c:v>30955</c:v>
                </c:pt>
                <c:pt idx="142">
                  <c:v>30986</c:v>
                </c:pt>
                <c:pt idx="143">
                  <c:v>31016</c:v>
                </c:pt>
                <c:pt idx="144">
                  <c:v>31047</c:v>
                </c:pt>
                <c:pt idx="145">
                  <c:v>31078</c:v>
                </c:pt>
                <c:pt idx="146">
                  <c:v>31106</c:v>
                </c:pt>
                <c:pt idx="147">
                  <c:v>31137</c:v>
                </c:pt>
                <c:pt idx="148">
                  <c:v>31167</c:v>
                </c:pt>
                <c:pt idx="149">
                  <c:v>31198</c:v>
                </c:pt>
                <c:pt idx="150">
                  <c:v>31228</c:v>
                </c:pt>
                <c:pt idx="151">
                  <c:v>31259</c:v>
                </c:pt>
                <c:pt idx="152">
                  <c:v>31290</c:v>
                </c:pt>
                <c:pt idx="153">
                  <c:v>31320</c:v>
                </c:pt>
                <c:pt idx="154">
                  <c:v>31351</c:v>
                </c:pt>
                <c:pt idx="155">
                  <c:v>31381</c:v>
                </c:pt>
                <c:pt idx="156">
                  <c:v>31412</c:v>
                </c:pt>
                <c:pt idx="157">
                  <c:v>31443</c:v>
                </c:pt>
                <c:pt idx="158">
                  <c:v>31471</c:v>
                </c:pt>
                <c:pt idx="159">
                  <c:v>31502</c:v>
                </c:pt>
                <c:pt idx="160">
                  <c:v>31532</c:v>
                </c:pt>
                <c:pt idx="161">
                  <c:v>31563</c:v>
                </c:pt>
                <c:pt idx="162">
                  <c:v>31593</c:v>
                </c:pt>
                <c:pt idx="163">
                  <c:v>31624</c:v>
                </c:pt>
                <c:pt idx="164">
                  <c:v>31655</c:v>
                </c:pt>
                <c:pt idx="165">
                  <c:v>31685</c:v>
                </c:pt>
                <c:pt idx="166">
                  <c:v>31716</c:v>
                </c:pt>
                <c:pt idx="167">
                  <c:v>31746</c:v>
                </c:pt>
                <c:pt idx="168">
                  <c:v>31777</c:v>
                </c:pt>
                <c:pt idx="169">
                  <c:v>31808</c:v>
                </c:pt>
                <c:pt idx="170">
                  <c:v>31836</c:v>
                </c:pt>
                <c:pt idx="171">
                  <c:v>31867</c:v>
                </c:pt>
                <c:pt idx="172">
                  <c:v>31897</c:v>
                </c:pt>
                <c:pt idx="173">
                  <c:v>31928</c:v>
                </c:pt>
                <c:pt idx="174">
                  <c:v>31958</c:v>
                </c:pt>
                <c:pt idx="175">
                  <c:v>31989</c:v>
                </c:pt>
                <c:pt idx="176">
                  <c:v>32020</c:v>
                </c:pt>
                <c:pt idx="177">
                  <c:v>32050</c:v>
                </c:pt>
                <c:pt idx="178">
                  <c:v>32081</c:v>
                </c:pt>
                <c:pt idx="179">
                  <c:v>32111</c:v>
                </c:pt>
                <c:pt idx="180">
                  <c:v>32142</c:v>
                </c:pt>
                <c:pt idx="181">
                  <c:v>32173</c:v>
                </c:pt>
                <c:pt idx="182">
                  <c:v>32202</c:v>
                </c:pt>
                <c:pt idx="183">
                  <c:v>32233</c:v>
                </c:pt>
                <c:pt idx="184">
                  <c:v>32263</c:v>
                </c:pt>
                <c:pt idx="185">
                  <c:v>32294</c:v>
                </c:pt>
                <c:pt idx="186">
                  <c:v>32324</c:v>
                </c:pt>
                <c:pt idx="187">
                  <c:v>32355</c:v>
                </c:pt>
                <c:pt idx="188">
                  <c:v>32386</c:v>
                </c:pt>
                <c:pt idx="189">
                  <c:v>32416</c:v>
                </c:pt>
                <c:pt idx="190">
                  <c:v>32447</c:v>
                </c:pt>
                <c:pt idx="191">
                  <c:v>32477</c:v>
                </c:pt>
                <c:pt idx="192">
                  <c:v>32508</c:v>
                </c:pt>
                <c:pt idx="193">
                  <c:v>32539</c:v>
                </c:pt>
                <c:pt idx="194">
                  <c:v>32567</c:v>
                </c:pt>
                <c:pt idx="195">
                  <c:v>32598</c:v>
                </c:pt>
                <c:pt idx="196">
                  <c:v>32628</c:v>
                </c:pt>
                <c:pt idx="197">
                  <c:v>32659</c:v>
                </c:pt>
                <c:pt idx="198">
                  <c:v>32689</c:v>
                </c:pt>
                <c:pt idx="199">
                  <c:v>32720</c:v>
                </c:pt>
                <c:pt idx="200">
                  <c:v>32751</c:v>
                </c:pt>
                <c:pt idx="201">
                  <c:v>32781</c:v>
                </c:pt>
                <c:pt idx="202">
                  <c:v>32812</c:v>
                </c:pt>
                <c:pt idx="203">
                  <c:v>32842</c:v>
                </c:pt>
                <c:pt idx="204">
                  <c:v>32873</c:v>
                </c:pt>
                <c:pt idx="205">
                  <c:v>32904</c:v>
                </c:pt>
                <c:pt idx="206">
                  <c:v>32932</c:v>
                </c:pt>
                <c:pt idx="207">
                  <c:v>32963</c:v>
                </c:pt>
                <c:pt idx="208">
                  <c:v>32993</c:v>
                </c:pt>
                <c:pt idx="209">
                  <c:v>33024</c:v>
                </c:pt>
                <c:pt idx="210">
                  <c:v>33054</c:v>
                </c:pt>
                <c:pt idx="211">
                  <c:v>33085</c:v>
                </c:pt>
                <c:pt idx="212">
                  <c:v>33116</c:v>
                </c:pt>
                <c:pt idx="213">
                  <c:v>33146</c:v>
                </c:pt>
                <c:pt idx="214">
                  <c:v>33177</c:v>
                </c:pt>
                <c:pt idx="215">
                  <c:v>33207</c:v>
                </c:pt>
                <c:pt idx="216">
                  <c:v>33238</c:v>
                </c:pt>
                <c:pt idx="217">
                  <c:v>33269</c:v>
                </c:pt>
                <c:pt idx="218">
                  <c:v>33297</c:v>
                </c:pt>
                <c:pt idx="219">
                  <c:v>33328</c:v>
                </c:pt>
                <c:pt idx="220">
                  <c:v>33358</c:v>
                </c:pt>
                <c:pt idx="221">
                  <c:v>33389</c:v>
                </c:pt>
                <c:pt idx="222">
                  <c:v>33419</c:v>
                </c:pt>
                <c:pt idx="223">
                  <c:v>33450</c:v>
                </c:pt>
                <c:pt idx="224">
                  <c:v>33481</c:v>
                </c:pt>
                <c:pt idx="225">
                  <c:v>33511</c:v>
                </c:pt>
                <c:pt idx="226">
                  <c:v>33542</c:v>
                </c:pt>
                <c:pt idx="227">
                  <c:v>33572</c:v>
                </c:pt>
                <c:pt idx="228">
                  <c:v>33603</c:v>
                </c:pt>
                <c:pt idx="229">
                  <c:v>33634</c:v>
                </c:pt>
                <c:pt idx="230">
                  <c:v>33663</c:v>
                </c:pt>
                <c:pt idx="231">
                  <c:v>33694</c:v>
                </c:pt>
                <c:pt idx="232">
                  <c:v>33724</c:v>
                </c:pt>
                <c:pt idx="233">
                  <c:v>33755</c:v>
                </c:pt>
                <c:pt idx="234">
                  <c:v>33785</c:v>
                </c:pt>
                <c:pt idx="235">
                  <c:v>33816</c:v>
                </c:pt>
                <c:pt idx="236">
                  <c:v>33847</c:v>
                </c:pt>
                <c:pt idx="237">
                  <c:v>33877</c:v>
                </c:pt>
                <c:pt idx="238">
                  <c:v>33908</c:v>
                </c:pt>
                <c:pt idx="239">
                  <c:v>33938</c:v>
                </c:pt>
                <c:pt idx="240">
                  <c:v>33969</c:v>
                </c:pt>
                <c:pt idx="241">
                  <c:v>34000</c:v>
                </c:pt>
                <c:pt idx="242">
                  <c:v>34028</c:v>
                </c:pt>
                <c:pt idx="243">
                  <c:v>34059</c:v>
                </c:pt>
                <c:pt idx="244">
                  <c:v>34089</c:v>
                </c:pt>
                <c:pt idx="245">
                  <c:v>34120</c:v>
                </c:pt>
                <c:pt idx="246">
                  <c:v>34150</c:v>
                </c:pt>
                <c:pt idx="247">
                  <c:v>34181</c:v>
                </c:pt>
                <c:pt idx="248">
                  <c:v>34212</c:v>
                </c:pt>
                <c:pt idx="249">
                  <c:v>34242</c:v>
                </c:pt>
                <c:pt idx="250">
                  <c:v>34273</c:v>
                </c:pt>
                <c:pt idx="251">
                  <c:v>34303</c:v>
                </c:pt>
                <c:pt idx="252">
                  <c:v>34334</c:v>
                </c:pt>
                <c:pt idx="253">
                  <c:v>34365</c:v>
                </c:pt>
                <c:pt idx="254">
                  <c:v>34393</c:v>
                </c:pt>
                <c:pt idx="255">
                  <c:v>34424</c:v>
                </c:pt>
                <c:pt idx="256">
                  <c:v>34454</c:v>
                </c:pt>
                <c:pt idx="257">
                  <c:v>34485</c:v>
                </c:pt>
                <c:pt idx="258">
                  <c:v>34515</c:v>
                </c:pt>
                <c:pt idx="259">
                  <c:v>34546</c:v>
                </c:pt>
                <c:pt idx="260">
                  <c:v>34577</c:v>
                </c:pt>
                <c:pt idx="261">
                  <c:v>34607</c:v>
                </c:pt>
                <c:pt idx="262">
                  <c:v>34638</c:v>
                </c:pt>
                <c:pt idx="263">
                  <c:v>34668</c:v>
                </c:pt>
                <c:pt idx="264">
                  <c:v>34699</c:v>
                </c:pt>
                <c:pt idx="265">
                  <c:v>34730</c:v>
                </c:pt>
                <c:pt idx="266">
                  <c:v>34758</c:v>
                </c:pt>
                <c:pt idx="267">
                  <c:v>34789</c:v>
                </c:pt>
                <c:pt idx="268">
                  <c:v>34819</c:v>
                </c:pt>
                <c:pt idx="269">
                  <c:v>34850</c:v>
                </c:pt>
                <c:pt idx="270">
                  <c:v>34880</c:v>
                </c:pt>
                <c:pt idx="271">
                  <c:v>34911</c:v>
                </c:pt>
                <c:pt idx="272">
                  <c:v>34942</c:v>
                </c:pt>
                <c:pt idx="273">
                  <c:v>34972</c:v>
                </c:pt>
                <c:pt idx="274">
                  <c:v>35003</c:v>
                </c:pt>
                <c:pt idx="275">
                  <c:v>35033</c:v>
                </c:pt>
                <c:pt idx="276">
                  <c:v>35064</c:v>
                </c:pt>
                <c:pt idx="277">
                  <c:v>35095</c:v>
                </c:pt>
                <c:pt idx="278">
                  <c:v>35124</c:v>
                </c:pt>
                <c:pt idx="279">
                  <c:v>35155</c:v>
                </c:pt>
                <c:pt idx="280">
                  <c:v>35185</c:v>
                </c:pt>
                <c:pt idx="281">
                  <c:v>35216</c:v>
                </c:pt>
                <c:pt idx="282">
                  <c:v>35246</c:v>
                </c:pt>
                <c:pt idx="283">
                  <c:v>35277</c:v>
                </c:pt>
                <c:pt idx="284">
                  <c:v>35308</c:v>
                </c:pt>
                <c:pt idx="285">
                  <c:v>35338</c:v>
                </c:pt>
                <c:pt idx="286">
                  <c:v>35369</c:v>
                </c:pt>
                <c:pt idx="287">
                  <c:v>35399</c:v>
                </c:pt>
                <c:pt idx="288">
                  <c:v>35430</c:v>
                </c:pt>
                <c:pt idx="289">
                  <c:v>35461</c:v>
                </c:pt>
                <c:pt idx="290">
                  <c:v>35489</c:v>
                </c:pt>
                <c:pt idx="291">
                  <c:v>35520</c:v>
                </c:pt>
                <c:pt idx="292">
                  <c:v>35550</c:v>
                </c:pt>
                <c:pt idx="293">
                  <c:v>35581</c:v>
                </c:pt>
                <c:pt idx="294">
                  <c:v>35611</c:v>
                </c:pt>
                <c:pt idx="295">
                  <c:v>35642</c:v>
                </c:pt>
                <c:pt idx="296">
                  <c:v>35673</c:v>
                </c:pt>
                <c:pt idx="297">
                  <c:v>35703</c:v>
                </c:pt>
                <c:pt idx="298">
                  <c:v>35734</c:v>
                </c:pt>
                <c:pt idx="299">
                  <c:v>35764</c:v>
                </c:pt>
                <c:pt idx="300">
                  <c:v>35795</c:v>
                </c:pt>
                <c:pt idx="301">
                  <c:v>35826</c:v>
                </c:pt>
                <c:pt idx="302">
                  <c:v>35854</c:v>
                </c:pt>
                <c:pt idx="303">
                  <c:v>35885</c:v>
                </c:pt>
                <c:pt idx="304">
                  <c:v>35915</c:v>
                </c:pt>
                <c:pt idx="305">
                  <c:v>35946</c:v>
                </c:pt>
                <c:pt idx="306">
                  <c:v>35976</c:v>
                </c:pt>
                <c:pt idx="307">
                  <c:v>36007</c:v>
                </c:pt>
                <c:pt idx="308">
                  <c:v>36038</c:v>
                </c:pt>
                <c:pt idx="309">
                  <c:v>36068</c:v>
                </c:pt>
                <c:pt idx="310">
                  <c:v>36099</c:v>
                </c:pt>
                <c:pt idx="311">
                  <c:v>36129</c:v>
                </c:pt>
                <c:pt idx="312">
                  <c:v>36160</c:v>
                </c:pt>
                <c:pt idx="313">
                  <c:v>36191</c:v>
                </c:pt>
                <c:pt idx="314">
                  <c:v>36219</c:v>
                </c:pt>
                <c:pt idx="315">
                  <c:v>36250</c:v>
                </c:pt>
                <c:pt idx="316">
                  <c:v>36280</c:v>
                </c:pt>
                <c:pt idx="317">
                  <c:v>36311</c:v>
                </c:pt>
                <c:pt idx="318">
                  <c:v>36341</c:v>
                </c:pt>
                <c:pt idx="319">
                  <c:v>36372</c:v>
                </c:pt>
                <c:pt idx="320">
                  <c:v>36403</c:v>
                </c:pt>
                <c:pt idx="321">
                  <c:v>36433</c:v>
                </c:pt>
                <c:pt idx="322">
                  <c:v>36464</c:v>
                </c:pt>
                <c:pt idx="323">
                  <c:v>36494</c:v>
                </c:pt>
                <c:pt idx="324">
                  <c:v>36525</c:v>
                </c:pt>
                <c:pt idx="325">
                  <c:v>36556</c:v>
                </c:pt>
                <c:pt idx="326">
                  <c:v>36585</c:v>
                </c:pt>
                <c:pt idx="327">
                  <c:v>36616</c:v>
                </c:pt>
                <c:pt idx="328">
                  <c:v>36646</c:v>
                </c:pt>
                <c:pt idx="329">
                  <c:v>36677</c:v>
                </c:pt>
                <c:pt idx="330">
                  <c:v>36707</c:v>
                </c:pt>
                <c:pt idx="331">
                  <c:v>36738</c:v>
                </c:pt>
                <c:pt idx="332">
                  <c:v>36769</c:v>
                </c:pt>
                <c:pt idx="333">
                  <c:v>36799</c:v>
                </c:pt>
                <c:pt idx="334">
                  <c:v>36830</c:v>
                </c:pt>
                <c:pt idx="335">
                  <c:v>36860</c:v>
                </c:pt>
                <c:pt idx="336">
                  <c:v>36891</c:v>
                </c:pt>
                <c:pt idx="337">
                  <c:v>36922</c:v>
                </c:pt>
                <c:pt idx="338">
                  <c:v>36950</c:v>
                </c:pt>
                <c:pt idx="339">
                  <c:v>36981</c:v>
                </c:pt>
                <c:pt idx="340">
                  <c:v>37011</c:v>
                </c:pt>
                <c:pt idx="341">
                  <c:v>37042</c:v>
                </c:pt>
                <c:pt idx="342">
                  <c:v>37072</c:v>
                </c:pt>
                <c:pt idx="343">
                  <c:v>37103</c:v>
                </c:pt>
                <c:pt idx="344">
                  <c:v>37134</c:v>
                </c:pt>
                <c:pt idx="345">
                  <c:v>37164</c:v>
                </c:pt>
                <c:pt idx="346">
                  <c:v>37195</c:v>
                </c:pt>
                <c:pt idx="347">
                  <c:v>37225</c:v>
                </c:pt>
                <c:pt idx="348">
                  <c:v>37256</c:v>
                </c:pt>
                <c:pt idx="349">
                  <c:v>37287</c:v>
                </c:pt>
                <c:pt idx="350">
                  <c:v>37315</c:v>
                </c:pt>
                <c:pt idx="351">
                  <c:v>37346</c:v>
                </c:pt>
                <c:pt idx="352">
                  <c:v>37376</c:v>
                </c:pt>
                <c:pt idx="353">
                  <c:v>37407</c:v>
                </c:pt>
                <c:pt idx="354">
                  <c:v>37437</c:v>
                </c:pt>
                <c:pt idx="355">
                  <c:v>37468</c:v>
                </c:pt>
                <c:pt idx="356">
                  <c:v>37499</c:v>
                </c:pt>
                <c:pt idx="357">
                  <c:v>37529</c:v>
                </c:pt>
                <c:pt idx="358">
                  <c:v>37560</c:v>
                </c:pt>
                <c:pt idx="359">
                  <c:v>37590</c:v>
                </c:pt>
                <c:pt idx="360">
                  <c:v>37621</c:v>
                </c:pt>
                <c:pt idx="361">
                  <c:v>37652</c:v>
                </c:pt>
                <c:pt idx="362">
                  <c:v>37680</c:v>
                </c:pt>
                <c:pt idx="363">
                  <c:v>37711</c:v>
                </c:pt>
                <c:pt idx="364">
                  <c:v>37741</c:v>
                </c:pt>
                <c:pt idx="365">
                  <c:v>37772</c:v>
                </c:pt>
                <c:pt idx="366">
                  <c:v>37802</c:v>
                </c:pt>
                <c:pt idx="367">
                  <c:v>37833</c:v>
                </c:pt>
                <c:pt idx="368">
                  <c:v>37864</c:v>
                </c:pt>
                <c:pt idx="369">
                  <c:v>37894</c:v>
                </c:pt>
                <c:pt idx="370">
                  <c:v>37925</c:v>
                </c:pt>
                <c:pt idx="371">
                  <c:v>37955</c:v>
                </c:pt>
                <c:pt idx="372">
                  <c:v>37986</c:v>
                </c:pt>
                <c:pt idx="373">
                  <c:v>38017</c:v>
                </c:pt>
                <c:pt idx="374">
                  <c:v>38046</c:v>
                </c:pt>
                <c:pt idx="375">
                  <c:v>38077</c:v>
                </c:pt>
                <c:pt idx="376">
                  <c:v>38107</c:v>
                </c:pt>
                <c:pt idx="377">
                  <c:v>38138</c:v>
                </c:pt>
                <c:pt idx="378">
                  <c:v>38168</c:v>
                </c:pt>
                <c:pt idx="379">
                  <c:v>38199</c:v>
                </c:pt>
                <c:pt idx="380">
                  <c:v>38230</c:v>
                </c:pt>
                <c:pt idx="381">
                  <c:v>38260</c:v>
                </c:pt>
                <c:pt idx="382">
                  <c:v>38291</c:v>
                </c:pt>
                <c:pt idx="383">
                  <c:v>38321</c:v>
                </c:pt>
                <c:pt idx="384">
                  <c:v>38352</c:v>
                </c:pt>
                <c:pt idx="385">
                  <c:v>38383</c:v>
                </c:pt>
                <c:pt idx="386">
                  <c:v>38411</c:v>
                </c:pt>
                <c:pt idx="387">
                  <c:v>38442</c:v>
                </c:pt>
                <c:pt idx="388">
                  <c:v>38472</c:v>
                </c:pt>
                <c:pt idx="389">
                  <c:v>38503</c:v>
                </c:pt>
                <c:pt idx="390">
                  <c:v>38533</c:v>
                </c:pt>
                <c:pt idx="391">
                  <c:v>38564</c:v>
                </c:pt>
                <c:pt idx="392">
                  <c:v>38595</c:v>
                </c:pt>
                <c:pt idx="393">
                  <c:v>38625</c:v>
                </c:pt>
                <c:pt idx="394">
                  <c:v>38656</c:v>
                </c:pt>
                <c:pt idx="395">
                  <c:v>38686</c:v>
                </c:pt>
                <c:pt idx="396">
                  <c:v>38717</c:v>
                </c:pt>
                <c:pt idx="397">
                  <c:v>38748</c:v>
                </c:pt>
                <c:pt idx="398">
                  <c:v>38776</c:v>
                </c:pt>
                <c:pt idx="399">
                  <c:v>38807</c:v>
                </c:pt>
                <c:pt idx="400">
                  <c:v>38837</c:v>
                </c:pt>
                <c:pt idx="401">
                  <c:v>38868</c:v>
                </c:pt>
                <c:pt idx="402">
                  <c:v>38898</c:v>
                </c:pt>
                <c:pt idx="403">
                  <c:v>38929</c:v>
                </c:pt>
                <c:pt idx="404">
                  <c:v>38960</c:v>
                </c:pt>
                <c:pt idx="405">
                  <c:v>38990</c:v>
                </c:pt>
                <c:pt idx="406">
                  <c:v>39021</c:v>
                </c:pt>
                <c:pt idx="407">
                  <c:v>39051</c:v>
                </c:pt>
                <c:pt idx="408">
                  <c:v>39082</c:v>
                </c:pt>
                <c:pt idx="409">
                  <c:v>39113</c:v>
                </c:pt>
                <c:pt idx="410">
                  <c:v>39141</c:v>
                </c:pt>
                <c:pt idx="411">
                  <c:v>39172</c:v>
                </c:pt>
                <c:pt idx="412">
                  <c:v>39202</c:v>
                </c:pt>
                <c:pt idx="413">
                  <c:v>39233</c:v>
                </c:pt>
                <c:pt idx="414">
                  <c:v>39263</c:v>
                </c:pt>
                <c:pt idx="415">
                  <c:v>39294</c:v>
                </c:pt>
                <c:pt idx="416">
                  <c:v>39325</c:v>
                </c:pt>
                <c:pt idx="417">
                  <c:v>39355</c:v>
                </c:pt>
                <c:pt idx="418">
                  <c:v>39386</c:v>
                </c:pt>
                <c:pt idx="419">
                  <c:v>39416</c:v>
                </c:pt>
                <c:pt idx="420">
                  <c:v>39447</c:v>
                </c:pt>
                <c:pt idx="421">
                  <c:v>39478</c:v>
                </c:pt>
                <c:pt idx="422">
                  <c:v>39507</c:v>
                </c:pt>
                <c:pt idx="423">
                  <c:v>39538</c:v>
                </c:pt>
                <c:pt idx="424">
                  <c:v>39568</c:v>
                </c:pt>
                <c:pt idx="425">
                  <c:v>39599</c:v>
                </c:pt>
                <c:pt idx="426">
                  <c:v>39629</c:v>
                </c:pt>
                <c:pt idx="427">
                  <c:v>39660</c:v>
                </c:pt>
                <c:pt idx="428">
                  <c:v>39691</c:v>
                </c:pt>
                <c:pt idx="429">
                  <c:v>39721</c:v>
                </c:pt>
                <c:pt idx="430">
                  <c:v>39752</c:v>
                </c:pt>
                <c:pt idx="431">
                  <c:v>39782</c:v>
                </c:pt>
                <c:pt idx="432">
                  <c:v>39813</c:v>
                </c:pt>
                <c:pt idx="433">
                  <c:v>39844</c:v>
                </c:pt>
                <c:pt idx="434">
                  <c:v>39872</c:v>
                </c:pt>
                <c:pt idx="435">
                  <c:v>39903</c:v>
                </c:pt>
                <c:pt idx="436">
                  <c:v>39933</c:v>
                </c:pt>
                <c:pt idx="437">
                  <c:v>39964</c:v>
                </c:pt>
                <c:pt idx="438">
                  <c:v>39994</c:v>
                </c:pt>
                <c:pt idx="439">
                  <c:v>40025</c:v>
                </c:pt>
                <c:pt idx="440">
                  <c:v>40056</c:v>
                </c:pt>
                <c:pt idx="441">
                  <c:v>40086</c:v>
                </c:pt>
                <c:pt idx="442">
                  <c:v>40117</c:v>
                </c:pt>
                <c:pt idx="443">
                  <c:v>40147</c:v>
                </c:pt>
                <c:pt idx="444">
                  <c:v>40178</c:v>
                </c:pt>
                <c:pt idx="445">
                  <c:v>40209</c:v>
                </c:pt>
                <c:pt idx="446">
                  <c:v>40237</c:v>
                </c:pt>
                <c:pt idx="447">
                  <c:v>40268</c:v>
                </c:pt>
                <c:pt idx="448">
                  <c:v>40298</c:v>
                </c:pt>
                <c:pt idx="449">
                  <c:v>40329</c:v>
                </c:pt>
                <c:pt idx="450">
                  <c:v>40359</c:v>
                </c:pt>
                <c:pt idx="451">
                  <c:v>40390</c:v>
                </c:pt>
                <c:pt idx="452">
                  <c:v>40421</c:v>
                </c:pt>
                <c:pt idx="453">
                  <c:v>40451</c:v>
                </c:pt>
                <c:pt idx="454">
                  <c:v>40482</c:v>
                </c:pt>
                <c:pt idx="455">
                  <c:v>40512</c:v>
                </c:pt>
                <c:pt idx="456">
                  <c:v>40543</c:v>
                </c:pt>
                <c:pt idx="457">
                  <c:v>40574</c:v>
                </c:pt>
                <c:pt idx="458">
                  <c:v>40602</c:v>
                </c:pt>
                <c:pt idx="459">
                  <c:v>40633</c:v>
                </c:pt>
                <c:pt idx="460">
                  <c:v>40663</c:v>
                </c:pt>
                <c:pt idx="461">
                  <c:v>40694</c:v>
                </c:pt>
                <c:pt idx="462">
                  <c:v>40724</c:v>
                </c:pt>
                <c:pt idx="463">
                  <c:v>40755</c:v>
                </c:pt>
                <c:pt idx="464">
                  <c:v>40786</c:v>
                </c:pt>
                <c:pt idx="465">
                  <c:v>40816</c:v>
                </c:pt>
                <c:pt idx="466">
                  <c:v>40847</c:v>
                </c:pt>
                <c:pt idx="467">
                  <c:v>40877</c:v>
                </c:pt>
                <c:pt idx="468">
                  <c:v>40908</c:v>
                </c:pt>
                <c:pt idx="469">
                  <c:v>40939</c:v>
                </c:pt>
                <c:pt idx="470">
                  <c:v>40968</c:v>
                </c:pt>
                <c:pt idx="471">
                  <c:v>40999</c:v>
                </c:pt>
                <c:pt idx="472">
                  <c:v>41029</c:v>
                </c:pt>
                <c:pt idx="473">
                  <c:v>41060</c:v>
                </c:pt>
                <c:pt idx="474">
                  <c:v>41090</c:v>
                </c:pt>
                <c:pt idx="475">
                  <c:v>41121</c:v>
                </c:pt>
                <c:pt idx="476">
                  <c:v>41152</c:v>
                </c:pt>
                <c:pt idx="477">
                  <c:v>41182</c:v>
                </c:pt>
                <c:pt idx="478">
                  <c:v>41213</c:v>
                </c:pt>
                <c:pt idx="479">
                  <c:v>41243</c:v>
                </c:pt>
                <c:pt idx="480">
                  <c:v>41274</c:v>
                </c:pt>
                <c:pt idx="481">
                  <c:v>41305</c:v>
                </c:pt>
                <c:pt idx="482">
                  <c:v>41333</c:v>
                </c:pt>
                <c:pt idx="483">
                  <c:v>41364</c:v>
                </c:pt>
                <c:pt idx="484">
                  <c:v>41394</c:v>
                </c:pt>
                <c:pt idx="485">
                  <c:v>41425</c:v>
                </c:pt>
                <c:pt idx="486">
                  <c:v>41455</c:v>
                </c:pt>
                <c:pt idx="487">
                  <c:v>41486</c:v>
                </c:pt>
                <c:pt idx="488">
                  <c:v>41517</c:v>
                </c:pt>
                <c:pt idx="489">
                  <c:v>41547</c:v>
                </c:pt>
                <c:pt idx="490">
                  <c:v>41578</c:v>
                </c:pt>
                <c:pt idx="491">
                  <c:v>41608</c:v>
                </c:pt>
                <c:pt idx="492">
                  <c:v>41639</c:v>
                </c:pt>
                <c:pt idx="493">
                  <c:v>41670</c:v>
                </c:pt>
                <c:pt idx="494">
                  <c:v>41698</c:v>
                </c:pt>
                <c:pt idx="495">
                  <c:v>41729</c:v>
                </c:pt>
                <c:pt idx="496">
                  <c:v>41759</c:v>
                </c:pt>
                <c:pt idx="497">
                  <c:v>41790</c:v>
                </c:pt>
                <c:pt idx="498">
                  <c:v>41820</c:v>
                </c:pt>
                <c:pt idx="499">
                  <c:v>41851</c:v>
                </c:pt>
                <c:pt idx="500">
                  <c:v>41882</c:v>
                </c:pt>
                <c:pt idx="501">
                  <c:v>41912</c:v>
                </c:pt>
                <c:pt idx="502">
                  <c:v>41943</c:v>
                </c:pt>
                <c:pt idx="503">
                  <c:v>41973</c:v>
                </c:pt>
                <c:pt idx="504">
                  <c:v>42004</c:v>
                </c:pt>
                <c:pt idx="505">
                  <c:v>42035</c:v>
                </c:pt>
                <c:pt idx="506">
                  <c:v>42063</c:v>
                </c:pt>
                <c:pt idx="507">
                  <c:v>42094</c:v>
                </c:pt>
                <c:pt idx="508">
                  <c:v>42124</c:v>
                </c:pt>
                <c:pt idx="509">
                  <c:v>42155</c:v>
                </c:pt>
                <c:pt idx="510">
                  <c:v>42185</c:v>
                </c:pt>
                <c:pt idx="511">
                  <c:v>42216</c:v>
                </c:pt>
                <c:pt idx="512">
                  <c:v>42247</c:v>
                </c:pt>
                <c:pt idx="513">
                  <c:v>42277</c:v>
                </c:pt>
                <c:pt idx="514">
                  <c:v>42308</c:v>
                </c:pt>
                <c:pt idx="515">
                  <c:v>42338</c:v>
                </c:pt>
                <c:pt idx="516">
                  <c:v>42369</c:v>
                </c:pt>
                <c:pt idx="517">
                  <c:v>42400</c:v>
                </c:pt>
                <c:pt idx="518">
                  <c:v>42429</c:v>
                </c:pt>
                <c:pt idx="519">
                  <c:v>42460</c:v>
                </c:pt>
                <c:pt idx="520">
                  <c:v>42490</c:v>
                </c:pt>
                <c:pt idx="521">
                  <c:v>42521</c:v>
                </c:pt>
                <c:pt idx="522">
                  <c:v>42551</c:v>
                </c:pt>
                <c:pt idx="523">
                  <c:v>42582</c:v>
                </c:pt>
                <c:pt idx="524">
                  <c:v>42613</c:v>
                </c:pt>
                <c:pt idx="525">
                  <c:v>42643</c:v>
                </c:pt>
                <c:pt idx="526">
                  <c:v>42674</c:v>
                </c:pt>
                <c:pt idx="527">
                  <c:v>42704</c:v>
                </c:pt>
                <c:pt idx="528">
                  <c:v>42735</c:v>
                </c:pt>
                <c:pt idx="529">
                  <c:v>42766</c:v>
                </c:pt>
                <c:pt idx="530">
                  <c:v>42794</c:v>
                </c:pt>
                <c:pt idx="531">
                  <c:v>42825</c:v>
                </c:pt>
                <c:pt idx="532">
                  <c:v>42855</c:v>
                </c:pt>
                <c:pt idx="533">
                  <c:v>42886</c:v>
                </c:pt>
                <c:pt idx="534">
                  <c:v>42916</c:v>
                </c:pt>
                <c:pt idx="535">
                  <c:v>42947</c:v>
                </c:pt>
                <c:pt idx="536">
                  <c:v>42978</c:v>
                </c:pt>
                <c:pt idx="537">
                  <c:v>43008</c:v>
                </c:pt>
                <c:pt idx="538">
                  <c:v>43039</c:v>
                </c:pt>
                <c:pt idx="539">
                  <c:v>43069</c:v>
                </c:pt>
                <c:pt idx="540">
                  <c:v>43100</c:v>
                </c:pt>
                <c:pt idx="541">
                  <c:v>43131</c:v>
                </c:pt>
                <c:pt idx="542">
                  <c:v>43159</c:v>
                </c:pt>
                <c:pt idx="543">
                  <c:v>43190</c:v>
                </c:pt>
                <c:pt idx="544">
                  <c:v>43220</c:v>
                </c:pt>
                <c:pt idx="545">
                  <c:v>43251</c:v>
                </c:pt>
                <c:pt idx="546">
                  <c:v>43281</c:v>
                </c:pt>
                <c:pt idx="547">
                  <c:v>43312</c:v>
                </c:pt>
                <c:pt idx="548">
                  <c:v>43343</c:v>
                </c:pt>
                <c:pt idx="549">
                  <c:v>43373</c:v>
                </c:pt>
                <c:pt idx="550">
                  <c:v>43404</c:v>
                </c:pt>
                <c:pt idx="551">
                  <c:v>43434</c:v>
                </c:pt>
                <c:pt idx="552">
                  <c:v>43465</c:v>
                </c:pt>
                <c:pt idx="553">
                  <c:v>43496</c:v>
                </c:pt>
                <c:pt idx="554">
                  <c:v>43524</c:v>
                </c:pt>
                <c:pt idx="555">
                  <c:v>43555</c:v>
                </c:pt>
                <c:pt idx="556">
                  <c:v>43585</c:v>
                </c:pt>
                <c:pt idx="557">
                  <c:v>43616</c:v>
                </c:pt>
                <c:pt idx="558">
                  <c:v>43646</c:v>
                </c:pt>
                <c:pt idx="559">
                  <c:v>43677</c:v>
                </c:pt>
                <c:pt idx="560">
                  <c:v>43708</c:v>
                </c:pt>
                <c:pt idx="561">
                  <c:v>43738</c:v>
                </c:pt>
                <c:pt idx="562">
                  <c:v>43769</c:v>
                </c:pt>
                <c:pt idx="563">
                  <c:v>43799</c:v>
                </c:pt>
                <c:pt idx="564">
                  <c:v>43830</c:v>
                </c:pt>
                <c:pt idx="565">
                  <c:v>43861</c:v>
                </c:pt>
                <c:pt idx="566">
                  <c:v>43890</c:v>
                </c:pt>
                <c:pt idx="567">
                  <c:v>43921</c:v>
                </c:pt>
                <c:pt idx="568">
                  <c:v>43951</c:v>
                </c:pt>
                <c:pt idx="569">
                  <c:v>43982</c:v>
                </c:pt>
                <c:pt idx="570">
                  <c:v>44012</c:v>
                </c:pt>
                <c:pt idx="571">
                  <c:v>44043</c:v>
                </c:pt>
                <c:pt idx="572">
                  <c:v>44074</c:v>
                </c:pt>
                <c:pt idx="573">
                  <c:v>44104</c:v>
                </c:pt>
                <c:pt idx="574">
                  <c:v>44135</c:v>
                </c:pt>
                <c:pt idx="575">
                  <c:v>44165</c:v>
                </c:pt>
                <c:pt idx="576">
                  <c:v>44196</c:v>
                </c:pt>
                <c:pt idx="577">
                  <c:v>44227</c:v>
                </c:pt>
              </c:numCache>
            </c:numRef>
          </c:cat>
          <c:val>
            <c:numRef>
              <c:f>'Market Data'!$H$4:$H$581</c:f>
              <c:numCache>
                <c:formatCode>General</c:formatCode>
                <c:ptCount val="578"/>
                <c:pt idx="0">
                  <c:v>1</c:v>
                </c:pt>
                <c:pt idx="1">
                  <c:v>1.0162462524016758</c:v>
                </c:pt>
                <c:pt idx="2">
                  <c:v>1.1539061264134498</c:v>
                </c:pt>
                <c:pt idx="3">
                  <c:v>1.3071546813711574</c:v>
                </c:pt>
                <c:pt idx="4">
                  <c:v>1.3963274840436846</c:v>
                </c:pt>
                <c:pt idx="5">
                  <c:v>1.5661408913847001</c:v>
                </c:pt>
                <c:pt idx="6">
                  <c:v>1.8361472375758241</c:v>
                </c:pt>
                <c:pt idx="7">
                  <c:v>1.8284453835835695</c:v>
                </c:pt>
                <c:pt idx="8">
                  <c:v>1.6147704977404338</c:v>
                </c:pt>
                <c:pt idx="9">
                  <c:v>1.5482078446216176</c:v>
                </c:pt>
                <c:pt idx="10">
                  <c:v>1.4953663980991541</c:v>
                </c:pt>
                <c:pt idx="11">
                  <c:v>1.407390344216694</c:v>
                </c:pt>
                <c:pt idx="12">
                  <c:v>1.5730455700634112</c:v>
                </c:pt>
                <c:pt idx="13">
                  <c:v>1.8900484719729056</c:v>
                </c:pt>
                <c:pt idx="14">
                  <c:v>2.1804760497527149</c:v>
                </c:pt>
                <c:pt idx="15">
                  <c:v>2.424418338680852</c:v>
                </c:pt>
                <c:pt idx="16">
                  <c:v>2.4596065314582725</c:v>
                </c:pt>
                <c:pt idx="17">
                  <c:v>2.3118467681481554</c:v>
                </c:pt>
                <c:pt idx="18">
                  <c:v>2.1632713351881914</c:v>
                </c:pt>
                <c:pt idx="19">
                  <c:v>1.9890425665471736</c:v>
                </c:pt>
                <c:pt idx="20">
                  <c:v>2.1327813289324093</c:v>
                </c:pt>
                <c:pt idx="21">
                  <c:v>2.0736776617923751</c:v>
                </c:pt>
                <c:pt idx="22">
                  <c:v>2.1489054720906102</c:v>
                </c:pt>
                <c:pt idx="23">
                  <c:v>2.4350885164932645</c:v>
                </c:pt>
                <c:pt idx="24">
                  <c:v>2.4407357587200966</c:v>
                </c:pt>
                <c:pt idx="25">
                  <c:v>2.3122734019393034</c:v>
                </c:pt>
                <c:pt idx="26">
                  <c:v>2.369477923480932</c:v>
                </c:pt>
                <c:pt idx="27">
                  <c:v>2.303777284871646</c:v>
                </c:pt>
                <c:pt idx="28">
                  <c:v>2.1420599736057637</c:v>
                </c:pt>
                <c:pt idx="29">
                  <c:v>2.1259209716504111</c:v>
                </c:pt>
                <c:pt idx="30">
                  <c:v>2.10058788060118</c:v>
                </c:pt>
                <c:pt idx="31">
                  <c:v>2.0900864466239972</c:v>
                </c:pt>
                <c:pt idx="32">
                  <c:v>1.9898466369855492</c:v>
                </c:pt>
                <c:pt idx="33">
                  <c:v>1.7477507608888121</c:v>
                </c:pt>
                <c:pt idx="34">
                  <c:v>1.7576790731157266</c:v>
                </c:pt>
                <c:pt idx="35">
                  <c:v>1.6891746391282754</c:v>
                </c:pt>
                <c:pt idx="36">
                  <c:v>1.7053429271216252</c:v>
                </c:pt>
                <c:pt idx="37">
                  <c:v>1.5498170341846567</c:v>
                </c:pt>
                <c:pt idx="38">
                  <c:v>1.5918808498033019</c:v>
                </c:pt>
                <c:pt idx="39">
                  <c:v>1.5517178890114181</c:v>
                </c:pt>
                <c:pt idx="40">
                  <c:v>1.5299032493535201</c:v>
                </c:pt>
                <c:pt idx="41">
                  <c:v>1.4878721888066515</c:v>
                </c:pt>
                <c:pt idx="42">
                  <c:v>1.4606081607363115</c:v>
                </c:pt>
                <c:pt idx="43">
                  <c:v>1.3214849344476662</c:v>
                </c:pt>
                <c:pt idx="44">
                  <c:v>1.216008985909028</c:v>
                </c:pt>
                <c:pt idx="45">
                  <c:v>1.3502796709102627</c:v>
                </c:pt>
                <c:pt idx="46">
                  <c:v>1.427126436402947</c:v>
                </c:pt>
                <c:pt idx="47">
                  <c:v>1.5033997590092754</c:v>
                </c:pt>
                <c:pt idx="48">
                  <c:v>1.5462785734642746</c:v>
                </c:pt>
                <c:pt idx="49">
                  <c:v>1.5145745427309905</c:v>
                </c:pt>
                <c:pt idx="50">
                  <c:v>1.6264183375014825</c:v>
                </c:pt>
                <c:pt idx="51">
                  <c:v>1.6877406371906851</c:v>
                </c:pt>
                <c:pt idx="52">
                  <c:v>1.659654412660176</c:v>
                </c:pt>
                <c:pt idx="53">
                  <c:v>1.6025053431943377</c:v>
                </c:pt>
                <c:pt idx="54">
                  <c:v>1.5941770594731004</c:v>
                </c:pt>
                <c:pt idx="55">
                  <c:v>1.5976570526402407</c:v>
                </c:pt>
                <c:pt idx="56">
                  <c:v>1.6101240442933424</c:v>
                </c:pt>
                <c:pt idx="57">
                  <c:v>1.6898769489790366</c:v>
                </c:pt>
                <c:pt idx="58">
                  <c:v>1.7624660916501917</c:v>
                </c:pt>
                <c:pt idx="59">
                  <c:v>1.7372282664205223</c:v>
                </c:pt>
                <c:pt idx="60">
                  <c:v>1.7807645176024256</c:v>
                </c:pt>
                <c:pt idx="61">
                  <c:v>1.8869855291860029</c:v>
                </c:pt>
                <c:pt idx="62">
                  <c:v>1.9466847975862094</c:v>
                </c:pt>
                <c:pt idx="63">
                  <c:v>1.9294380732309735</c:v>
                </c:pt>
                <c:pt idx="64">
                  <c:v>1.8057218328168636</c:v>
                </c:pt>
                <c:pt idx="65">
                  <c:v>1.9353474340496886</c:v>
                </c:pt>
                <c:pt idx="66">
                  <c:v>1.9123758951328349</c:v>
                </c:pt>
                <c:pt idx="67">
                  <c:v>2.0791767519746727</c:v>
                </c:pt>
                <c:pt idx="68">
                  <c:v>2.153392046951927</c:v>
                </c:pt>
                <c:pt idx="69">
                  <c:v>2.2252293240009262</c:v>
                </c:pt>
                <c:pt idx="70">
                  <c:v>2.4689943201723636</c:v>
                </c:pt>
                <c:pt idx="71">
                  <c:v>1.9543399391925631</c:v>
                </c:pt>
                <c:pt idx="72">
                  <c:v>2.2674264162300197</c:v>
                </c:pt>
                <c:pt idx="73">
                  <c:v>2.32736837348159</c:v>
                </c:pt>
                <c:pt idx="74">
                  <c:v>2.4830326500505455</c:v>
                </c:pt>
                <c:pt idx="75">
                  <c:v>2.3534220876119596</c:v>
                </c:pt>
                <c:pt idx="76">
                  <c:v>2.3844690520349174</c:v>
                </c:pt>
                <c:pt idx="77">
                  <c:v>2.6463688707294351</c:v>
                </c:pt>
                <c:pt idx="78">
                  <c:v>2.6513590132338054</c:v>
                </c:pt>
                <c:pt idx="79">
                  <c:v>2.8072585196356514</c:v>
                </c:pt>
                <c:pt idx="80">
                  <c:v>2.9562594071733361</c:v>
                </c:pt>
                <c:pt idx="81">
                  <c:v>3.6914073393265134</c:v>
                </c:pt>
                <c:pt idx="82">
                  <c:v>3.5160709282969576</c:v>
                </c:pt>
                <c:pt idx="83">
                  <c:v>3.7881501385797267</c:v>
                </c:pt>
                <c:pt idx="84">
                  <c:v>4.6179603568631524</c:v>
                </c:pt>
                <c:pt idx="85">
                  <c:v>5.8261694326883413</c:v>
                </c:pt>
                <c:pt idx="86">
                  <c:v>5.6208740345287849</c:v>
                </c:pt>
                <c:pt idx="87">
                  <c:v>4.3135571762646725</c:v>
                </c:pt>
                <c:pt idx="88">
                  <c:v>4.4672000826841662</c:v>
                </c:pt>
                <c:pt idx="89">
                  <c:v>4.566634829671492</c:v>
                </c:pt>
                <c:pt idx="90">
                  <c:v>5.5107862493509776</c:v>
                </c:pt>
                <c:pt idx="91">
                  <c:v>5.1269363080566217</c:v>
                </c:pt>
                <c:pt idx="92">
                  <c:v>5.2158246967121542</c:v>
                </c:pt>
                <c:pt idx="93">
                  <c:v>5.4549371824625066</c:v>
                </c:pt>
                <c:pt idx="94">
                  <c:v>5.0946960982772795</c:v>
                </c:pt>
                <c:pt idx="95">
                  <c:v>4.9703767293849319</c:v>
                </c:pt>
                <c:pt idx="96">
                  <c:v>4.6835807379176515</c:v>
                </c:pt>
                <c:pt idx="97">
                  <c:v>3.9852236082724497</c:v>
                </c:pt>
                <c:pt idx="98">
                  <c:v>3.8130719886318412</c:v>
                </c:pt>
                <c:pt idx="99">
                  <c:v>3.9728709408104574</c:v>
                </c:pt>
                <c:pt idx="100">
                  <c:v>3.7036122706498911</c:v>
                </c:pt>
                <c:pt idx="101">
                  <c:v>3.6482267639391539</c:v>
                </c:pt>
                <c:pt idx="102">
                  <c:v>3.2181905590097815</c:v>
                </c:pt>
                <c:pt idx="103">
                  <c:v>3.0410008687860466</c:v>
                </c:pt>
                <c:pt idx="104">
                  <c:v>3.1599370307972006</c:v>
                </c:pt>
                <c:pt idx="105">
                  <c:v>3.156502096342368</c:v>
                </c:pt>
                <c:pt idx="106">
                  <c:v>3.1185129186618279</c:v>
                </c:pt>
                <c:pt idx="107">
                  <c:v>3.0041849158042195</c:v>
                </c:pt>
                <c:pt idx="108">
                  <c:v>2.8605767377465141</c:v>
                </c:pt>
                <c:pt idx="109">
                  <c:v>2.7663576526240403</c:v>
                </c:pt>
                <c:pt idx="110">
                  <c:v>2.5761677545245978</c:v>
                </c:pt>
                <c:pt idx="111">
                  <c:v>2.2610771481860867</c:v>
                </c:pt>
                <c:pt idx="112">
                  <c:v>2.539183715893667</c:v>
                </c:pt>
                <c:pt idx="113">
                  <c:v>2.273822390773403</c:v>
                </c:pt>
                <c:pt idx="114">
                  <c:v>2.2069907210561883</c:v>
                </c:pt>
                <c:pt idx="115">
                  <c:v>2.3712597361365746</c:v>
                </c:pt>
                <c:pt idx="116">
                  <c:v>2.8320884846719054</c:v>
                </c:pt>
                <c:pt idx="117">
                  <c:v>2.7212078207348314</c:v>
                </c:pt>
                <c:pt idx="118">
                  <c:v>2.8891357226422238</c:v>
                </c:pt>
                <c:pt idx="119">
                  <c:v>2.965035013607733</c:v>
                </c:pt>
                <c:pt idx="120">
                  <c:v>3.0975242534919505</c:v>
                </c:pt>
                <c:pt idx="121">
                  <c:v>3.3760910739841714</c:v>
                </c:pt>
                <c:pt idx="122">
                  <c:v>2.7531234961613587</c:v>
                </c:pt>
                <c:pt idx="123">
                  <c:v>2.7870197548745024</c:v>
                </c:pt>
                <c:pt idx="124">
                  <c:v>2.8752745961533877</c:v>
                </c:pt>
                <c:pt idx="125">
                  <c:v>2.9221469467668921</c:v>
                </c:pt>
                <c:pt idx="126">
                  <c:v>2.7726074009108759</c:v>
                </c:pt>
                <c:pt idx="127">
                  <c:v>2.8068153506696447</c:v>
                </c:pt>
                <c:pt idx="128">
                  <c:v>2.7493812238636135</c:v>
                </c:pt>
                <c:pt idx="129">
                  <c:v>2.6815929427866561</c:v>
                </c:pt>
                <c:pt idx="130">
                  <c:v>2.5232865870798653</c:v>
                </c:pt>
                <c:pt idx="131">
                  <c:v>2.6679839501134048</c:v>
                </c:pt>
                <c:pt idx="132">
                  <c:v>2.5112866825923463</c:v>
                </c:pt>
                <c:pt idx="133">
                  <c:v>2.4460798762400522</c:v>
                </c:pt>
                <c:pt idx="134">
                  <c:v>2.5705940325353014</c:v>
                </c:pt>
                <c:pt idx="135">
                  <c:v>2.5232253696641798</c:v>
                </c:pt>
                <c:pt idx="136">
                  <c:v>2.4316113107218058</c:v>
                </c:pt>
                <c:pt idx="137">
                  <c:v>2.4777773502837799</c:v>
                </c:pt>
                <c:pt idx="138">
                  <c:v>2.3973225485188108</c:v>
                </c:pt>
                <c:pt idx="139">
                  <c:v>2.1925059546793459</c:v>
                </c:pt>
                <c:pt idx="140">
                  <c:v>2.2224801054777132</c:v>
                </c:pt>
                <c:pt idx="141">
                  <c:v>2.1860785928813011</c:v>
                </c:pt>
                <c:pt idx="142">
                  <c:v>2.1134657318853356</c:v>
                </c:pt>
                <c:pt idx="143">
                  <c:v>2.0779784662942213</c:v>
                </c:pt>
                <c:pt idx="144">
                  <c:v>1.9454451699605257</c:v>
                </c:pt>
                <c:pt idx="145">
                  <c:v>1.9251228803550509</c:v>
                </c:pt>
                <c:pt idx="146">
                  <c:v>1.8012989249411946</c:v>
                </c:pt>
                <c:pt idx="147">
                  <c:v>2.0548557726792192</c:v>
                </c:pt>
                <c:pt idx="148">
                  <c:v>1.9994887688254073</c:v>
                </c:pt>
                <c:pt idx="149">
                  <c:v>1.9476931345111641</c:v>
                </c:pt>
                <c:pt idx="150">
                  <c:v>1.9648376212798546</c:v>
                </c:pt>
                <c:pt idx="151">
                  <c:v>2.0191678870606635</c:v>
                </c:pt>
                <c:pt idx="152">
                  <c:v>2.0490674644226381</c:v>
                </c:pt>
                <c:pt idx="153">
                  <c:v>2.0024625206158535</c:v>
                </c:pt>
                <c:pt idx="154">
                  <c:v>1.9886493170890127</c:v>
                </c:pt>
                <c:pt idx="155">
                  <c:v>1.9841763554935783</c:v>
                </c:pt>
                <c:pt idx="156">
                  <c:v>1.9871400440152223</c:v>
                </c:pt>
                <c:pt idx="157">
                  <c:v>2.1244661742369852</c:v>
                </c:pt>
                <c:pt idx="158">
                  <c:v>2.0444020196807378</c:v>
                </c:pt>
                <c:pt idx="159">
                  <c:v>2.075832860955086</c:v>
                </c:pt>
                <c:pt idx="160">
                  <c:v>2.0836350445954253</c:v>
                </c:pt>
                <c:pt idx="161">
                  <c:v>2.0657031261076764</c:v>
                </c:pt>
                <c:pt idx="162">
                  <c:v>2.0764574260041742</c:v>
                </c:pt>
                <c:pt idx="163">
                  <c:v>2.1457372957496612</c:v>
                </c:pt>
                <c:pt idx="164">
                  <c:v>2.305941123088791</c:v>
                </c:pt>
                <c:pt idx="165">
                  <c:v>2.5329466287109499</c:v>
                </c:pt>
                <c:pt idx="166">
                  <c:v>2.3970986961420988</c:v>
                </c:pt>
                <c:pt idx="167">
                  <c:v>2.2900209611409124</c:v>
                </c:pt>
                <c:pt idx="168">
                  <c:v>2.3192553211215126</c:v>
                </c:pt>
                <c:pt idx="169">
                  <c:v>2.3863923228822381</c:v>
                </c:pt>
                <c:pt idx="170">
                  <c:v>2.4140859470332892</c:v>
                </c:pt>
                <c:pt idx="171">
                  <c:v>2.4940058299062957</c:v>
                </c:pt>
                <c:pt idx="172">
                  <c:v>2.6810532645184173</c:v>
                </c:pt>
                <c:pt idx="173">
                  <c:v>2.6592522927315718</c:v>
                </c:pt>
                <c:pt idx="174">
                  <c:v>2.6294626257089813</c:v>
                </c:pt>
                <c:pt idx="175">
                  <c:v>2.7101617541564007</c:v>
                </c:pt>
                <c:pt idx="176">
                  <c:v>2.6475324910701676</c:v>
                </c:pt>
                <c:pt idx="177">
                  <c:v>2.6735414617730608</c:v>
                </c:pt>
                <c:pt idx="178">
                  <c:v>2.7176654094216905</c:v>
                </c:pt>
                <c:pt idx="179">
                  <c:v>2.8446025453603223</c:v>
                </c:pt>
                <c:pt idx="180">
                  <c:v>2.786070278141509</c:v>
                </c:pt>
                <c:pt idx="181">
                  <c:v>2.6272597816514947</c:v>
                </c:pt>
                <c:pt idx="182">
                  <c:v>2.4367748489286192</c:v>
                </c:pt>
                <c:pt idx="183">
                  <c:v>2.6045755740242402</c:v>
                </c:pt>
                <c:pt idx="184">
                  <c:v>2.551114749999313</c:v>
                </c:pt>
                <c:pt idx="185">
                  <c:v>2.5798081184026538</c:v>
                </c:pt>
                <c:pt idx="186">
                  <c:v>2.4644134558858348</c:v>
                </c:pt>
                <c:pt idx="187">
                  <c:v>2.4575817941245583</c:v>
                </c:pt>
                <c:pt idx="188">
                  <c:v>2.3988104089452262</c:v>
                </c:pt>
                <c:pt idx="189">
                  <c:v>2.2226573747752685</c:v>
                </c:pt>
                <c:pt idx="190">
                  <c:v>2.2969239169050772</c:v>
                </c:pt>
                <c:pt idx="191">
                  <c:v>2.3456784039276206</c:v>
                </c:pt>
                <c:pt idx="192">
                  <c:v>2.2689722873110689</c:v>
                </c:pt>
                <c:pt idx="193">
                  <c:v>2.1707739445640555</c:v>
                </c:pt>
                <c:pt idx="194">
                  <c:v>2.1238926882636324</c:v>
                </c:pt>
                <c:pt idx="195">
                  <c:v>2.0945046567799666</c:v>
                </c:pt>
                <c:pt idx="196">
                  <c:v>2.0550863665184003</c:v>
                </c:pt>
                <c:pt idx="197">
                  <c:v>1.9607434903060261</c:v>
                </c:pt>
                <c:pt idx="198">
                  <c:v>2.0129194955701912</c:v>
                </c:pt>
                <c:pt idx="199">
                  <c:v>1.9794909394964852</c:v>
                </c:pt>
                <c:pt idx="200">
                  <c:v>1.9264189198995432</c:v>
                </c:pt>
                <c:pt idx="201">
                  <c:v>1.9554191431595753</c:v>
                </c:pt>
                <c:pt idx="202">
                  <c:v>1.995039155498441</c:v>
                </c:pt>
                <c:pt idx="203">
                  <c:v>2.1613765572460855</c:v>
                </c:pt>
                <c:pt idx="204">
                  <c:v>2.1168887792455058</c:v>
                </c:pt>
                <c:pt idx="205">
                  <c:v>2.1804632365805485</c:v>
                </c:pt>
                <c:pt idx="206">
                  <c:v>2.1326521803087326</c:v>
                </c:pt>
                <c:pt idx="207">
                  <c:v>1.9194737037704472</c:v>
                </c:pt>
                <c:pt idx="208">
                  <c:v>1.9082493912863101</c:v>
                </c:pt>
                <c:pt idx="209">
                  <c:v>1.8771134317720768</c:v>
                </c:pt>
                <c:pt idx="210">
                  <c:v>1.8140581501793411</c:v>
                </c:pt>
                <c:pt idx="211">
                  <c:v>1.9101088440191549</c:v>
                </c:pt>
                <c:pt idx="212">
                  <c:v>1.9803634053150638</c:v>
                </c:pt>
                <c:pt idx="213">
                  <c:v>2.0753998278382833</c:v>
                </c:pt>
                <c:pt idx="214">
                  <c:v>1.9187425996782415</c:v>
                </c:pt>
                <c:pt idx="215">
                  <c:v>1.9359107127922748</c:v>
                </c:pt>
                <c:pt idx="216">
                  <c:v>1.9161204795286928</c:v>
                </c:pt>
                <c:pt idx="217">
                  <c:v>1.8235837771185528</c:v>
                </c:pt>
                <c:pt idx="218">
                  <c:v>1.799381119655306</c:v>
                </c:pt>
                <c:pt idx="219">
                  <c:v>1.7573858530943838</c:v>
                </c:pt>
                <c:pt idx="220">
                  <c:v>1.76072959766801</c:v>
                </c:pt>
                <c:pt idx="221">
                  <c:v>1.7665747947453516</c:v>
                </c:pt>
                <c:pt idx="222">
                  <c:v>1.7986460078215438</c:v>
                </c:pt>
                <c:pt idx="223">
                  <c:v>1.7654433096247428</c:v>
                </c:pt>
                <c:pt idx="224">
                  <c:v>1.6850262996698864</c:v>
                </c:pt>
                <c:pt idx="225">
                  <c:v>1.7166146872892665</c:v>
                </c:pt>
                <c:pt idx="226">
                  <c:v>1.724834822437054</c:v>
                </c:pt>
                <c:pt idx="227">
                  <c:v>1.7631909986487269</c:v>
                </c:pt>
                <c:pt idx="228">
                  <c:v>1.6955740575109723</c:v>
                </c:pt>
                <c:pt idx="229">
                  <c:v>1.6965026119622391</c:v>
                </c:pt>
                <c:pt idx="230">
                  <c:v>1.6909299955081896</c:v>
                </c:pt>
                <c:pt idx="231">
                  <c:v>1.6290491352932084</c:v>
                </c:pt>
                <c:pt idx="232">
                  <c:v>1.5993394950981135</c:v>
                </c:pt>
                <c:pt idx="233">
                  <c:v>1.6008595772557417</c:v>
                </c:pt>
                <c:pt idx="234">
                  <c:v>1.6247062959663723</c:v>
                </c:pt>
                <c:pt idx="235">
                  <c:v>1.6886343499327598</c:v>
                </c:pt>
                <c:pt idx="236">
                  <c:v>1.6097402937586571</c:v>
                </c:pt>
                <c:pt idx="237">
                  <c:v>1.6433421124947105</c:v>
                </c:pt>
                <c:pt idx="238">
                  <c:v>1.5968875852284237</c:v>
                </c:pt>
                <c:pt idx="239">
                  <c:v>1.5696017499011312</c:v>
                </c:pt>
                <c:pt idx="240">
                  <c:v>1.5588764793331751</c:v>
                </c:pt>
                <c:pt idx="241">
                  <c:v>1.5453690321406464</c:v>
                </c:pt>
                <c:pt idx="242">
                  <c:v>1.5274113013287396</c:v>
                </c:pt>
                <c:pt idx="243">
                  <c:v>1.5674561137510876</c:v>
                </c:pt>
                <c:pt idx="244">
                  <c:v>1.6417450484682188</c:v>
                </c:pt>
                <c:pt idx="245">
                  <c:v>1.7236829425333877</c:v>
                </c:pt>
                <c:pt idx="246">
                  <c:v>1.7348129324618371</c:v>
                </c:pt>
                <c:pt idx="247">
                  <c:v>1.864493859988696</c:v>
                </c:pt>
                <c:pt idx="248">
                  <c:v>1.6994437375255467</c:v>
                </c:pt>
                <c:pt idx="249">
                  <c:v>1.6195723027703275</c:v>
                </c:pt>
                <c:pt idx="250">
                  <c:v>1.6799561039960662</c:v>
                </c:pt>
                <c:pt idx="251">
                  <c:v>1.6816742480050482</c:v>
                </c:pt>
                <c:pt idx="252">
                  <c:v>1.7684732510827286</c:v>
                </c:pt>
                <c:pt idx="253">
                  <c:v>1.7250873360622405</c:v>
                </c:pt>
                <c:pt idx="254">
                  <c:v>1.7208650680905342</c:v>
                </c:pt>
                <c:pt idx="255">
                  <c:v>1.7589393918315426</c:v>
                </c:pt>
                <c:pt idx="256">
                  <c:v>1.6928354034006483</c:v>
                </c:pt>
                <c:pt idx="257">
                  <c:v>1.7355627305646382</c:v>
                </c:pt>
                <c:pt idx="258">
                  <c:v>1.7275231313296013</c:v>
                </c:pt>
                <c:pt idx="259">
                  <c:v>1.7115056429277025</c:v>
                </c:pt>
                <c:pt idx="260">
                  <c:v>1.7207864277095115</c:v>
                </c:pt>
                <c:pt idx="261">
                  <c:v>1.7505199135883809</c:v>
                </c:pt>
                <c:pt idx="262">
                  <c:v>1.7035808557848204</c:v>
                </c:pt>
                <c:pt idx="263">
                  <c:v>1.6860983054778129</c:v>
                </c:pt>
                <c:pt idx="264">
                  <c:v>1.6902988655562343</c:v>
                </c:pt>
                <c:pt idx="265">
                  <c:v>1.6507664643383761</c:v>
                </c:pt>
                <c:pt idx="266">
                  <c:v>1.6556193410129083</c:v>
                </c:pt>
                <c:pt idx="267">
                  <c:v>1.7143131857554132</c:v>
                </c:pt>
                <c:pt idx="268">
                  <c:v>1.69117140491887</c:v>
                </c:pt>
                <c:pt idx="269">
                  <c:v>1.6745374516893508</c:v>
                </c:pt>
                <c:pt idx="270">
                  <c:v>1.6717217460049167</c:v>
                </c:pt>
                <c:pt idx="271">
                  <c:v>1.6592057780058238</c:v>
                </c:pt>
                <c:pt idx="272">
                  <c:v>1.6563096737340035</c:v>
                </c:pt>
                <c:pt idx="273">
                  <c:v>1.6583030821587263</c:v>
                </c:pt>
                <c:pt idx="274">
                  <c:v>1.6501827057423468</c:v>
                </c:pt>
                <c:pt idx="275">
                  <c:v>1.6672937237663186</c:v>
                </c:pt>
                <c:pt idx="276">
                  <c:v>1.6608630623332206</c:v>
                </c:pt>
                <c:pt idx="277">
                  <c:v>1.7393752009438577</c:v>
                </c:pt>
                <c:pt idx="278">
                  <c:v>1.7118108664431306</c:v>
                </c:pt>
                <c:pt idx="279">
                  <c:v>1.6852890598511954</c:v>
                </c:pt>
                <c:pt idx="280">
                  <c:v>1.6651230702077491</c:v>
                </c:pt>
                <c:pt idx="281">
                  <c:v>1.6584040509838254</c:v>
                </c:pt>
                <c:pt idx="282">
                  <c:v>1.6099476509990343</c:v>
                </c:pt>
                <c:pt idx="283">
                  <c:v>1.6338473174002022</c:v>
                </c:pt>
                <c:pt idx="284">
                  <c:v>1.6276434741489034</c:v>
                </c:pt>
                <c:pt idx="285">
                  <c:v>1.5896120345078308</c:v>
                </c:pt>
                <c:pt idx="286">
                  <c:v>1.584234577542629</c:v>
                </c:pt>
                <c:pt idx="287">
                  <c:v>1.553207059968928</c:v>
                </c:pt>
                <c:pt idx="288">
                  <c:v>1.5325470690530014</c:v>
                </c:pt>
                <c:pt idx="289">
                  <c:v>1.4316950077231916</c:v>
                </c:pt>
                <c:pt idx="290">
                  <c:v>1.5073889514215173</c:v>
                </c:pt>
                <c:pt idx="291">
                  <c:v>1.453441516147191</c:v>
                </c:pt>
                <c:pt idx="292">
                  <c:v>1.4019332995593794</c:v>
                </c:pt>
                <c:pt idx="293">
                  <c:v>1.4206211662115824</c:v>
                </c:pt>
                <c:pt idx="294">
                  <c:v>1.3739106073768379</c:v>
                </c:pt>
                <c:pt idx="295">
                  <c:v>1.3328186696989865</c:v>
                </c:pt>
                <c:pt idx="296">
                  <c:v>1.3287641592736683</c:v>
                </c:pt>
                <c:pt idx="297">
                  <c:v>1.3685022162863767</c:v>
                </c:pt>
                <c:pt idx="298">
                  <c:v>1.2721856567964311</c:v>
                </c:pt>
                <c:pt idx="299">
                  <c:v>1.211359252293029</c:v>
                </c:pt>
                <c:pt idx="300">
                  <c:v>1.1772790230496257</c:v>
                </c:pt>
                <c:pt idx="301">
                  <c:v>1.2302278240346713</c:v>
                </c:pt>
                <c:pt idx="302">
                  <c:v>1.2153959942406825</c:v>
                </c:pt>
                <c:pt idx="303">
                  <c:v>1.2212933102371302</c:v>
                </c:pt>
                <c:pt idx="304">
                  <c:v>1.2429837090049007</c:v>
                </c:pt>
                <c:pt idx="305">
                  <c:v>1.1857848314905501</c:v>
                </c:pt>
                <c:pt idx="306">
                  <c:v>1.2002884814742434</c:v>
                </c:pt>
                <c:pt idx="307">
                  <c:v>1.156221540324222</c:v>
                </c:pt>
                <c:pt idx="308">
                  <c:v>1.1107547243767368</c:v>
                </c:pt>
                <c:pt idx="309">
                  <c:v>1.1955348668532484</c:v>
                </c:pt>
                <c:pt idx="310">
                  <c:v>1.1763598206711141</c:v>
                </c:pt>
                <c:pt idx="311">
                  <c:v>1.1775116405842201</c:v>
                </c:pt>
                <c:pt idx="312">
                  <c:v>1.1561018162891157</c:v>
                </c:pt>
                <c:pt idx="313">
                  <c:v>1.1460681367727281</c:v>
                </c:pt>
                <c:pt idx="314">
                  <c:v>1.1481529966480843</c:v>
                </c:pt>
                <c:pt idx="315">
                  <c:v>1.1185817001224367</c:v>
                </c:pt>
                <c:pt idx="316">
                  <c:v>1.1423773305956819</c:v>
                </c:pt>
                <c:pt idx="317">
                  <c:v>1.0759284522153556</c:v>
                </c:pt>
                <c:pt idx="318">
                  <c:v>1.0429647853148731</c:v>
                </c:pt>
                <c:pt idx="319">
                  <c:v>1.0151806380426158</c:v>
                </c:pt>
                <c:pt idx="320">
                  <c:v>1.0121898555831783</c:v>
                </c:pt>
                <c:pt idx="321">
                  <c:v>1.1801689655527305</c:v>
                </c:pt>
                <c:pt idx="322">
                  <c:v>1.1794211689430165</c:v>
                </c:pt>
                <c:pt idx="323">
                  <c:v>1.1434664175219789</c:v>
                </c:pt>
                <c:pt idx="324">
                  <c:v>1.1303336759196538</c:v>
                </c:pt>
                <c:pt idx="325">
                  <c:v>1.1102046410957878</c:v>
                </c:pt>
                <c:pt idx="326">
                  <c:v>1.1412747585226262</c:v>
                </c:pt>
                <c:pt idx="327">
                  <c:v>1.0866481259969736</c:v>
                </c:pt>
                <c:pt idx="328">
                  <c:v>1.0624097591217936</c:v>
                </c:pt>
                <c:pt idx="329">
                  <c:v>1.0540079807672669</c:v>
                </c:pt>
                <c:pt idx="330">
                  <c:v>1.1181344579490378</c:v>
                </c:pt>
                <c:pt idx="331">
                  <c:v>1.0674735420792287</c:v>
                </c:pt>
                <c:pt idx="332">
                  <c:v>1.0668071579375342</c:v>
                </c:pt>
                <c:pt idx="333">
                  <c:v>1.0499705717800889</c:v>
                </c:pt>
                <c:pt idx="334">
                  <c:v>1.0123066208334208</c:v>
                </c:pt>
                <c:pt idx="335">
                  <c:v>1.0296684048621159</c:v>
                </c:pt>
                <c:pt idx="336">
                  <c:v>1.0336374702197901</c:v>
                </c:pt>
                <c:pt idx="337">
                  <c:v>1.0062876074377174</c:v>
                </c:pt>
                <c:pt idx="338">
                  <c:v>1.0083135631176965</c:v>
                </c:pt>
                <c:pt idx="339">
                  <c:v>0.97127307165073906</c:v>
                </c:pt>
                <c:pt idx="340">
                  <c:v>0.99155534739140982</c:v>
                </c:pt>
                <c:pt idx="341">
                  <c:v>0.99537670857518612</c:v>
                </c:pt>
                <c:pt idx="342">
                  <c:v>1.0114389514594104</c:v>
                </c:pt>
                <c:pt idx="343">
                  <c:v>0.99354654891088512</c:v>
                </c:pt>
                <c:pt idx="344">
                  <c:v>1.0201558739955277</c:v>
                </c:pt>
                <c:pt idx="345">
                  <c:v>1.087906324638902</c:v>
                </c:pt>
                <c:pt idx="346">
                  <c:v>1.0356575111813648</c:v>
                </c:pt>
                <c:pt idx="347">
                  <c:v>1.0146219667661014</c:v>
                </c:pt>
                <c:pt idx="348">
                  <c:v>1.0300825822053041</c:v>
                </c:pt>
                <c:pt idx="349">
                  <c:v>1.0424255799882958</c:v>
                </c:pt>
                <c:pt idx="350">
                  <c:v>1.0930794939224371</c:v>
                </c:pt>
                <c:pt idx="351">
                  <c:v>1.1141807738871665</c:v>
                </c:pt>
                <c:pt idx="352">
                  <c:v>1.1340319246365613</c:v>
                </c:pt>
                <c:pt idx="353">
                  <c:v>1.1993846459968804</c:v>
                </c:pt>
                <c:pt idx="354">
                  <c:v>1.1538901503741767</c:v>
                </c:pt>
                <c:pt idx="355">
                  <c:v>1.1125108814812175</c:v>
                </c:pt>
                <c:pt idx="356">
                  <c:v>1.1445260990557746</c:v>
                </c:pt>
                <c:pt idx="357">
                  <c:v>1.1825811425142698</c:v>
                </c:pt>
                <c:pt idx="358">
                  <c:v>1.159467082730252</c:v>
                </c:pt>
                <c:pt idx="359">
                  <c:v>1.1588232957815148</c:v>
                </c:pt>
                <c:pt idx="360">
                  <c:v>1.2652274277409739</c:v>
                </c:pt>
                <c:pt idx="361">
                  <c:v>1.3354351958099162</c:v>
                </c:pt>
                <c:pt idx="362">
                  <c:v>1.2662931055549844</c:v>
                </c:pt>
                <c:pt idx="363">
                  <c:v>1.2180578309735197</c:v>
                </c:pt>
                <c:pt idx="364">
                  <c:v>1.2198142969301404</c:v>
                </c:pt>
                <c:pt idx="365">
                  <c:v>1.3108612044071593</c:v>
                </c:pt>
                <c:pt idx="366">
                  <c:v>1.2437826491939954</c:v>
                </c:pt>
                <c:pt idx="367">
                  <c:v>1.2701262818530001</c:v>
                </c:pt>
                <c:pt idx="368">
                  <c:v>1.343676300546002</c:v>
                </c:pt>
                <c:pt idx="369">
                  <c:v>1.3761294362495597</c:v>
                </c:pt>
                <c:pt idx="370">
                  <c:v>1.369938643926891</c:v>
                </c:pt>
                <c:pt idx="371">
                  <c:v>1.417386566554542</c:v>
                </c:pt>
                <c:pt idx="372">
                  <c:v>1.476655453377449</c:v>
                </c:pt>
                <c:pt idx="373">
                  <c:v>1.4282070088892038</c:v>
                </c:pt>
                <c:pt idx="374">
                  <c:v>1.4038761924998495</c:v>
                </c:pt>
                <c:pt idx="375">
                  <c:v>1.50913186149857</c:v>
                </c:pt>
                <c:pt idx="376">
                  <c:v>1.366049455047694</c:v>
                </c:pt>
                <c:pt idx="377">
                  <c:v>1.393582230671832</c:v>
                </c:pt>
                <c:pt idx="378">
                  <c:v>1.3852491311729747</c:v>
                </c:pt>
                <c:pt idx="379">
                  <c:v>1.3706251796351312</c:v>
                </c:pt>
                <c:pt idx="380">
                  <c:v>1.4333331704472796</c:v>
                </c:pt>
                <c:pt idx="381">
                  <c:v>1.4597030190825346</c:v>
                </c:pt>
                <c:pt idx="382">
                  <c:v>1.4917295103253772</c:v>
                </c:pt>
                <c:pt idx="383">
                  <c:v>1.5652075855273866</c:v>
                </c:pt>
                <c:pt idx="384">
                  <c:v>1.5177093174272527</c:v>
                </c:pt>
                <c:pt idx="385">
                  <c:v>1.4592451209701918</c:v>
                </c:pt>
                <c:pt idx="386">
                  <c:v>1.5006060975850826</c:v>
                </c:pt>
                <c:pt idx="387">
                  <c:v>1.4717121352141134</c:v>
                </c:pt>
                <c:pt idx="388">
                  <c:v>1.4882259983885473</c:v>
                </c:pt>
                <c:pt idx="389">
                  <c:v>1.4261854113413313</c:v>
                </c:pt>
                <c:pt idx="390">
                  <c:v>1.4855051036411371</c:v>
                </c:pt>
                <c:pt idx="391">
                  <c:v>1.4622190082415814</c:v>
                </c:pt>
                <c:pt idx="392">
                  <c:v>1.4762330399998667</c:v>
                </c:pt>
                <c:pt idx="393">
                  <c:v>1.5858217324375568</c:v>
                </c:pt>
                <c:pt idx="394">
                  <c:v>1.566428185296538</c:v>
                </c:pt>
                <c:pt idx="395">
                  <c:v>1.6555887887421079</c:v>
                </c:pt>
                <c:pt idx="396">
                  <c:v>1.7310738173704143</c:v>
                </c:pt>
                <c:pt idx="397">
                  <c:v>1.8986352224988841</c:v>
                </c:pt>
                <c:pt idx="398">
                  <c:v>1.868590134583864</c:v>
                </c:pt>
                <c:pt idx="399">
                  <c:v>1.9367254743265485</c:v>
                </c:pt>
                <c:pt idx="400">
                  <c:v>2.1653781281436544</c:v>
                </c:pt>
                <c:pt idx="401">
                  <c:v>2.127531153179262</c:v>
                </c:pt>
                <c:pt idx="402">
                  <c:v>2.0236379849809292</c:v>
                </c:pt>
                <c:pt idx="403">
                  <c:v>2.0853194944399283</c:v>
                </c:pt>
                <c:pt idx="404">
                  <c:v>2.0479962526934234</c:v>
                </c:pt>
                <c:pt idx="405">
                  <c:v>1.9499376631789178</c:v>
                </c:pt>
                <c:pt idx="406">
                  <c:v>1.9748616538520889</c:v>
                </c:pt>
                <c:pt idx="407">
                  <c:v>2.1061659923249292</c:v>
                </c:pt>
                <c:pt idx="408">
                  <c:v>2.0651841564762687</c:v>
                </c:pt>
                <c:pt idx="409">
                  <c:v>2.1150369824482071</c:v>
                </c:pt>
                <c:pt idx="410">
                  <c:v>2.1630508420921508</c:v>
                </c:pt>
                <c:pt idx="411">
                  <c:v>2.1401848315526686</c:v>
                </c:pt>
                <c:pt idx="412">
                  <c:v>2.1827446563946871</c:v>
                </c:pt>
                <c:pt idx="413">
                  <c:v>2.1202823845163348</c:v>
                </c:pt>
                <c:pt idx="414">
                  <c:v>2.0808277088642337</c:v>
                </c:pt>
                <c:pt idx="415">
                  <c:v>2.1235505438606253</c:v>
                </c:pt>
                <c:pt idx="416">
                  <c:v>2.1487717387115652</c:v>
                </c:pt>
                <c:pt idx="417">
                  <c:v>2.3676724665180449</c:v>
                </c:pt>
                <c:pt idx="418">
                  <c:v>2.5298020430242039</c:v>
                </c:pt>
                <c:pt idx="419">
                  <c:v>2.4790211735397043</c:v>
                </c:pt>
                <c:pt idx="420">
                  <c:v>2.6288699082275144</c:v>
                </c:pt>
                <c:pt idx="421">
                  <c:v>2.910003327288702</c:v>
                </c:pt>
                <c:pt idx="422">
                  <c:v>3.0502154900808747</c:v>
                </c:pt>
                <c:pt idx="423">
                  <c:v>2.8623232891736188</c:v>
                </c:pt>
                <c:pt idx="424">
                  <c:v>2.7307626431330152</c:v>
                </c:pt>
                <c:pt idx="425">
                  <c:v>2.7491715812286768</c:v>
                </c:pt>
                <c:pt idx="426">
                  <c:v>2.8581619032632917</c:v>
                </c:pt>
                <c:pt idx="427">
                  <c:v>2.810470601397578</c:v>
                </c:pt>
                <c:pt idx="428">
                  <c:v>2.5442592539264011</c:v>
                </c:pt>
                <c:pt idx="429">
                  <c:v>2.6554852068332835</c:v>
                </c:pt>
                <c:pt idx="430">
                  <c:v>2.2003123949886656</c:v>
                </c:pt>
                <c:pt idx="431">
                  <c:v>2.4843895045795388</c:v>
                </c:pt>
                <c:pt idx="432">
                  <c:v>2.6785321782053644</c:v>
                </c:pt>
                <c:pt idx="433">
                  <c:v>2.8176136064257666</c:v>
                </c:pt>
                <c:pt idx="434">
                  <c:v>2.8610784250959815</c:v>
                </c:pt>
                <c:pt idx="435">
                  <c:v>2.7922692212551299</c:v>
                </c:pt>
                <c:pt idx="436">
                  <c:v>2.6992394146245178</c:v>
                </c:pt>
                <c:pt idx="437">
                  <c:v>2.9789742073083305</c:v>
                </c:pt>
                <c:pt idx="438">
                  <c:v>2.8220187140688551</c:v>
                </c:pt>
                <c:pt idx="439">
                  <c:v>2.910924554350486</c:v>
                </c:pt>
                <c:pt idx="440">
                  <c:v>2.9060081731370464</c:v>
                </c:pt>
                <c:pt idx="441">
                  <c:v>3.0820124216581153</c:v>
                </c:pt>
                <c:pt idx="442">
                  <c:v>3.1980028617435741</c:v>
                </c:pt>
                <c:pt idx="443">
                  <c:v>3.6030952390182076</c:v>
                </c:pt>
                <c:pt idx="444">
                  <c:v>3.3432160180074701</c:v>
                </c:pt>
                <c:pt idx="445">
                  <c:v>3.2880833620643202</c:v>
                </c:pt>
                <c:pt idx="446">
                  <c:v>3.3928694126828436</c:v>
                </c:pt>
                <c:pt idx="447">
                  <c:v>3.373295381502821</c:v>
                </c:pt>
                <c:pt idx="448">
                  <c:v>3.5661445999536201</c:v>
                </c:pt>
                <c:pt idx="449">
                  <c:v>3.6728070975649563</c:v>
                </c:pt>
                <c:pt idx="450">
                  <c:v>3.7481411207689699</c:v>
                </c:pt>
                <c:pt idx="451">
                  <c:v>3.5594235612248259</c:v>
                </c:pt>
                <c:pt idx="452">
                  <c:v>3.7561210789696782</c:v>
                </c:pt>
                <c:pt idx="453">
                  <c:v>3.9366328922901093</c:v>
                </c:pt>
                <c:pt idx="454">
                  <c:v>4.0855776608219116</c:v>
                </c:pt>
                <c:pt idx="455">
                  <c:v>4.1624168249728779</c:v>
                </c:pt>
                <c:pt idx="456">
                  <c:v>4.2627292521330791</c:v>
                </c:pt>
                <c:pt idx="457">
                  <c:v>3.9913778476269219</c:v>
                </c:pt>
                <c:pt idx="458">
                  <c:v>4.2196204704526634</c:v>
                </c:pt>
                <c:pt idx="459">
                  <c:v>4.272521757990881</c:v>
                </c:pt>
                <c:pt idx="460">
                  <c:v>4.6525824168922494</c:v>
                </c:pt>
                <c:pt idx="461">
                  <c:v>4.555914104271527</c:v>
                </c:pt>
                <c:pt idx="462">
                  <c:v>4.437353734348858</c:v>
                </c:pt>
                <c:pt idx="463">
                  <c:v>4.7984569105573085</c:v>
                </c:pt>
                <c:pt idx="464">
                  <c:v>5.3671613684063511</c:v>
                </c:pt>
                <c:pt idx="465">
                  <c:v>4.7587857685015704</c:v>
                </c:pt>
                <c:pt idx="466">
                  <c:v>5.0108270166672977</c:v>
                </c:pt>
                <c:pt idx="467">
                  <c:v>5.0891178271306208</c:v>
                </c:pt>
                <c:pt idx="468">
                  <c:v>4.5491558394037863</c:v>
                </c:pt>
                <c:pt idx="469">
                  <c:v>5.0396065374828245</c:v>
                </c:pt>
                <c:pt idx="470">
                  <c:v>4.908995535679284</c:v>
                </c:pt>
                <c:pt idx="471">
                  <c:v>4.8155191680170386</c:v>
                </c:pt>
                <c:pt idx="472">
                  <c:v>4.7966062629750006</c:v>
                </c:pt>
                <c:pt idx="473">
                  <c:v>4.489950191344831</c:v>
                </c:pt>
                <c:pt idx="474">
                  <c:v>4.5897830890120419</c:v>
                </c:pt>
                <c:pt idx="475">
                  <c:v>4.6336293748834514</c:v>
                </c:pt>
                <c:pt idx="476">
                  <c:v>4.8485681151538511</c:v>
                </c:pt>
                <c:pt idx="477">
                  <c:v>5.0706069751918772</c:v>
                </c:pt>
                <c:pt idx="478">
                  <c:v>4.9140540460560214</c:v>
                </c:pt>
                <c:pt idx="479">
                  <c:v>4.8905848859205294</c:v>
                </c:pt>
                <c:pt idx="480">
                  <c:v>4.7708659298559679</c:v>
                </c:pt>
                <c:pt idx="481">
                  <c:v>4.731427646597842</c:v>
                </c:pt>
                <c:pt idx="482">
                  <c:v>4.4848753814656401</c:v>
                </c:pt>
                <c:pt idx="483">
                  <c:v>4.5300452025504976</c:v>
                </c:pt>
                <c:pt idx="484">
                  <c:v>4.1837040450267402</c:v>
                </c:pt>
                <c:pt idx="485">
                  <c:v>3.927258237998172</c:v>
                </c:pt>
                <c:pt idx="486">
                  <c:v>3.4883381379349325</c:v>
                </c:pt>
                <c:pt idx="487">
                  <c:v>3.737998033721369</c:v>
                </c:pt>
                <c:pt idx="488">
                  <c:v>3.9311504641153445</c:v>
                </c:pt>
                <c:pt idx="489">
                  <c:v>3.7407999627484458</c:v>
                </c:pt>
                <c:pt idx="490">
                  <c:v>3.7209096607007188</c:v>
                </c:pt>
                <c:pt idx="491">
                  <c:v>3.5213585054585708</c:v>
                </c:pt>
                <c:pt idx="492">
                  <c:v>3.3718901429134198</c:v>
                </c:pt>
                <c:pt idx="493">
                  <c:v>3.487682270344699</c:v>
                </c:pt>
                <c:pt idx="494">
                  <c:v>3.7136406227071168</c:v>
                </c:pt>
                <c:pt idx="495">
                  <c:v>3.5905270593205212</c:v>
                </c:pt>
                <c:pt idx="496">
                  <c:v>3.6057960060040455</c:v>
                </c:pt>
                <c:pt idx="497">
                  <c:v>3.482729874067187</c:v>
                </c:pt>
                <c:pt idx="498">
                  <c:v>3.6927315502011435</c:v>
                </c:pt>
                <c:pt idx="499">
                  <c:v>3.5623779598794334</c:v>
                </c:pt>
                <c:pt idx="500">
                  <c:v>3.5704962627133336</c:v>
                </c:pt>
                <c:pt idx="501">
                  <c:v>3.3462073212582601</c:v>
                </c:pt>
                <c:pt idx="502">
                  <c:v>3.2441259314132926</c:v>
                </c:pt>
                <c:pt idx="503">
                  <c:v>3.2252746431004713</c:v>
                </c:pt>
                <c:pt idx="504">
                  <c:v>3.2700430803034779</c:v>
                </c:pt>
                <c:pt idx="505">
                  <c:v>3.5448370298754495</c:v>
                </c:pt>
                <c:pt idx="506">
                  <c:v>3.3498667133287361</c:v>
                </c:pt>
                <c:pt idx="507">
                  <c:v>3.2683792389679245</c:v>
                </c:pt>
                <c:pt idx="508">
                  <c:v>3.2711340950461243</c:v>
                </c:pt>
                <c:pt idx="509">
                  <c:v>3.2882856125028619</c:v>
                </c:pt>
                <c:pt idx="510">
                  <c:v>3.2376661458324709</c:v>
                </c:pt>
                <c:pt idx="511">
                  <c:v>3.0257550190094271</c:v>
                </c:pt>
                <c:pt idx="512">
                  <c:v>3.1332801845275911</c:v>
                </c:pt>
                <c:pt idx="513">
                  <c:v>3.0785065166705179</c:v>
                </c:pt>
                <c:pt idx="514">
                  <c:v>3.1525775613268903</c:v>
                </c:pt>
                <c:pt idx="515">
                  <c:v>2.9378738744276447</c:v>
                </c:pt>
                <c:pt idx="516">
                  <c:v>2.9260463380541903</c:v>
                </c:pt>
                <c:pt idx="517">
                  <c:v>3.0799601245111363</c:v>
                </c:pt>
                <c:pt idx="518">
                  <c:v>3.4089232770637339</c:v>
                </c:pt>
                <c:pt idx="519">
                  <c:v>3.3900987968117886</c:v>
                </c:pt>
                <c:pt idx="520">
                  <c:v>3.5540040597652389</c:v>
                </c:pt>
                <c:pt idx="521">
                  <c:v>3.3363526159698789</c:v>
                </c:pt>
                <c:pt idx="522">
                  <c:v>3.6259331066209568</c:v>
                </c:pt>
                <c:pt idx="523">
                  <c:v>3.7040612230740888</c:v>
                </c:pt>
                <c:pt idx="524">
                  <c:v>3.5848135377085071</c:v>
                </c:pt>
                <c:pt idx="525">
                  <c:v>3.5992418232050145</c:v>
                </c:pt>
                <c:pt idx="526">
                  <c:v>3.4888787417082523</c:v>
                </c:pt>
                <c:pt idx="527">
                  <c:v>3.2002620403314856</c:v>
                </c:pt>
                <c:pt idx="528">
                  <c:v>3.124741065210936</c:v>
                </c:pt>
                <c:pt idx="529">
                  <c:v>3.290117452271085</c:v>
                </c:pt>
                <c:pt idx="530">
                  <c:v>3.3850973018412489</c:v>
                </c:pt>
                <c:pt idx="531">
                  <c:v>3.3804703217144336</c:v>
                </c:pt>
                <c:pt idx="532">
                  <c:v>3.4258845323873768</c:v>
                </c:pt>
                <c:pt idx="533">
                  <c:v>3.4222413764267929</c:v>
                </c:pt>
                <c:pt idx="534">
                  <c:v>3.3441605655963738</c:v>
                </c:pt>
                <c:pt idx="535">
                  <c:v>3.4143184037197609</c:v>
                </c:pt>
                <c:pt idx="536">
                  <c:v>3.5485817968849758</c:v>
                </c:pt>
                <c:pt idx="537">
                  <c:v>3.4304273147938642</c:v>
                </c:pt>
                <c:pt idx="538">
                  <c:v>3.4025591891245055</c:v>
                </c:pt>
                <c:pt idx="539">
                  <c:v>3.4059041276325575</c:v>
                </c:pt>
                <c:pt idx="540">
                  <c:v>3.4741169381324308</c:v>
                </c:pt>
                <c:pt idx="541">
                  <c:v>3.5808161610309943</c:v>
                </c:pt>
                <c:pt idx="542">
                  <c:v>3.5030352646368024</c:v>
                </c:pt>
                <c:pt idx="543">
                  <c:v>3.515133408638071</c:v>
                </c:pt>
                <c:pt idx="544">
                  <c:v>3.481204318797761</c:v>
                </c:pt>
                <c:pt idx="545">
                  <c:v>3.4286318096923569</c:v>
                </c:pt>
                <c:pt idx="546">
                  <c:v>3.2995395949303852</c:v>
                </c:pt>
                <c:pt idx="547">
                  <c:v>3.2169251741434235</c:v>
                </c:pt>
                <c:pt idx="548">
                  <c:v>3.1494836953898737</c:v>
                </c:pt>
                <c:pt idx="549">
                  <c:v>3.1166436648429277</c:v>
                </c:pt>
                <c:pt idx="550">
                  <c:v>3.1726047983070935</c:v>
                </c:pt>
                <c:pt idx="551">
                  <c:v>3.1818728398769216</c:v>
                </c:pt>
                <c:pt idx="552">
                  <c:v>3.3381874851996796</c:v>
                </c:pt>
                <c:pt idx="553">
                  <c:v>3.4345295858077542</c:v>
                </c:pt>
                <c:pt idx="554">
                  <c:v>3.409682830305226</c:v>
                </c:pt>
                <c:pt idx="555">
                  <c:v>3.3500591194097167</c:v>
                </c:pt>
                <c:pt idx="556">
                  <c:v>3.3216325340884172</c:v>
                </c:pt>
                <c:pt idx="557">
                  <c:v>3.3736762366315594</c:v>
                </c:pt>
                <c:pt idx="558">
                  <c:v>3.6375244718677178</c:v>
                </c:pt>
                <c:pt idx="559">
                  <c:v>3.6430205689202495</c:v>
                </c:pt>
                <c:pt idx="560">
                  <c:v>3.9122072924448914</c:v>
                </c:pt>
                <c:pt idx="561">
                  <c:v>3.7836589650589887</c:v>
                </c:pt>
                <c:pt idx="562">
                  <c:v>3.8819509204725615</c:v>
                </c:pt>
                <c:pt idx="563">
                  <c:v>3.7497039582540133</c:v>
                </c:pt>
                <c:pt idx="564">
                  <c:v>3.878838869072962</c:v>
                </c:pt>
                <c:pt idx="565">
                  <c:v>4.0542715861854495</c:v>
                </c:pt>
                <c:pt idx="566">
                  <c:v>4.037760270595232</c:v>
                </c:pt>
                <c:pt idx="567">
                  <c:v>4.0111108803782818</c:v>
                </c:pt>
                <c:pt idx="568">
                  <c:v>4.288064810355122</c:v>
                </c:pt>
                <c:pt idx="569">
                  <c:v>4.3989872170753488</c:v>
                </c:pt>
                <c:pt idx="570">
                  <c:v>4.5256033694839433</c:v>
                </c:pt>
                <c:pt idx="571">
                  <c:v>5.0167028603971433</c:v>
                </c:pt>
                <c:pt idx="572">
                  <c:v>4.9908637248070651</c:v>
                </c:pt>
                <c:pt idx="573">
                  <c:v>4.7774024706632412</c:v>
                </c:pt>
                <c:pt idx="574">
                  <c:v>4.7549148728609527</c:v>
                </c:pt>
                <c:pt idx="575">
                  <c:v>4.4926582272665652</c:v>
                </c:pt>
                <c:pt idx="576">
                  <c:v>4.7940613252571733</c:v>
                </c:pt>
                <c:pt idx="577">
                  <c:v>4.6605970319970895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EC-47A0-9992-FA0F9A60F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64160"/>
        <c:axId val="33964992"/>
      </c:lineChart>
      <c:dateAx>
        <c:axId val="33964160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4992"/>
        <c:crosses val="autoZero"/>
        <c:auto val="1"/>
        <c:lblOffset val="100"/>
        <c:baseTimeUnit val="months"/>
        <c:majorUnit val="20"/>
        <c:majorTimeUnit val="years"/>
      </c:dateAx>
      <c:valAx>
        <c:axId val="3396499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3"/>
          <c:order val="1"/>
          <c:tx>
            <c:strRef>
              <c:f>'Market Data'!$K$3</c:f>
              <c:strCache>
                <c:ptCount val="1"/>
                <c:pt idx="0">
                  <c:v>% Increase in Price of Gold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'Market Data'!$A$4:$A$581</c:f>
              <c:numCache>
                <c:formatCode>m/d/yyyy</c:formatCode>
                <c:ptCount val="578"/>
                <c:pt idx="0">
                  <c:v>26665</c:v>
                </c:pt>
                <c:pt idx="1">
                  <c:v>26695</c:v>
                </c:pt>
                <c:pt idx="2">
                  <c:v>26723</c:v>
                </c:pt>
                <c:pt idx="3">
                  <c:v>26754</c:v>
                </c:pt>
                <c:pt idx="4">
                  <c:v>26784</c:v>
                </c:pt>
                <c:pt idx="5">
                  <c:v>26815</c:v>
                </c:pt>
                <c:pt idx="6">
                  <c:v>26845</c:v>
                </c:pt>
                <c:pt idx="7">
                  <c:v>26876</c:v>
                </c:pt>
                <c:pt idx="8">
                  <c:v>26907</c:v>
                </c:pt>
                <c:pt idx="9">
                  <c:v>26937</c:v>
                </c:pt>
                <c:pt idx="10">
                  <c:v>26968</c:v>
                </c:pt>
                <c:pt idx="11">
                  <c:v>26998</c:v>
                </c:pt>
                <c:pt idx="12">
                  <c:v>27029</c:v>
                </c:pt>
                <c:pt idx="13">
                  <c:v>27060</c:v>
                </c:pt>
                <c:pt idx="14">
                  <c:v>27088</c:v>
                </c:pt>
                <c:pt idx="15">
                  <c:v>27119</c:v>
                </c:pt>
                <c:pt idx="16">
                  <c:v>27149</c:v>
                </c:pt>
                <c:pt idx="17">
                  <c:v>27180</c:v>
                </c:pt>
                <c:pt idx="18">
                  <c:v>27210</c:v>
                </c:pt>
                <c:pt idx="19">
                  <c:v>27241</c:v>
                </c:pt>
                <c:pt idx="20">
                  <c:v>27272</c:v>
                </c:pt>
                <c:pt idx="21">
                  <c:v>27302</c:v>
                </c:pt>
                <c:pt idx="22">
                  <c:v>27333</c:v>
                </c:pt>
                <c:pt idx="23">
                  <c:v>27363</c:v>
                </c:pt>
                <c:pt idx="24">
                  <c:v>27394</c:v>
                </c:pt>
                <c:pt idx="25">
                  <c:v>27425</c:v>
                </c:pt>
                <c:pt idx="26">
                  <c:v>27453</c:v>
                </c:pt>
                <c:pt idx="27">
                  <c:v>27484</c:v>
                </c:pt>
                <c:pt idx="28">
                  <c:v>27514</c:v>
                </c:pt>
                <c:pt idx="29">
                  <c:v>27545</c:v>
                </c:pt>
                <c:pt idx="30">
                  <c:v>27575</c:v>
                </c:pt>
                <c:pt idx="31">
                  <c:v>27606</c:v>
                </c:pt>
                <c:pt idx="32">
                  <c:v>27637</c:v>
                </c:pt>
                <c:pt idx="33">
                  <c:v>27667</c:v>
                </c:pt>
                <c:pt idx="34">
                  <c:v>27698</c:v>
                </c:pt>
                <c:pt idx="35">
                  <c:v>27728</c:v>
                </c:pt>
                <c:pt idx="36">
                  <c:v>27759</c:v>
                </c:pt>
                <c:pt idx="37">
                  <c:v>27790</c:v>
                </c:pt>
                <c:pt idx="38">
                  <c:v>27819</c:v>
                </c:pt>
                <c:pt idx="39">
                  <c:v>27850</c:v>
                </c:pt>
                <c:pt idx="40">
                  <c:v>27880</c:v>
                </c:pt>
                <c:pt idx="41">
                  <c:v>27911</c:v>
                </c:pt>
                <c:pt idx="42">
                  <c:v>27941</c:v>
                </c:pt>
                <c:pt idx="43">
                  <c:v>27972</c:v>
                </c:pt>
                <c:pt idx="44">
                  <c:v>28003</c:v>
                </c:pt>
                <c:pt idx="45">
                  <c:v>28033</c:v>
                </c:pt>
                <c:pt idx="46">
                  <c:v>28064</c:v>
                </c:pt>
                <c:pt idx="47">
                  <c:v>28094</c:v>
                </c:pt>
                <c:pt idx="48">
                  <c:v>28125</c:v>
                </c:pt>
                <c:pt idx="49">
                  <c:v>28156</c:v>
                </c:pt>
                <c:pt idx="50">
                  <c:v>28184</c:v>
                </c:pt>
                <c:pt idx="51">
                  <c:v>28215</c:v>
                </c:pt>
                <c:pt idx="52">
                  <c:v>28245</c:v>
                </c:pt>
                <c:pt idx="53">
                  <c:v>28276</c:v>
                </c:pt>
                <c:pt idx="54">
                  <c:v>28306</c:v>
                </c:pt>
                <c:pt idx="55">
                  <c:v>28337</c:v>
                </c:pt>
                <c:pt idx="56">
                  <c:v>28368</c:v>
                </c:pt>
                <c:pt idx="57">
                  <c:v>28398</c:v>
                </c:pt>
                <c:pt idx="58">
                  <c:v>28429</c:v>
                </c:pt>
                <c:pt idx="59">
                  <c:v>28459</c:v>
                </c:pt>
                <c:pt idx="60">
                  <c:v>28490</c:v>
                </c:pt>
                <c:pt idx="61">
                  <c:v>28521</c:v>
                </c:pt>
                <c:pt idx="62">
                  <c:v>28549</c:v>
                </c:pt>
                <c:pt idx="63">
                  <c:v>28580</c:v>
                </c:pt>
                <c:pt idx="64">
                  <c:v>28610</c:v>
                </c:pt>
                <c:pt idx="65">
                  <c:v>28641</c:v>
                </c:pt>
                <c:pt idx="66">
                  <c:v>28671</c:v>
                </c:pt>
                <c:pt idx="67">
                  <c:v>28702</c:v>
                </c:pt>
                <c:pt idx="68">
                  <c:v>28733</c:v>
                </c:pt>
                <c:pt idx="69">
                  <c:v>28763</c:v>
                </c:pt>
                <c:pt idx="70">
                  <c:v>28794</c:v>
                </c:pt>
                <c:pt idx="71">
                  <c:v>28824</c:v>
                </c:pt>
                <c:pt idx="72">
                  <c:v>28855</c:v>
                </c:pt>
                <c:pt idx="73">
                  <c:v>28886</c:v>
                </c:pt>
                <c:pt idx="74">
                  <c:v>28914</c:v>
                </c:pt>
                <c:pt idx="75">
                  <c:v>28945</c:v>
                </c:pt>
                <c:pt idx="76">
                  <c:v>28975</c:v>
                </c:pt>
                <c:pt idx="77">
                  <c:v>29006</c:v>
                </c:pt>
                <c:pt idx="78">
                  <c:v>29036</c:v>
                </c:pt>
                <c:pt idx="79">
                  <c:v>29067</c:v>
                </c:pt>
                <c:pt idx="80">
                  <c:v>29098</c:v>
                </c:pt>
                <c:pt idx="81">
                  <c:v>29128</c:v>
                </c:pt>
                <c:pt idx="82">
                  <c:v>29159</c:v>
                </c:pt>
                <c:pt idx="83">
                  <c:v>29189</c:v>
                </c:pt>
                <c:pt idx="84">
                  <c:v>29220</c:v>
                </c:pt>
                <c:pt idx="85">
                  <c:v>29251</c:v>
                </c:pt>
                <c:pt idx="86">
                  <c:v>29280</c:v>
                </c:pt>
                <c:pt idx="87">
                  <c:v>29311</c:v>
                </c:pt>
                <c:pt idx="88">
                  <c:v>29341</c:v>
                </c:pt>
                <c:pt idx="89">
                  <c:v>29372</c:v>
                </c:pt>
                <c:pt idx="90">
                  <c:v>29402</c:v>
                </c:pt>
                <c:pt idx="91">
                  <c:v>29433</c:v>
                </c:pt>
                <c:pt idx="92">
                  <c:v>29464</c:v>
                </c:pt>
                <c:pt idx="93">
                  <c:v>29494</c:v>
                </c:pt>
                <c:pt idx="94">
                  <c:v>29525</c:v>
                </c:pt>
                <c:pt idx="95">
                  <c:v>29555</c:v>
                </c:pt>
                <c:pt idx="96">
                  <c:v>29586</c:v>
                </c:pt>
                <c:pt idx="97">
                  <c:v>29617</c:v>
                </c:pt>
                <c:pt idx="98">
                  <c:v>29645</c:v>
                </c:pt>
                <c:pt idx="99">
                  <c:v>29676</c:v>
                </c:pt>
                <c:pt idx="100">
                  <c:v>29706</c:v>
                </c:pt>
                <c:pt idx="101">
                  <c:v>29737</c:v>
                </c:pt>
                <c:pt idx="102">
                  <c:v>29767</c:v>
                </c:pt>
                <c:pt idx="103">
                  <c:v>29798</c:v>
                </c:pt>
                <c:pt idx="104">
                  <c:v>29829</c:v>
                </c:pt>
                <c:pt idx="105">
                  <c:v>29859</c:v>
                </c:pt>
                <c:pt idx="106">
                  <c:v>29890</c:v>
                </c:pt>
                <c:pt idx="107">
                  <c:v>29920</c:v>
                </c:pt>
                <c:pt idx="108">
                  <c:v>29951</c:v>
                </c:pt>
                <c:pt idx="109">
                  <c:v>29982</c:v>
                </c:pt>
                <c:pt idx="110">
                  <c:v>30010</c:v>
                </c:pt>
                <c:pt idx="111">
                  <c:v>30041</c:v>
                </c:pt>
                <c:pt idx="112">
                  <c:v>30071</c:v>
                </c:pt>
                <c:pt idx="113">
                  <c:v>30102</c:v>
                </c:pt>
                <c:pt idx="114">
                  <c:v>30132</c:v>
                </c:pt>
                <c:pt idx="115">
                  <c:v>30163</c:v>
                </c:pt>
                <c:pt idx="116">
                  <c:v>30194</c:v>
                </c:pt>
                <c:pt idx="117">
                  <c:v>30224</c:v>
                </c:pt>
                <c:pt idx="118">
                  <c:v>30255</c:v>
                </c:pt>
                <c:pt idx="119">
                  <c:v>30285</c:v>
                </c:pt>
                <c:pt idx="120">
                  <c:v>30316</c:v>
                </c:pt>
                <c:pt idx="121">
                  <c:v>30347</c:v>
                </c:pt>
                <c:pt idx="122">
                  <c:v>30375</c:v>
                </c:pt>
                <c:pt idx="123">
                  <c:v>30406</c:v>
                </c:pt>
                <c:pt idx="124">
                  <c:v>30436</c:v>
                </c:pt>
                <c:pt idx="125">
                  <c:v>30467</c:v>
                </c:pt>
                <c:pt idx="126">
                  <c:v>30497</c:v>
                </c:pt>
                <c:pt idx="127">
                  <c:v>30528</c:v>
                </c:pt>
                <c:pt idx="128">
                  <c:v>30559</c:v>
                </c:pt>
                <c:pt idx="129">
                  <c:v>30589</c:v>
                </c:pt>
                <c:pt idx="130">
                  <c:v>30620</c:v>
                </c:pt>
                <c:pt idx="131">
                  <c:v>30650</c:v>
                </c:pt>
                <c:pt idx="132">
                  <c:v>30681</c:v>
                </c:pt>
                <c:pt idx="133">
                  <c:v>30712</c:v>
                </c:pt>
                <c:pt idx="134">
                  <c:v>30741</c:v>
                </c:pt>
                <c:pt idx="135">
                  <c:v>30772</c:v>
                </c:pt>
                <c:pt idx="136">
                  <c:v>30802</c:v>
                </c:pt>
                <c:pt idx="137">
                  <c:v>30833</c:v>
                </c:pt>
                <c:pt idx="138">
                  <c:v>30863</c:v>
                </c:pt>
                <c:pt idx="139">
                  <c:v>30894</c:v>
                </c:pt>
                <c:pt idx="140">
                  <c:v>30925</c:v>
                </c:pt>
                <c:pt idx="141">
                  <c:v>30955</c:v>
                </c:pt>
                <c:pt idx="142">
                  <c:v>30986</c:v>
                </c:pt>
                <c:pt idx="143">
                  <c:v>31016</c:v>
                </c:pt>
                <c:pt idx="144">
                  <c:v>31047</c:v>
                </c:pt>
                <c:pt idx="145">
                  <c:v>31078</c:v>
                </c:pt>
                <c:pt idx="146">
                  <c:v>31106</c:v>
                </c:pt>
                <c:pt idx="147">
                  <c:v>31137</c:v>
                </c:pt>
                <c:pt idx="148">
                  <c:v>31167</c:v>
                </c:pt>
                <c:pt idx="149">
                  <c:v>31198</c:v>
                </c:pt>
                <c:pt idx="150">
                  <c:v>31228</c:v>
                </c:pt>
                <c:pt idx="151">
                  <c:v>31259</c:v>
                </c:pt>
                <c:pt idx="152">
                  <c:v>31290</c:v>
                </c:pt>
                <c:pt idx="153">
                  <c:v>31320</c:v>
                </c:pt>
                <c:pt idx="154">
                  <c:v>31351</c:v>
                </c:pt>
                <c:pt idx="155">
                  <c:v>31381</c:v>
                </c:pt>
                <c:pt idx="156">
                  <c:v>31412</c:v>
                </c:pt>
                <c:pt idx="157">
                  <c:v>31443</c:v>
                </c:pt>
                <c:pt idx="158">
                  <c:v>31471</c:v>
                </c:pt>
                <c:pt idx="159">
                  <c:v>31502</c:v>
                </c:pt>
                <c:pt idx="160">
                  <c:v>31532</c:v>
                </c:pt>
                <c:pt idx="161">
                  <c:v>31563</c:v>
                </c:pt>
                <c:pt idx="162">
                  <c:v>31593</c:v>
                </c:pt>
                <c:pt idx="163">
                  <c:v>31624</c:v>
                </c:pt>
                <c:pt idx="164">
                  <c:v>31655</c:v>
                </c:pt>
                <c:pt idx="165">
                  <c:v>31685</c:v>
                </c:pt>
                <c:pt idx="166">
                  <c:v>31716</c:v>
                </c:pt>
                <c:pt idx="167">
                  <c:v>31746</c:v>
                </c:pt>
                <c:pt idx="168">
                  <c:v>31777</c:v>
                </c:pt>
                <c:pt idx="169">
                  <c:v>31808</c:v>
                </c:pt>
                <c:pt idx="170">
                  <c:v>31836</c:v>
                </c:pt>
                <c:pt idx="171">
                  <c:v>31867</c:v>
                </c:pt>
                <c:pt idx="172">
                  <c:v>31897</c:v>
                </c:pt>
                <c:pt idx="173">
                  <c:v>31928</c:v>
                </c:pt>
                <c:pt idx="174">
                  <c:v>31958</c:v>
                </c:pt>
                <c:pt idx="175">
                  <c:v>31989</c:v>
                </c:pt>
                <c:pt idx="176">
                  <c:v>32020</c:v>
                </c:pt>
                <c:pt idx="177">
                  <c:v>32050</c:v>
                </c:pt>
                <c:pt idx="178">
                  <c:v>32081</c:v>
                </c:pt>
                <c:pt idx="179">
                  <c:v>32111</c:v>
                </c:pt>
                <c:pt idx="180">
                  <c:v>32142</c:v>
                </c:pt>
                <c:pt idx="181">
                  <c:v>32173</c:v>
                </c:pt>
                <c:pt idx="182">
                  <c:v>32202</c:v>
                </c:pt>
                <c:pt idx="183">
                  <c:v>32233</c:v>
                </c:pt>
                <c:pt idx="184">
                  <c:v>32263</c:v>
                </c:pt>
                <c:pt idx="185">
                  <c:v>32294</c:v>
                </c:pt>
                <c:pt idx="186">
                  <c:v>32324</c:v>
                </c:pt>
                <c:pt idx="187">
                  <c:v>32355</c:v>
                </c:pt>
                <c:pt idx="188">
                  <c:v>32386</c:v>
                </c:pt>
                <c:pt idx="189">
                  <c:v>32416</c:v>
                </c:pt>
                <c:pt idx="190">
                  <c:v>32447</c:v>
                </c:pt>
                <c:pt idx="191">
                  <c:v>32477</c:v>
                </c:pt>
                <c:pt idx="192">
                  <c:v>32508</c:v>
                </c:pt>
                <c:pt idx="193">
                  <c:v>32539</c:v>
                </c:pt>
                <c:pt idx="194">
                  <c:v>32567</c:v>
                </c:pt>
                <c:pt idx="195">
                  <c:v>32598</c:v>
                </c:pt>
                <c:pt idx="196">
                  <c:v>32628</c:v>
                </c:pt>
                <c:pt idx="197">
                  <c:v>32659</c:v>
                </c:pt>
                <c:pt idx="198">
                  <c:v>32689</c:v>
                </c:pt>
                <c:pt idx="199">
                  <c:v>32720</c:v>
                </c:pt>
                <c:pt idx="200">
                  <c:v>32751</c:v>
                </c:pt>
                <c:pt idx="201">
                  <c:v>32781</c:v>
                </c:pt>
                <c:pt idx="202">
                  <c:v>32812</c:v>
                </c:pt>
                <c:pt idx="203">
                  <c:v>32842</c:v>
                </c:pt>
                <c:pt idx="204">
                  <c:v>32873</c:v>
                </c:pt>
                <c:pt idx="205">
                  <c:v>32904</c:v>
                </c:pt>
                <c:pt idx="206">
                  <c:v>32932</c:v>
                </c:pt>
                <c:pt idx="207">
                  <c:v>32963</c:v>
                </c:pt>
                <c:pt idx="208">
                  <c:v>32993</c:v>
                </c:pt>
                <c:pt idx="209">
                  <c:v>33024</c:v>
                </c:pt>
                <c:pt idx="210">
                  <c:v>33054</c:v>
                </c:pt>
                <c:pt idx="211">
                  <c:v>33085</c:v>
                </c:pt>
                <c:pt idx="212">
                  <c:v>33116</c:v>
                </c:pt>
                <c:pt idx="213">
                  <c:v>33146</c:v>
                </c:pt>
                <c:pt idx="214">
                  <c:v>33177</c:v>
                </c:pt>
                <c:pt idx="215">
                  <c:v>33207</c:v>
                </c:pt>
                <c:pt idx="216">
                  <c:v>33238</c:v>
                </c:pt>
                <c:pt idx="217">
                  <c:v>33269</c:v>
                </c:pt>
                <c:pt idx="218">
                  <c:v>33297</c:v>
                </c:pt>
                <c:pt idx="219">
                  <c:v>33328</c:v>
                </c:pt>
                <c:pt idx="220">
                  <c:v>33358</c:v>
                </c:pt>
                <c:pt idx="221">
                  <c:v>33389</c:v>
                </c:pt>
                <c:pt idx="222">
                  <c:v>33419</c:v>
                </c:pt>
                <c:pt idx="223">
                  <c:v>33450</c:v>
                </c:pt>
                <c:pt idx="224">
                  <c:v>33481</c:v>
                </c:pt>
                <c:pt idx="225">
                  <c:v>33511</c:v>
                </c:pt>
                <c:pt idx="226">
                  <c:v>33542</c:v>
                </c:pt>
                <c:pt idx="227">
                  <c:v>33572</c:v>
                </c:pt>
                <c:pt idx="228">
                  <c:v>33603</c:v>
                </c:pt>
                <c:pt idx="229">
                  <c:v>33634</c:v>
                </c:pt>
                <c:pt idx="230">
                  <c:v>33663</c:v>
                </c:pt>
                <c:pt idx="231">
                  <c:v>33694</c:v>
                </c:pt>
                <c:pt idx="232">
                  <c:v>33724</c:v>
                </c:pt>
                <c:pt idx="233">
                  <c:v>33755</c:v>
                </c:pt>
                <c:pt idx="234">
                  <c:v>33785</c:v>
                </c:pt>
                <c:pt idx="235">
                  <c:v>33816</c:v>
                </c:pt>
                <c:pt idx="236">
                  <c:v>33847</c:v>
                </c:pt>
                <c:pt idx="237">
                  <c:v>33877</c:v>
                </c:pt>
                <c:pt idx="238">
                  <c:v>33908</c:v>
                </c:pt>
                <c:pt idx="239">
                  <c:v>33938</c:v>
                </c:pt>
                <c:pt idx="240">
                  <c:v>33969</c:v>
                </c:pt>
                <c:pt idx="241">
                  <c:v>34000</c:v>
                </c:pt>
                <c:pt idx="242">
                  <c:v>34028</c:v>
                </c:pt>
                <c:pt idx="243">
                  <c:v>34059</c:v>
                </c:pt>
                <c:pt idx="244">
                  <c:v>34089</c:v>
                </c:pt>
                <c:pt idx="245">
                  <c:v>34120</c:v>
                </c:pt>
                <c:pt idx="246">
                  <c:v>34150</c:v>
                </c:pt>
                <c:pt idx="247">
                  <c:v>34181</c:v>
                </c:pt>
                <c:pt idx="248">
                  <c:v>34212</c:v>
                </c:pt>
                <c:pt idx="249">
                  <c:v>34242</c:v>
                </c:pt>
                <c:pt idx="250">
                  <c:v>34273</c:v>
                </c:pt>
                <c:pt idx="251">
                  <c:v>34303</c:v>
                </c:pt>
                <c:pt idx="252">
                  <c:v>34334</c:v>
                </c:pt>
                <c:pt idx="253">
                  <c:v>34365</c:v>
                </c:pt>
                <c:pt idx="254">
                  <c:v>34393</c:v>
                </c:pt>
                <c:pt idx="255">
                  <c:v>34424</c:v>
                </c:pt>
                <c:pt idx="256">
                  <c:v>34454</c:v>
                </c:pt>
                <c:pt idx="257">
                  <c:v>34485</c:v>
                </c:pt>
                <c:pt idx="258">
                  <c:v>34515</c:v>
                </c:pt>
                <c:pt idx="259">
                  <c:v>34546</c:v>
                </c:pt>
                <c:pt idx="260">
                  <c:v>34577</c:v>
                </c:pt>
                <c:pt idx="261">
                  <c:v>34607</c:v>
                </c:pt>
                <c:pt idx="262">
                  <c:v>34638</c:v>
                </c:pt>
                <c:pt idx="263">
                  <c:v>34668</c:v>
                </c:pt>
                <c:pt idx="264">
                  <c:v>34699</c:v>
                </c:pt>
                <c:pt idx="265">
                  <c:v>34730</c:v>
                </c:pt>
                <c:pt idx="266">
                  <c:v>34758</c:v>
                </c:pt>
                <c:pt idx="267">
                  <c:v>34789</c:v>
                </c:pt>
                <c:pt idx="268">
                  <c:v>34819</c:v>
                </c:pt>
                <c:pt idx="269">
                  <c:v>34850</c:v>
                </c:pt>
                <c:pt idx="270">
                  <c:v>34880</c:v>
                </c:pt>
                <c:pt idx="271">
                  <c:v>34911</c:v>
                </c:pt>
                <c:pt idx="272">
                  <c:v>34942</c:v>
                </c:pt>
                <c:pt idx="273">
                  <c:v>34972</c:v>
                </c:pt>
                <c:pt idx="274">
                  <c:v>35003</c:v>
                </c:pt>
                <c:pt idx="275">
                  <c:v>35033</c:v>
                </c:pt>
                <c:pt idx="276">
                  <c:v>35064</c:v>
                </c:pt>
                <c:pt idx="277">
                  <c:v>35095</c:v>
                </c:pt>
                <c:pt idx="278">
                  <c:v>35124</c:v>
                </c:pt>
                <c:pt idx="279">
                  <c:v>35155</c:v>
                </c:pt>
                <c:pt idx="280">
                  <c:v>35185</c:v>
                </c:pt>
                <c:pt idx="281">
                  <c:v>35216</c:v>
                </c:pt>
                <c:pt idx="282">
                  <c:v>35246</c:v>
                </c:pt>
                <c:pt idx="283">
                  <c:v>35277</c:v>
                </c:pt>
                <c:pt idx="284">
                  <c:v>35308</c:v>
                </c:pt>
                <c:pt idx="285">
                  <c:v>35338</c:v>
                </c:pt>
                <c:pt idx="286">
                  <c:v>35369</c:v>
                </c:pt>
                <c:pt idx="287">
                  <c:v>35399</c:v>
                </c:pt>
                <c:pt idx="288">
                  <c:v>35430</c:v>
                </c:pt>
                <c:pt idx="289">
                  <c:v>35461</c:v>
                </c:pt>
                <c:pt idx="290">
                  <c:v>35489</c:v>
                </c:pt>
                <c:pt idx="291">
                  <c:v>35520</c:v>
                </c:pt>
                <c:pt idx="292">
                  <c:v>35550</c:v>
                </c:pt>
                <c:pt idx="293">
                  <c:v>35581</c:v>
                </c:pt>
                <c:pt idx="294">
                  <c:v>35611</c:v>
                </c:pt>
                <c:pt idx="295">
                  <c:v>35642</c:v>
                </c:pt>
                <c:pt idx="296">
                  <c:v>35673</c:v>
                </c:pt>
                <c:pt idx="297">
                  <c:v>35703</c:v>
                </c:pt>
                <c:pt idx="298">
                  <c:v>35734</c:v>
                </c:pt>
                <c:pt idx="299">
                  <c:v>35764</c:v>
                </c:pt>
                <c:pt idx="300">
                  <c:v>35795</c:v>
                </c:pt>
                <c:pt idx="301">
                  <c:v>35826</c:v>
                </c:pt>
                <c:pt idx="302">
                  <c:v>35854</c:v>
                </c:pt>
                <c:pt idx="303">
                  <c:v>35885</c:v>
                </c:pt>
                <c:pt idx="304">
                  <c:v>35915</c:v>
                </c:pt>
                <c:pt idx="305">
                  <c:v>35946</c:v>
                </c:pt>
                <c:pt idx="306">
                  <c:v>35976</c:v>
                </c:pt>
                <c:pt idx="307">
                  <c:v>36007</c:v>
                </c:pt>
                <c:pt idx="308">
                  <c:v>36038</c:v>
                </c:pt>
                <c:pt idx="309">
                  <c:v>36068</c:v>
                </c:pt>
                <c:pt idx="310">
                  <c:v>36099</c:v>
                </c:pt>
                <c:pt idx="311">
                  <c:v>36129</c:v>
                </c:pt>
                <c:pt idx="312">
                  <c:v>36160</c:v>
                </c:pt>
                <c:pt idx="313">
                  <c:v>36191</c:v>
                </c:pt>
                <c:pt idx="314">
                  <c:v>36219</c:v>
                </c:pt>
                <c:pt idx="315">
                  <c:v>36250</c:v>
                </c:pt>
                <c:pt idx="316">
                  <c:v>36280</c:v>
                </c:pt>
                <c:pt idx="317">
                  <c:v>36311</c:v>
                </c:pt>
                <c:pt idx="318">
                  <c:v>36341</c:v>
                </c:pt>
                <c:pt idx="319">
                  <c:v>36372</c:v>
                </c:pt>
                <c:pt idx="320">
                  <c:v>36403</c:v>
                </c:pt>
                <c:pt idx="321">
                  <c:v>36433</c:v>
                </c:pt>
                <c:pt idx="322">
                  <c:v>36464</c:v>
                </c:pt>
                <c:pt idx="323">
                  <c:v>36494</c:v>
                </c:pt>
                <c:pt idx="324">
                  <c:v>36525</c:v>
                </c:pt>
                <c:pt idx="325">
                  <c:v>36556</c:v>
                </c:pt>
                <c:pt idx="326">
                  <c:v>36585</c:v>
                </c:pt>
                <c:pt idx="327">
                  <c:v>36616</c:v>
                </c:pt>
                <c:pt idx="328">
                  <c:v>36646</c:v>
                </c:pt>
                <c:pt idx="329">
                  <c:v>36677</c:v>
                </c:pt>
                <c:pt idx="330">
                  <c:v>36707</c:v>
                </c:pt>
                <c:pt idx="331">
                  <c:v>36738</c:v>
                </c:pt>
                <c:pt idx="332">
                  <c:v>36769</c:v>
                </c:pt>
                <c:pt idx="333">
                  <c:v>36799</c:v>
                </c:pt>
                <c:pt idx="334">
                  <c:v>36830</c:v>
                </c:pt>
                <c:pt idx="335">
                  <c:v>36860</c:v>
                </c:pt>
                <c:pt idx="336">
                  <c:v>36891</c:v>
                </c:pt>
                <c:pt idx="337">
                  <c:v>36922</c:v>
                </c:pt>
                <c:pt idx="338">
                  <c:v>36950</c:v>
                </c:pt>
                <c:pt idx="339">
                  <c:v>36981</c:v>
                </c:pt>
                <c:pt idx="340">
                  <c:v>37011</c:v>
                </c:pt>
                <c:pt idx="341">
                  <c:v>37042</c:v>
                </c:pt>
                <c:pt idx="342">
                  <c:v>37072</c:v>
                </c:pt>
                <c:pt idx="343">
                  <c:v>37103</c:v>
                </c:pt>
                <c:pt idx="344">
                  <c:v>37134</c:v>
                </c:pt>
                <c:pt idx="345">
                  <c:v>37164</c:v>
                </c:pt>
                <c:pt idx="346">
                  <c:v>37195</c:v>
                </c:pt>
                <c:pt idx="347">
                  <c:v>37225</c:v>
                </c:pt>
                <c:pt idx="348">
                  <c:v>37256</c:v>
                </c:pt>
                <c:pt idx="349">
                  <c:v>37287</c:v>
                </c:pt>
                <c:pt idx="350">
                  <c:v>37315</c:v>
                </c:pt>
                <c:pt idx="351">
                  <c:v>37346</c:v>
                </c:pt>
                <c:pt idx="352">
                  <c:v>37376</c:v>
                </c:pt>
                <c:pt idx="353">
                  <c:v>37407</c:v>
                </c:pt>
                <c:pt idx="354">
                  <c:v>37437</c:v>
                </c:pt>
                <c:pt idx="355">
                  <c:v>37468</c:v>
                </c:pt>
                <c:pt idx="356">
                  <c:v>37499</c:v>
                </c:pt>
                <c:pt idx="357">
                  <c:v>37529</c:v>
                </c:pt>
                <c:pt idx="358">
                  <c:v>37560</c:v>
                </c:pt>
                <c:pt idx="359">
                  <c:v>37590</c:v>
                </c:pt>
                <c:pt idx="360">
                  <c:v>37621</c:v>
                </c:pt>
                <c:pt idx="361">
                  <c:v>37652</c:v>
                </c:pt>
                <c:pt idx="362">
                  <c:v>37680</c:v>
                </c:pt>
                <c:pt idx="363">
                  <c:v>37711</c:v>
                </c:pt>
                <c:pt idx="364">
                  <c:v>37741</c:v>
                </c:pt>
                <c:pt idx="365">
                  <c:v>37772</c:v>
                </c:pt>
                <c:pt idx="366">
                  <c:v>37802</c:v>
                </c:pt>
                <c:pt idx="367">
                  <c:v>37833</c:v>
                </c:pt>
                <c:pt idx="368">
                  <c:v>37864</c:v>
                </c:pt>
                <c:pt idx="369">
                  <c:v>37894</c:v>
                </c:pt>
                <c:pt idx="370">
                  <c:v>37925</c:v>
                </c:pt>
                <c:pt idx="371">
                  <c:v>37955</c:v>
                </c:pt>
                <c:pt idx="372">
                  <c:v>37986</c:v>
                </c:pt>
                <c:pt idx="373">
                  <c:v>38017</c:v>
                </c:pt>
                <c:pt idx="374">
                  <c:v>38046</c:v>
                </c:pt>
                <c:pt idx="375">
                  <c:v>38077</c:v>
                </c:pt>
                <c:pt idx="376">
                  <c:v>38107</c:v>
                </c:pt>
                <c:pt idx="377">
                  <c:v>38138</c:v>
                </c:pt>
                <c:pt idx="378">
                  <c:v>38168</c:v>
                </c:pt>
                <c:pt idx="379">
                  <c:v>38199</c:v>
                </c:pt>
                <c:pt idx="380">
                  <c:v>38230</c:v>
                </c:pt>
                <c:pt idx="381">
                  <c:v>38260</c:v>
                </c:pt>
                <c:pt idx="382">
                  <c:v>38291</c:v>
                </c:pt>
                <c:pt idx="383">
                  <c:v>38321</c:v>
                </c:pt>
                <c:pt idx="384">
                  <c:v>38352</c:v>
                </c:pt>
                <c:pt idx="385">
                  <c:v>38383</c:v>
                </c:pt>
                <c:pt idx="386">
                  <c:v>38411</c:v>
                </c:pt>
                <c:pt idx="387">
                  <c:v>38442</c:v>
                </c:pt>
                <c:pt idx="388">
                  <c:v>38472</c:v>
                </c:pt>
                <c:pt idx="389">
                  <c:v>38503</c:v>
                </c:pt>
                <c:pt idx="390">
                  <c:v>38533</c:v>
                </c:pt>
                <c:pt idx="391">
                  <c:v>38564</c:v>
                </c:pt>
                <c:pt idx="392">
                  <c:v>38595</c:v>
                </c:pt>
                <c:pt idx="393">
                  <c:v>38625</c:v>
                </c:pt>
                <c:pt idx="394">
                  <c:v>38656</c:v>
                </c:pt>
                <c:pt idx="395">
                  <c:v>38686</c:v>
                </c:pt>
                <c:pt idx="396">
                  <c:v>38717</c:v>
                </c:pt>
                <c:pt idx="397">
                  <c:v>38748</c:v>
                </c:pt>
                <c:pt idx="398">
                  <c:v>38776</c:v>
                </c:pt>
                <c:pt idx="399">
                  <c:v>38807</c:v>
                </c:pt>
                <c:pt idx="400">
                  <c:v>38837</c:v>
                </c:pt>
                <c:pt idx="401">
                  <c:v>38868</c:v>
                </c:pt>
                <c:pt idx="402">
                  <c:v>38898</c:v>
                </c:pt>
                <c:pt idx="403">
                  <c:v>38929</c:v>
                </c:pt>
                <c:pt idx="404">
                  <c:v>38960</c:v>
                </c:pt>
                <c:pt idx="405">
                  <c:v>38990</c:v>
                </c:pt>
                <c:pt idx="406">
                  <c:v>39021</c:v>
                </c:pt>
                <c:pt idx="407">
                  <c:v>39051</c:v>
                </c:pt>
                <c:pt idx="408">
                  <c:v>39082</c:v>
                </c:pt>
                <c:pt idx="409">
                  <c:v>39113</c:v>
                </c:pt>
                <c:pt idx="410">
                  <c:v>39141</c:v>
                </c:pt>
                <c:pt idx="411">
                  <c:v>39172</c:v>
                </c:pt>
                <c:pt idx="412">
                  <c:v>39202</c:v>
                </c:pt>
                <c:pt idx="413">
                  <c:v>39233</c:v>
                </c:pt>
                <c:pt idx="414">
                  <c:v>39263</c:v>
                </c:pt>
                <c:pt idx="415">
                  <c:v>39294</c:v>
                </c:pt>
                <c:pt idx="416">
                  <c:v>39325</c:v>
                </c:pt>
                <c:pt idx="417">
                  <c:v>39355</c:v>
                </c:pt>
                <c:pt idx="418">
                  <c:v>39386</c:v>
                </c:pt>
                <c:pt idx="419">
                  <c:v>39416</c:v>
                </c:pt>
                <c:pt idx="420">
                  <c:v>39447</c:v>
                </c:pt>
                <c:pt idx="421">
                  <c:v>39478</c:v>
                </c:pt>
                <c:pt idx="422">
                  <c:v>39507</c:v>
                </c:pt>
                <c:pt idx="423">
                  <c:v>39538</c:v>
                </c:pt>
                <c:pt idx="424">
                  <c:v>39568</c:v>
                </c:pt>
                <c:pt idx="425">
                  <c:v>39599</c:v>
                </c:pt>
                <c:pt idx="426">
                  <c:v>39629</c:v>
                </c:pt>
                <c:pt idx="427">
                  <c:v>39660</c:v>
                </c:pt>
                <c:pt idx="428">
                  <c:v>39691</c:v>
                </c:pt>
                <c:pt idx="429">
                  <c:v>39721</c:v>
                </c:pt>
                <c:pt idx="430">
                  <c:v>39752</c:v>
                </c:pt>
                <c:pt idx="431">
                  <c:v>39782</c:v>
                </c:pt>
                <c:pt idx="432">
                  <c:v>39813</c:v>
                </c:pt>
                <c:pt idx="433">
                  <c:v>39844</c:v>
                </c:pt>
                <c:pt idx="434">
                  <c:v>39872</c:v>
                </c:pt>
                <c:pt idx="435">
                  <c:v>39903</c:v>
                </c:pt>
                <c:pt idx="436">
                  <c:v>39933</c:v>
                </c:pt>
                <c:pt idx="437">
                  <c:v>39964</c:v>
                </c:pt>
                <c:pt idx="438">
                  <c:v>39994</c:v>
                </c:pt>
                <c:pt idx="439">
                  <c:v>40025</c:v>
                </c:pt>
                <c:pt idx="440">
                  <c:v>40056</c:v>
                </c:pt>
                <c:pt idx="441">
                  <c:v>40086</c:v>
                </c:pt>
                <c:pt idx="442">
                  <c:v>40117</c:v>
                </c:pt>
                <c:pt idx="443">
                  <c:v>40147</c:v>
                </c:pt>
                <c:pt idx="444">
                  <c:v>40178</c:v>
                </c:pt>
                <c:pt idx="445">
                  <c:v>40209</c:v>
                </c:pt>
                <c:pt idx="446">
                  <c:v>40237</c:v>
                </c:pt>
                <c:pt idx="447">
                  <c:v>40268</c:v>
                </c:pt>
                <c:pt idx="448">
                  <c:v>40298</c:v>
                </c:pt>
                <c:pt idx="449">
                  <c:v>40329</c:v>
                </c:pt>
                <c:pt idx="450">
                  <c:v>40359</c:v>
                </c:pt>
                <c:pt idx="451">
                  <c:v>40390</c:v>
                </c:pt>
                <c:pt idx="452">
                  <c:v>40421</c:v>
                </c:pt>
                <c:pt idx="453">
                  <c:v>40451</c:v>
                </c:pt>
                <c:pt idx="454">
                  <c:v>40482</c:v>
                </c:pt>
                <c:pt idx="455">
                  <c:v>40512</c:v>
                </c:pt>
                <c:pt idx="456">
                  <c:v>40543</c:v>
                </c:pt>
                <c:pt idx="457">
                  <c:v>40574</c:v>
                </c:pt>
                <c:pt idx="458">
                  <c:v>40602</c:v>
                </c:pt>
                <c:pt idx="459">
                  <c:v>40633</c:v>
                </c:pt>
                <c:pt idx="460">
                  <c:v>40663</c:v>
                </c:pt>
                <c:pt idx="461">
                  <c:v>40694</c:v>
                </c:pt>
                <c:pt idx="462">
                  <c:v>40724</c:v>
                </c:pt>
                <c:pt idx="463">
                  <c:v>40755</c:v>
                </c:pt>
                <c:pt idx="464">
                  <c:v>40786</c:v>
                </c:pt>
                <c:pt idx="465">
                  <c:v>40816</c:v>
                </c:pt>
                <c:pt idx="466">
                  <c:v>40847</c:v>
                </c:pt>
                <c:pt idx="467">
                  <c:v>40877</c:v>
                </c:pt>
                <c:pt idx="468">
                  <c:v>40908</c:v>
                </c:pt>
                <c:pt idx="469">
                  <c:v>40939</c:v>
                </c:pt>
                <c:pt idx="470">
                  <c:v>40968</c:v>
                </c:pt>
                <c:pt idx="471">
                  <c:v>40999</c:v>
                </c:pt>
                <c:pt idx="472">
                  <c:v>41029</c:v>
                </c:pt>
                <c:pt idx="473">
                  <c:v>41060</c:v>
                </c:pt>
                <c:pt idx="474">
                  <c:v>41090</c:v>
                </c:pt>
                <c:pt idx="475">
                  <c:v>41121</c:v>
                </c:pt>
                <c:pt idx="476">
                  <c:v>41152</c:v>
                </c:pt>
                <c:pt idx="477">
                  <c:v>41182</c:v>
                </c:pt>
                <c:pt idx="478">
                  <c:v>41213</c:v>
                </c:pt>
                <c:pt idx="479">
                  <c:v>41243</c:v>
                </c:pt>
                <c:pt idx="480">
                  <c:v>41274</c:v>
                </c:pt>
                <c:pt idx="481">
                  <c:v>41305</c:v>
                </c:pt>
                <c:pt idx="482">
                  <c:v>41333</c:v>
                </c:pt>
                <c:pt idx="483">
                  <c:v>41364</c:v>
                </c:pt>
                <c:pt idx="484">
                  <c:v>41394</c:v>
                </c:pt>
                <c:pt idx="485">
                  <c:v>41425</c:v>
                </c:pt>
                <c:pt idx="486">
                  <c:v>41455</c:v>
                </c:pt>
                <c:pt idx="487">
                  <c:v>41486</c:v>
                </c:pt>
                <c:pt idx="488">
                  <c:v>41517</c:v>
                </c:pt>
                <c:pt idx="489">
                  <c:v>41547</c:v>
                </c:pt>
                <c:pt idx="490">
                  <c:v>41578</c:v>
                </c:pt>
                <c:pt idx="491">
                  <c:v>41608</c:v>
                </c:pt>
                <c:pt idx="492">
                  <c:v>41639</c:v>
                </c:pt>
                <c:pt idx="493">
                  <c:v>41670</c:v>
                </c:pt>
                <c:pt idx="494">
                  <c:v>41698</c:v>
                </c:pt>
                <c:pt idx="495">
                  <c:v>41729</c:v>
                </c:pt>
                <c:pt idx="496">
                  <c:v>41759</c:v>
                </c:pt>
                <c:pt idx="497">
                  <c:v>41790</c:v>
                </c:pt>
                <c:pt idx="498">
                  <c:v>41820</c:v>
                </c:pt>
                <c:pt idx="499">
                  <c:v>41851</c:v>
                </c:pt>
                <c:pt idx="500">
                  <c:v>41882</c:v>
                </c:pt>
                <c:pt idx="501">
                  <c:v>41912</c:v>
                </c:pt>
                <c:pt idx="502">
                  <c:v>41943</c:v>
                </c:pt>
                <c:pt idx="503">
                  <c:v>41973</c:v>
                </c:pt>
                <c:pt idx="504">
                  <c:v>42004</c:v>
                </c:pt>
                <c:pt idx="505">
                  <c:v>42035</c:v>
                </c:pt>
                <c:pt idx="506">
                  <c:v>42063</c:v>
                </c:pt>
                <c:pt idx="507">
                  <c:v>42094</c:v>
                </c:pt>
                <c:pt idx="508">
                  <c:v>42124</c:v>
                </c:pt>
                <c:pt idx="509">
                  <c:v>42155</c:v>
                </c:pt>
                <c:pt idx="510">
                  <c:v>42185</c:v>
                </c:pt>
                <c:pt idx="511">
                  <c:v>42216</c:v>
                </c:pt>
                <c:pt idx="512">
                  <c:v>42247</c:v>
                </c:pt>
                <c:pt idx="513">
                  <c:v>42277</c:v>
                </c:pt>
                <c:pt idx="514">
                  <c:v>42308</c:v>
                </c:pt>
                <c:pt idx="515">
                  <c:v>42338</c:v>
                </c:pt>
                <c:pt idx="516">
                  <c:v>42369</c:v>
                </c:pt>
                <c:pt idx="517">
                  <c:v>42400</c:v>
                </c:pt>
                <c:pt idx="518">
                  <c:v>42429</c:v>
                </c:pt>
                <c:pt idx="519">
                  <c:v>42460</c:v>
                </c:pt>
                <c:pt idx="520">
                  <c:v>42490</c:v>
                </c:pt>
                <c:pt idx="521">
                  <c:v>42521</c:v>
                </c:pt>
                <c:pt idx="522">
                  <c:v>42551</c:v>
                </c:pt>
                <c:pt idx="523">
                  <c:v>42582</c:v>
                </c:pt>
                <c:pt idx="524">
                  <c:v>42613</c:v>
                </c:pt>
                <c:pt idx="525">
                  <c:v>42643</c:v>
                </c:pt>
                <c:pt idx="526">
                  <c:v>42674</c:v>
                </c:pt>
                <c:pt idx="527">
                  <c:v>42704</c:v>
                </c:pt>
                <c:pt idx="528">
                  <c:v>42735</c:v>
                </c:pt>
                <c:pt idx="529">
                  <c:v>42766</c:v>
                </c:pt>
                <c:pt idx="530">
                  <c:v>42794</c:v>
                </c:pt>
                <c:pt idx="531">
                  <c:v>42825</c:v>
                </c:pt>
                <c:pt idx="532">
                  <c:v>42855</c:v>
                </c:pt>
                <c:pt idx="533">
                  <c:v>42886</c:v>
                </c:pt>
                <c:pt idx="534">
                  <c:v>42916</c:v>
                </c:pt>
                <c:pt idx="535">
                  <c:v>42947</c:v>
                </c:pt>
                <c:pt idx="536">
                  <c:v>42978</c:v>
                </c:pt>
                <c:pt idx="537">
                  <c:v>43008</c:v>
                </c:pt>
                <c:pt idx="538">
                  <c:v>43039</c:v>
                </c:pt>
                <c:pt idx="539">
                  <c:v>43069</c:v>
                </c:pt>
                <c:pt idx="540">
                  <c:v>43100</c:v>
                </c:pt>
                <c:pt idx="541">
                  <c:v>43131</c:v>
                </c:pt>
                <c:pt idx="542">
                  <c:v>43159</c:v>
                </c:pt>
                <c:pt idx="543">
                  <c:v>43190</c:v>
                </c:pt>
                <c:pt idx="544">
                  <c:v>43220</c:v>
                </c:pt>
                <c:pt idx="545">
                  <c:v>43251</c:v>
                </c:pt>
                <c:pt idx="546">
                  <c:v>43281</c:v>
                </c:pt>
                <c:pt idx="547">
                  <c:v>43312</c:v>
                </c:pt>
                <c:pt idx="548">
                  <c:v>43343</c:v>
                </c:pt>
                <c:pt idx="549">
                  <c:v>43373</c:v>
                </c:pt>
                <c:pt idx="550">
                  <c:v>43404</c:v>
                </c:pt>
                <c:pt idx="551">
                  <c:v>43434</c:v>
                </c:pt>
                <c:pt idx="552">
                  <c:v>43465</c:v>
                </c:pt>
                <c:pt idx="553">
                  <c:v>43496</c:v>
                </c:pt>
                <c:pt idx="554">
                  <c:v>43524</c:v>
                </c:pt>
                <c:pt idx="555">
                  <c:v>43555</c:v>
                </c:pt>
                <c:pt idx="556">
                  <c:v>43585</c:v>
                </c:pt>
                <c:pt idx="557">
                  <c:v>43616</c:v>
                </c:pt>
                <c:pt idx="558">
                  <c:v>43646</c:v>
                </c:pt>
                <c:pt idx="559">
                  <c:v>43677</c:v>
                </c:pt>
                <c:pt idx="560">
                  <c:v>43708</c:v>
                </c:pt>
                <c:pt idx="561">
                  <c:v>43738</c:v>
                </c:pt>
                <c:pt idx="562">
                  <c:v>43769</c:v>
                </c:pt>
                <c:pt idx="563">
                  <c:v>43799</c:v>
                </c:pt>
                <c:pt idx="564">
                  <c:v>43830</c:v>
                </c:pt>
                <c:pt idx="565">
                  <c:v>43861</c:v>
                </c:pt>
                <c:pt idx="566">
                  <c:v>43890</c:v>
                </c:pt>
                <c:pt idx="567">
                  <c:v>43921</c:v>
                </c:pt>
                <c:pt idx="568">
                  <c:v>43951</c:v>
                </c:pt>
                <c:pt idx="569">
                  <c:v>43982</c:v>
                </c:pt>
                <c:pt idx="570">
                  <c:v>44012</c:v>
                </c:pt>
                <c:pt idx="571">
                  <c:v>44043</c:v>
                </c:pt>
                <c:pt idx="572">
                  <c:v>44074</c:v>
                </c:pt>
                <c:pt idx="573">
                  <c:v>44104</c:v>
                </c:pt>
                <c:pt idx="574">
                  <c:v>44135</c:v>
                </c:pt>
                <c:pt idx="575">
                  <c:v>44165</c:v>
                </c:pt>
                <c:pt idx="576">
                  <c:v>44196</c:v>
                </c:pt>
                <c:pt idx="577">
                  <c:v>44227</c:v>
                </c:pt>
              </c:numCache>
            </c:numRef>
          </c:cat>
          <c:val>
            <c:numRef>
              <c:f>'Market Data'!$K$4:$K$581</c:f>
              <c:numCache>
                <c:formatCode>0.00%</c:formatCode>
                <c:ptCount val="578"/>
                <c:pt idx="0">
                  <c:v>0</c:v>
                </c:pt>
                <c:pt idx="1">
                  <c:v>1.9245814426537278E-2</c:v>
                </c:pt>
                <c:pt idx="2">
                  <c:v>0.1610076670317635</c:v>
                </c:pt>
                <c:pt idx="3">
                  <c:v>0.32013769363166977</c:v>
                </c:pt>
                <c:pt idx="4">
                  <c:v>0.41605382569238003</c:v>
                </c:pt>
                <c:pt idx="5">
                  <c:v>0.59536848693475219</c:v>
                </c:pt>
                <c:pt idx="6">
                  <c:v>0.87951807228915713</c:v>
                </c:pt>
                <c:pt idx="7">
                  <c:v>0.88030042246909757</c:v>
                </c:pt>
                <c:pt idx="8">
                  <c:v>0.67047410420904452</c:v>
                </c:pt>
                <c:pt idx="9">
                  <c:v>0.61117196056955136</c:v>
                </c:pt>
                <c:pt idx="10">
                  <c:v>0.56595212016898788</c:v>
                </c:pt>
                <c:pt idx="11">
                  <c:v>0.48364888123924277</c:v>
                </c:pt>
                <c:pt idx="12">
                  <c:v>0.66984822406509159</c:v>
                </c:pt>
                <c:pt idx="13">
                  <c:v>1.0214363949303711</c:v>
                </c:pt>
                <c:pt idx="14">
                  <c:v>1.3506493506493511</c:v>
                </c:pt>
                <c:pt idx="15">
                  <c:v>1.6352683461117201</c:v>
                </c:pt>
                <c:pt idx="16">
                  <c:v>1.6950398998591778</c:v>
                </c:pt>
                <c:pt idx="17">
                  <c:v>1.5546862775778445</c:v>
                </c:pt>
                <c:pt idx="18">
                  <c:v>1.411203254576749</c:v>
                </c:pt>
                <c:pt idx="19">
                  <c:v>1.2372085745579726</c:v>
                </c:pt>
                <c:pt idx="20">
                  <c:v>1.419652636520107</c:v>
                </c:pt>
                <c:pt idx="21">
                  <c:v>1.3747457361915201</c:v>
                </c:pt>
                <c:pt idx="22">
                  <c:v>1.4844312314191836</c:v>
                </c:pt>
                <c:pt idx="23">
                  <c:v>1.8424346737599757</c:v>
                </c:pt>
                <c:pt idx="24">
                  <c:v>1.8767016116413711</c:v>
                </c:pt>
                <c:pt idx="25">
                  <c:v>1.7507432326709442</c:v>
                </c:pt>
                <c:pt idx="26">
                  <c:v>1.8438429040838686</c:v>
                </c:pt>
                <c:pt idx="27">
                  <c:v>1.7876701611641379</c:v>
                </c:pt>
                <c:pt idx="28">
                  <c:v>1.6130496010014093</c:v>
                </c:pt>
                <c:pt idx="29">
                  <c:v>1.6130496010014093</c:v>
                </c:pt>
                <c:pt idx="30">
                  <c:v>1.6013143483023011</c:v>
                </c:pt>
                <c:pt idx="31">
                  <c:v>1.6083554999217657</c:v>
                </c:pt>
                <c:pt idx="32">
                  <c:v>1.5003911750899714</c:v>
                </c:pt>
                <c:pt idx="33">
                  <c:v>1.2101392583320303</c:v>
                </c:pt>
                <c:pt idx="34">
                  <c:v>1.2359568142700681</c:v>
                </c:pt>
                <c:pt idx="35">
                  <c:v>1.1616335471757164</c:v>
                </c:pt>
                <c:pt idx="36">
                  <c:v>1.1944922547332193</c:v>
                </c:pt>
                <c:pt idx="37">
                  <c:v>1.0051635111876083</c:v>
                </c:pt>
                <c:pt idx="38">
                  <c:v>1.0700985761226733</c:v>
                </c:pt>
                <c:pt idx="39">
                  <c:v>1.0278516664058839</c:v>
                </c:pt>
                <c:pt idx="40">
                  <c:v>1.0090752620873111</c:v>
                </c:pt>
                <c:pt idx="41">
                  <c:v>0.96369895165075947</c:v>
                </c:pt>
                <c:pt idx="42">
                  <c:v>0.93709904553278101</c:v>
                </c:pt>
                <c:pt idx="43">
                  <c:v>0.76028790486621878</c:v>
                </c:pt>
                <c:pt idx="44">
                  <c:v>0.62728837427632667</c:v>
                </c:pt>
                <c:pt idx="45">
                  <c:v>0.81505241746205681</c:v>
                </c:pt>
                <c:pt idx="46">
                  <c:v>0.92692849319355441</c:v>
                </c:pt>
                <c:pt idx="47">
                  <c:v>1.0380222187451116</c:v>
                </c:pt>
                <c:pt idx="48">
                  <c:v>1.1045219840400575</c:v>
                </c:pt>
                <c:pt idx="49">
                  <c:v>1.0700985761226738</c:v>
                </c:pt>
                <c:pt idx="50">
                  <c:v>1.233609763730247</c:v>
                </c:pt>
                <c:pt idx="51">
                  <c:v>1.3298388358629336</c:v>
                </c:pt>
                <c:pt idx="52">
                  <c:v>1.3040212799248958</c:v>
                </c:pt>
                <c:pt idx="53">
                  <c:v>1.2367391644500092</c:v>
                </c:pt>
                <c:pt idx="54">
                  <c:v>1.2375215146299499</c:v>
                </c:pt>
                <c:pt idx="55">
                  <c:v>1.2547332185886417</c:v>
                </c:pt>
                <c:pt idx="56">
                  <c:v>1.2844625254263824</c:v>
                </c:pt>
                <c:pt idx="57">
                  <c:v>1.4104209043968101</c:v>
                </c:pt>
                <c:pt idx="58">
                  <c:v>1.5269910812079504</c:v>
                </c:pt>
                <c:pt idx="59">
                  <c:v>1.5043029259896747</c:v>
                </c:pt>
                <c:pt idx="60">
                  <c:v>1.5809732436238475</c:v>
                </c:pt>
                <c:pt idx="61">
                  <c:v>1.7499608824910049</c:v>
                </c:pt>
                <c:pt idx="62">
                  <c:v>1.8516664058832757</c:v>
                </c:pt>
                <c:pt idx="63">
                  <c:v>1.8414958535440489</c:v>
                </c:pt>
                <c:pt idx="64">
                  <c:v>1.6732905648568321</c:v>
                </c:pt>
                <c:pt idx="65">
                  <c:v>1.8813957127210164</c:v>
                </c:pt>
                <c:pt idx="66">
                  <c:v>1.8641840087623245</c:v>
                </c:pt>
                <c:pt idx="67">
                  <c:v>2.1333124706618705</c:v>
                </c:pt>
                <c:pt idx="68">
                  <c:v>2.2655296510718221</c:v>
                </c:pt>
                <c:pt idx="69">
                  <c:v>2.3969644813018336</c:v>
                </c:pt>
                <c:pt idx="70">
                  <c:v>2.7959630730715097</c:v>
                </c:pt>
                <c:pt idx="71">
                  <c:v>2.0261304960100164</c:v>
                </c:pt>
                <c:pt idx="72">
                  <c:v>2.5362228133312499</c:v>
                </c:pt>
                <c:pt idx="73">
                  <c:v>2.6567047410420934</c:v>
                </c:pt>
                <c:pt idx="74">
                  <c:v>2.9320920043811647</c:v>
                </c:pt>
                <c:pt idx="75">
                  <c:v>2.7568455640744829</c:v>
                </c:pt>
                <c:pt idx="76">
                  <c:v>2.8382099827882996</c:v>
                </c:pt>
                <c:pt idx="77">
                  <c:v>3.2966671882334575</c:v>
                </c:pt>
                <c:pt idx="78">
                  <c:v>3.3420434986700087</c:v>
                </c:pt>
                <c:pt idx="79">
                  <c:v>3.6385542168674743</c:v>
                </c:pt>
                <c:pt idx="80">
                  <c:v>3.9303708339852976</c:v>
                </c:pt>
                <c:pt idx="81">
                  <c:v>5.2157721796276082</c:v>
                </c:pt>
                <c:pt idx="82">
                  <c:v>4.9771553747457427</c:v>
                </c:pt>
                <c:pt idx="83">
                  <c:v>5.5036770458457269</c:v>
                </c:pt>
                <c:pt idx="84">
                  <c:v>7.0112658425911523</c:v>
                </c:pt>
                <c:pt idx="85">
                  <c:v>9.2174933500234815</c:v>
                </c:pt>
                <c:pt idx="86">
                  <c:v>8.9671412924425073</c:v>
                </c:pt>
                <c:pt idx="87">
                  <c:v>6.7374432796119628</c:v>
                </c:pt>
                <c:pt idx="88">
                  <c:v>7.1051478641840173</c:v>
                </c:pt>
                <c:pt idx="89">
                  <c:v>7.3789704271632068</c:v>
                </c:pt>
                <c:pt idx="90">
                  <c:v>9.2253168518228872</c:v>
                </c:pt>
                <c:pt idx="91">
                  <c:v>8.6111719605695622</c:v>
                </c:pt>
                <c:pt idx="92">
                  <c:v>8.8771710217493478</c:v>
                </c:pt>
                <c:pt idx="93">
                  <c:v>9.4326396495071325</c:v>
                </c:pt>
                <c:pt idx="94">
                  <c:v>8.841965263652023</c:v>
                </c:pt>
                <c:pt idx="95">
                  <c:v>8.6972304803630234</c:v>
                </c:pt>
                <c:pt idx="96">
                  <c:v>8.227820372398698</c:v>
                </c:pt>
                <c:pt idx="97">
                  <c:v>6.9252073227976947</c:v>
                </c:pt>
                <c:pt idx="98">
                  <c:v>6.6513847598185043</c:v>
                </c:pt>
                <c:pt idx="99">
                  <c:v>7.0386480988890732</c:v>
                </c:pt>
                <c:pt idx="100">
                  <c:v>6.5535909873259373</c:v>
                </c:pt>
                <c:pt idx="101">
                  <c:v>6.498826474730099</c:v>
                </c:pt>
                <c:pt idx="102">
                  <c:v>5.665623533093421</c:v>
                </c:pt>
                <c:pt idx="103">
                  <c:v>5.3526834611172038</c:v>
                </c:pt>
                <c:pt idx="104">
                  <c:v>5.6578000312940144</c:v>
                </c:pt>
                <c:pt idx="105">
                  <c:v>5.7086527929901498</c:v>
                </c:pt>
                <c:pt idx="106">
                  <c:v>5.6812705366922307</c:v>
                </c:pt>
                <c:pt idx="107">
                  <c:v>5.4856829917070948</c:v>
                </c:pt>
                <c:pt idx="108">
                  <c:v>5.2196839305273102</c:v>
                </c:pt>
                <c:pt idx="109">
                  <c:v>5.0553903927397963</c:v>
                </c:pt>
                <c:pt idx="110">
                  <c:v>4.6736035049288125</c:v>
                </c:pt>
                <c:pt idx="111">
                  <c:v>4.0070411516194699</c:v>
                </c:pt>
                <c:pt idx="112">
                  <c:v>4.6524800500704169</c:v>
                </c:pt>
                <c:pt idx="113">
                  <c:v>4.0891879205132264</c:v>
                </c:pt>
                <c:pt idx="114">
                  <c:v>3.9679236426224422</c:v>
                </c:pt>
                <c:pt idx="115">
                  <c:v>4.3653575340322366</c:v>
                </c:pt>
                <c:pt idx="116">
                  <c:v>5.4387419809106605</c:v>
                </c:pt>
                <c:pt idx="117">
                  <c:v>5.2118604287279027</c:v>
                </c:pt>
                <c:pt idx="118">
                  <c:v>5.6225942731966869</c:v>
                </c:pt>
                <c:pt idx="119">
                  <c:v>5.8220935690815248</c:v>
                </c:pt>
                <c:pt idx="120">
                  <c:v>6.1491159442966703</c:v>
                </c:pt>
                <c:pt idx="121">
                  <c:v>6.8156782976060128</c:v>
                </c:pt>
                <c:pt idx="122">
                  <c:v>5.3918009701142271</c:v>
                </c:pt>
                <c:pt idx="123">
                  <c:v>5.489594742606795</c:v>
                </c:pt>
                <c:pt idx="124">
                  <c:v>5.716476294789552</c:v>
                </c:pt>
                <c:pt idx="125">
                  <c:v>5.845564074479741</c:v>
                </c:pt>
                <c:pt idx="126">
                  <c:v>5.5091534971053076</c:v>
                </c:pt>
                <c:pt idx="127">
                  <c:v>5.6030355186981726</c:v>
                </c:pt>
                <c:pt idx="128">
                  <c:v>5.4817712408073893</c:v>
                </c:pt>
                <c:pt idx="129">
                  <c:v>5.3370364575183888</c:v>
                </c:pt>
                <c:pt idx="130">
                  <c:v>4.97715537474574</c:v>
                </c:pt>
                <c:pt idx="131">
                  <c:v>5.3370364575183888</c:v>
                </c:pt>
                <c:pt idx="132">
                  <c:v>4.9834141761852635</c:v>
                </c:pt>
                <c:pt idx="133">
                  <c:v>4.8480675950555501</c:v>
                </c:pt>
                <c:pt idx="134">
                  <c:v>5.1688311688311721</c:v>
                </c:pt>
                <c:pt idx="135">
                  <c:v>5.0788608981380099</c:v>
                </c:pt>
                <c:pt idx="136">
                  <c:v>4.8801439524331132</c:v>
                </c:pt>
                <c:pt idx="137">
                  <c:v>5.0123611328430648</c:v>
                </c:pt>
                <c:pt idx="138">
                  <c:v>4.8371146925363835</c:v>
                </c:pt>
                <c:pt idx="139">
                  <c:v>4.3567516820528907</c:v>
                </c:pt>
                <c:pt idx="140">
                  <c:v>4.4490690032858735</c:v>
                </c:pt>
                <c:pt idx="141">
                  <c:v>4.3786574870912247</c:v>
                </c:pt>
                <c:pt idx="142">
                  <c:v>4.2182757002034137</c:v>
                </c:pt>
                <c:pt idx="143">
                  <c:v>4.1478641840087649</c:v>
                </c:pt>
                <c:pt idx="144">
                  <c:v>3.8349241120325486</c:v>
                </c:pt>
                <c:pt idx="145">
                  <c:v>3.7981536535753433</c:v>
                </c:pt>
                <c:pt idx="146">
                  <c:v>3.5024252855578188</c:v>
                </c:pt>
                <c:pt idx="147">
                  <c:v>4.1517759349084686</c:v>
                </c:pt>
                <c:pt idx="148">
                  <c:v>4.0281646064778629</c:v>
                </c:pt>
                <c:pt idx="149">
                  <c:v>3.9131591300266031</c:v>
                </c:pt>
                <c:pt idx="150">
                  <c:v>3.9718353935221442</c:v>
                </c:pt>
                <c:pt idx="151">
                  <c:v>4.1243936786105504</c:v>
                </c:pt>
                <c:pt idx="152">
                  <c:v>4.2143639493037126</c:v>
                </c:pt>
                <c:pt idx="153">
                  <c:v>4.1087466750117398</c:v>
                </c:pt>
                <c:pt idx="154">
                  <c:v>4.0868408699734049</c:v>
                </c:pt>
                <c:pt idx="155">
                  <c:v>4.0899702706931667</c:v>
                </c:pt>
                <c:pt idx="156">
                  <c:v>4.1134407760913829</c:v>
                </c:pt>
                <c:pt idx="157">
                  <c:v>4.4842747613831992</c:v>
                </c:pt>
                <c:pt idx="158">
                  <c:v>4.2910342669378849</c:v>
                </c:pt>
                <c:pt idx="159">
                  <c:v>4.3825692379909293</c:v>
                </c:pt>
                <c:pt idx="160">
                  <c:v>4.4099514942888485</c:v>
                </c:pt>
                <c:pt idx="161">
                  <c:v>4.3700516351118806</c:v>
                </c:pt>
                <c:pt idx="162">
                  <c:v>4.4060397433891456</c:v>
                </c:pt>
                <c:pt idx="163">
                  <c:v>4.5938037865748758</c:v>
                </c:pt>
                <c:pt idx="164">
                  <c:v>5.0194022844625303</c:v>
                </c:pt>
                <c:pt idx="165">
                  <c:v>5.6218119230167476</c:v>
                </c:pt>
                <c:pt idx="166">
                  <c:v>5.2744484431231466</c:v>
                </c:pt>
                <c:pt idx="167">
                  <c:v>5.0006258801439571</c:v>
                </c:pt>
                <c:pt idx="168">
                  <c:v>5.0827726490377145</c:v>
                </c:pt>
                <c:pt idx="169">
                  <c:v>5.2666249413237418</c:v>
                </c:pt>
                <c:pt idx="170">
                  <c:v>5.3503364105773805</c:v>
                </c:pt>
                <c:pt idx="171">
                  <c:v>5.5767485526521732</c:v>
                </c:pt>
                <c:pt idx="172">
                  <c:v>6.0920043811610141</c:v>
                </c:pt>
                <c:pt idx="173">
                  <c:v>6.0567986230636892</c:v>
                </c:pt>
                <c:pt idx="174">
                  <c:v>5.9989047097480892</c:v>
                </c:pt>
                <c:pt idx="175">
                  <c:v>6.2367391644500136</c:v>
                </c:pt>
                <c:pt idx="176">
                  <c:v>6.0943514317008347</c:v>
                </c:pt>
                <c:pt idx="177">
                  <c:v>6.189798153653582</c:v>
                </c:pt>
                <c:pt idx="178">
                  <c:v>6.3353152871225227</c:v>
                </c:pt>
                <c:pt idx="179">
                  <c:v>6.706149272414339</c:v>
                </c:pt>
                <c:pt idx="180">
                  <c:v>6.5747144421843284</c:v>
                </c:pt>
                <c:pt idx="181">
                  <c:v>6.1663276482553648</c:v>
                </c:pt>
                <c:pt idx="182">
                  <c:v>5.667970583633239</c:v>
                </c:pt>
                <c:pt idx="183">
                  <c:v>6.1498982944766132</c:v>
                </c:pt>
                <c:pt idx="184">
                  <c:v>6.0255046158660672</c:v>
                </c:pt>
                <c:pt idx="185">
                  <c:v>6.1272101392583371</c:v>
                </c:pt>
                <c:pt idx="186">
                  <c:v>5.8306994210608716</c:v>
                </c:pt>
                <c:pt idx="187">
                  <c:v>5.8346111719605744</c:v>
                </c:pt>
                <c:pt idx="188">
                  <c:v>5.6930057893913357</c:v>
                </c:pt>
                <c:pt idx="189">
                  <c:v>5.2228133312470701</c:v>
                </c:pt>
                <c:pt idx="190">
                  <c:v>5.4528242841495898</c:v>
                </c:pt>
                <c:pt idx="191">
                  <c:v>5.6124237208574614</c:v>
                </c:pt>
                <c:pt idx="192">
                  <c:v>5.4191832264121471</c:v>
                </c:pt>
                <c:pt idx="193">
                  <c:v>5.164919417931471</c:v>
                </c:pt>
                <c:pt idx="194">
                  <c:v>5.0553903927397954</c:v>
                </c:pt>
                <c:pt idx="195">
                  <c:v>4.9959317790643141</c:v>
                </c:pt>
                <c:pt idx="196">
                  <c:v>4.9075262087310332</c:v>
                </c:pt>
                <c:pt idx="197">
                  <c:v>4.6610859020497628</c:v>
                </c:pt>
                <c:pt idx="198">
                  <c:v>4.8363323423564433</c:v>
                </c:pt>
                <c:pt idx="199">
                  <c:v>4.7627914254420327</c:v>
                </c:pt>
                <c:pt idx="200">
                  <c:v>4.6297918948521408</c:v>
                </c:pt>
                <c:pt idx="201">
                  <c:v>4.7346268189641734</c:v>
                </c:pt>
                <c:pt idx="202">
                  <c:v>4.8723204506337092</c:v>
                </c:pt>
                <c:pt idx="203">
                  <c:v>5.3863245188546447</c:v>
                </c:pt>
                <c:pt idx="204">
                  <c:v>5.2783601940228504</c:v>
                </c:pt>
                <c:pt idx="205">
                  <c:v>5.4942888436864399</c:v>
                </c:pt>
                <c:pt idx="206">
                  <c:v>5.3792833672351801</c:v>
                </c:pt>
                <c:pt idx="207">
                  <c:v>4.7659208261617954</c:v>
                </c:pt>
                <c:pt idx="208">
                  <c:v>4.7541855734626868</c:v>
                </c:pt>
                <c:pt idx="209">
                  <c:v>4.6806446565482762</c:v>
                </c:pt>
                <c:pt idx="210">
                  <c:v>4.5108746675011782</c:v>
                </c:pt>
                <c:pt idx="211">
                  <c:v>4.8253794398372767</c:v>
                </c:pt>
                <c:pt idx="212">
                  <c:v>5.067125645438904</c:v>
                </c:pt>
                <c:pt idx="213">
                  <c:v>5.3902362697543484</c:v>
                </c:pt>
                <c:pt idx="214">
                  <c:v>4.9380378657487158</c:v>
                </c:pt>
                <c:pt idx="215">
                  <c:v>5.0217493350023545</c:v>
                </c:pt>
                <c:pt idx="216">
                  <c:v>4.9896729776247923</c:v>
                </c:pt>
                <c:pt idx="217">
                  <c:v>4.7268033171647703</c:v>
                </c:pt>
                <c:pt idx="218">
                  <c:v>4.6751682052886947</c:v>
                </c:pt>
                <c:pt idx="219">
                  <c:v>4.564856829917078</c:v>
                </c:pt>
                <c:pt idx="220">
                  <c:v>4.5977155374745813</c:v>
                </c:pt>
                <c:pt idx="221">
                  <c:v>4.6391800970114296</c:v>
                </c:pt>
                <c:pt idx="222">
                  <c:v>4.7635737756219765</c:v>
                </c:pt>
                <c:pt idx="223">
                  <c:v>4.6775152558285171</c:v>
                </c:pt>
                <c:pt idx="224">
                  <c:v>4.4357690502268889</c:v>
                </c:pt>
                <c:pt idx="225">
                  <c:v>4.5531215772179703</c:v>
                </c:pt>
                <c:pt idx="226">
                  <c:v>4.5930214363949373</c:v>
                </c:pt>
                <c:pt idx="227">
                  <c:v>4.7314974182444134</c:v>
                </c:pt>
                <c:pt idx="228">
                  <c:v>4.5257393209200503</c:v>
                </c:pt>
                <c:pt idx="229">
                  <c:v>4.5406039743389206</c:v>
                </c:pt>
                <c:pt idx="230">
                  <c:v>4.5351275230793364</c:v>
                </c:pt>
                <c:pt idx="231">
                  <c:v>4.3465811297136652</c:v>
                </c:pt>
                <c:pt idx="232">
                  <c:v>4.2628696604600282</c:v>
                </c:pt>
                <c:pt idx="233">
                  <c:v>4.2808637145986612</c:v>
                </c:pt>
                <c:pt idx="234">
                  <c:v>4.373181035831645</c:v>
                </c:pt>
                <c:pt idx="235">
                  <c:v>4.5992802378344617</c:v>
                </c:pt>
                <c:pt idx="236">
                  <c:v>4.3512752307933091</c:v>
                </c:pt>
                <c:pt idx="237">
                  <c:v>4.4764512595837962</c:v>
                </c:pt>
                <c:pt idx="238">
                  <c:v>4.3356282271944986</c:v>
                </c:pt>
                <c:pt idx="239">
                  <c:v>4.2573932092004441</c:v>
                </c:pt>
                <c:pt idx="240">
                  <c:v>4.2339227038022278</c:v>
                </c:pt>
                <c:pt idx="241">
                  <c:v>4.2026286966046058</c:v>
                </c:pt>
                <c:pt idx="242">
                  <c:v>4.1556876858081733</c:v>
                </c:pt>
                <c:pt idx="243">
                  <c:v>4.3043342199968757</c:v>
                </c:pt>
                <c:pt idx="244">
                  <c:v>4.5703332811766595</c:v>
                </c:pt>
                <c:pt idx="245">
                  <c:v>4.8637145986543624</c:v>
                </c:pt>
                <c:pt idx="246">
                  <c:v>4.91613206071038</c:v>
                </c:pt>
                <c:pt idx="247">
                  <c:v>5.3730245657956557</c:v>
                </c:pt>
                <c:pt idx="248">
                  <c:v>4.822250039117514</c:v>
                </c:pt>
                <c:pt idx="249">
                  <c:v>4.5609450790173724</c:v>
                </c:pt>
                <c:pt idx="250">
                  <c:v>4.781567829760605</c:v>
                </c:pt>
                <c:pt idx="251">
                  <c:v>4.8003442340791782</c:v>
                </c:pt>
                <c:pt idx="252">
                  <c:v>5.1132843060553954</c:v>
                </c:pt>
                <c:pt idx="253">
                  <c:v>4.9755906743858596</c:v>
                </c:pt>
                <c:pt idx="254">
                  <c:v>4.9732436238460389</c:v>
                </c:pt>
                <c:pt idx="255">
                  <c:v>5.1179784071350385</c:v>
                </c:pt>
                <c:pt idx="256">
                  <c:v>4.8997027069316275</c:v>
                </c:pt>
                <c:pt idx="257">
                  <c:v>5.0600844938194385</c:v>
                </c:pt>
                <c:pt idx="258">
                  <c:v>5.0444374902206279</c:v>
                </c:pt>
                <c:pt idx="259">
                  <c:v>5.0021905805038394</c:v>
                </c:pt>
                <c:pt idx="260">
                  <c:v>5.0491315913002719</c:v>
                </c:pt>
                <c:pt idx="261">
                  <c:v>5.1688311688311748</c:v>
                </c:pt>
                <c:pt idx="262">
                  <c:v>5.0162728837427686</c:v>
                </c:pt>
                <c:pt idx="263">
                  <c:v>4.9677671725864547</c:v>
                </c:pt>
                <c:pt idx="264">
                  <c:v>4.995931779064315</c:v>
                </c:pt>
                <c:pt idx="265">
                  <c:v>4.8691910499139475</c:v>
                </c:pt>
                <c:pt idx="266">
                  <c:v>4.9004850571115686</c:v>
                </c:pt>
                <c:pt idx="267">
                  <c:v>5.1242372085745629</c:v>
                </c:pt>
                <c:pt idx="268">
                  <c:v>5.0569550930996776</c:v>
                </c:pt>
                <c:pt idx="269">
                  <c:v>5.0131434830230068</c:v>
                </c:pt>
                <c:pt idx="270">
                  <c:v>5.0178375841026499</c:v>
                </c:pt>
                <c:pt idx="271">
                  <c:v>4.9865435769050279</c:v>
                </c:pt>
                <c:pt idx="272">
                  <c:v>4.9888906274448495</c:v>
                </c:pt>
                <c:pt idx="273">
                  <c:v>5.0084493819433629</c:v>
                </c:pt>
                <c:pt idx="274">
                  <c:v>4.9928023783445523</c:v>
                </c:pt>
                <c:pt idx="275">
                  <c:v>5.0679079956188442</c:v>
                </c:pt>
                <c:pt idx="276">
                  <c:v>5.0569550930996767</c:v>
                </c:pt>
                <c:pt idx="277">
                  <c:v>5.3573775621968451</c:v>
                </c:pt>
                <c:pt idx="278">
                  <c:v>5.2705366922234447</c:v>
                </c:pt>
                <c:pt idx="279">
                  <c:v>5.1876075731497471</c:v>
                </c:pt>
                <c:pt idx="280">
                  <c:v>5.1281489594742657</c:v>
                </c:pt>
                <c:pt idx="281">
                  <c:v>5.1179784071350385</c:v>
                </c:pt>
                <c:pt idx="282">
                  <c:v>4.9529025191675844</c:v>
                </c:pt>
                <c:pt idx="283">
                  <c:v>5.0561727429197365</c:v>
                </c:pt>
                <c:pt idx="284">
                  <c:v>5.0475668909403906</c:v>
                </c:pt>
                <c:pt idx="285">
                  <c:v>4.9208261617900222</c:v>
                </c:pt>
                <c:pt idx="286">
                  <c:v>4.9153497105304389</c:v>
                </c:pt>
                <c:pt idx="287">
                  <c:v>4.8152088874980494</c:v>
                </c:pt>
                <c:pt idx="288">
                  <c:v>4.7534032232827466</c:v>
                </c:pt>
                <c:pt idx="289">
                  <c:v>4.3880456892505144</c:v>
                </c:pt>
                <c:pt idx="290">
                  <c:v>4.6869034579878015</c:v>
                </c:pt>
                <c:pt idx="291">
                  <c:v>4.4960100140823096</c:v>
                </c:pt>
                <c:pt idx="292">
                  <c:v>4.3121577217962823</c:v>
                </c:pt>
                <c:pt idx="293">
                  <c:v>4.3927397903301575</c:v>
                </c:pt>
                <c:pt idx="294">
                  <c:v>4.2253168518228819</c:v>
                </c:pt>
                <c:pt idx="295">
                  <c:v>4.0782350179940599</c:v>
                </c:pt>
                <c:pt idx="296">
                  <c:v>4.0719762165545355</c:v>
                </c:pt>
                <c:pt idx="297">
                  <c:v>4.2331403536222867</c:v>
                </c:pt>
                <c:pt idx="298">
                  <c:v>3.8732592708496378</c:v>
                </c:pt>
                <c:pt idx="299">
                  <c:v>3.6471600688468211</c:v>
                </c:pt>
                <c:pt idx="300">
                  <c:v>3.5227663902362751</c:v>
                </c:pt>
                <c:pt idx="301">
                  <c:v>3.7324362384603402</c:v>
                </c:pt>
                <c:pt idx="302">
                  <c:v>3.6808011265842637</c:v>
                </c:pt>
                <c:pt idx="303">
                  <c:v>3.7089657330621231</c:v>
                </c:pt>
                <c:pt idx="304">
                  <c:v>3.7981536535753451</c:v>
                </c:pt>
                <c:pt idx="305">
                  <c:v>3.5837897042716369</c:v>
                </c:pt>
                <c:pt idx="306">
                  <c:v>3.64637771866688</c:v>
                </c:pt>
                <c:pt idx="307">
                  <c:v>3.4820841808793661</c:v>
                </c:pt>
                <c:pt idx="308">
                  <c:v>3.3115318416523278</c:v>
                </c:pt>
                <c:pt idx="309">
                  <c:v>3.6463777186668791</c:v>
                </c:pt>
                <c:pt idx="310">
                  <c:v>3.5775309028321116</c:v>
                </c:pt>
                <c:pt idx="311">
                  <c:v>3.587701455171338</c:v>
                </c:pt>
                <c:pt idx="312">
                  <c:v>3.5102487873572246</c:v>
                </c:pt>
                <c:pt idx="313">
                  <c:v>3.4773900797997213</c:v>
                </c:pt>
                <c:pt idx="314">
                  <c:v>3.4914723830386523</c:v>
                </c:pt>
                <c:pt idx="315">
                  <c:v>3.3819433578469766</c:v>
                </c:pt>
                <c:pt idx="316">
                  <c:v>3.4836488812392474</c:v>
                </c:pt>
                <c:pt idx="317">
                  <c:v>3.2301674229385124</c:v>
                </c:pt>
                <c:pt idx="318">
                  <c:v>3.1073384446878469</c:v>
                </c:pt>
                <c:pt idx="319">
                  <c:v>3.0048505711156359</c:v>
                </c:pt>
                <c:pt idx="320">
                  <c:v>3.0006258801439571</c:v>
                </c:pt>
                <c:pt idx="321">
                  <c:v>3.6745423251447402</c:v>
                </c:pt>
                <c:pt idx="322">
                  <c:v>3.6815834767642048</c:v>
                </c:pt>
                <c:pt idx="323">
                  <c:v>3.5485839461743129</c:v>
                </c:pt>
                <c:pt idx="324">
                  <c:v>3.5063370364575235</c:v>
                </c:pt>
                <c:pt idx="325">
                  <c:v>3.4359255202628747</c:v>
                </c:pt>
                <c:pt idx="326">
                  <c:v>3.5720544515725292</c:v>
                </c:pt>
                <c:pt idx="327">
                  <c:v>3.3667657643561313</c:v>
                </c:pt>
                <c:pt idx="328">
                  <c:v>3.2802378344547076</c:v>
                </c:pt>
                <c:pt idx="329">
                  <c:v>3.2575496792364316</c:v>
                </c:pt>
                <c:pt idx="330">
                  <c:v>3.5302769519637041</c:v>
                </c:pt>
                <c:pt idx="331">
                  <c:v>3.3381317477703076</c:v>
                </c:pt>
                <c:pt idx="332">
                  <c:v>3.3475199499295947</c:v>
                </c:pt>
                <c:pt idx="333">
                  <c:v>3.2911907369738751</c:v>
                </c:pt>
                <c:pt idx="334">
                  <c:v>3.1488030042246962</c:v>
                </c:pt>
                <c:pt idx="335">
                  <c:v>3.2317321232983938</c:v>
                </c:pt>
                <c:pt idx="336">
                  <c:v>3.2598967297762531</c:v>
                </c:pt>
                <c:pt idx="337">
                  <c:v>3.1597559067438636</c:v>
                </c:pt>
                <c:pt idx="338">
                  <c:v>3.1800970114223173</c:v>
                </c:pt>
                <c:pt idx="339">
                  <c:v>3.0361445783132579</c:v>
                </c:pt>
                <c:pt idx="340">
                  <c:v>3.1315913002660043</c:v>
                </c:pt>
                <c:pt idx="341">
                  <c:v>3.1597559067438636</c:v>
                </c:pt>
                <c:pt idx="342">
                  <c:v>3.2379909247379173</c:v>
                </c:pt>
                <c:pt idx="343">
                  <c:v>3.1722735096229107</c:v>
                </c:pt>
                <c:pt idx="344">
                  <c:v>3.2935377875136949</c:v>
                </c:pt>
                <c:pt idx="345">
                  <c:v>3.5884838053512791</c:v>
                </c:pt>
                <c:pt idx="346">
                  <c:v>3.3756845564074514</c:v>
                </c:pt>
                <c:pt idx="347">
                  <c:v>3.293537787513694</c:v>
                </c:pt>
                <c:pt idx="348">
                  <c:v>3.364731653888283</c:v>
                </c:pt>
                <c:pt idx="349">
                  <c:v>3.4210608668440017</c:v>
                </c:pt>
                <c:pt idx="350">
                  <c:v>3.6401189172273538</c:v>
                </c:pt>
                <c:pt idx="351">
                  <c:v>3.7355656391800993</c:v>
                </c:pt>
                <c:pt idx="352">
                  <c:v>3.8263182600532026</c:v>
                </c:pt>
                <c:pt idx="353">
                  <c:v>4.1095290251916792</c:v>
                </c:pt>
                <c:pt idx="354">
                  <c:v>3.9202002816460677</c:v>
                </c:pt>
                <c:pt idx="355">
                  <c:v>3.7496479424190303</c:v>
                </c:pt>
                <c:pt idx="356">
                  <c:v>3.8936003755280897</c:v>
                </c:pt>
                <c:pt idx="357">
                  <c:v>4.0625880143952475</c:v>
                </c:pt>
                <c:pt idx="358">
                  <c:v>3.9718353935221451</c:v>
                </c:pt>
                <c:pt idx="359">
                  <c:v>3.9780941949616695</c:v>
                </c:pt>
                <c:pt idx="360">
                  <c:v>4.4459396025661135</c:v>
                </c:pt>
                <c:pt idx="361">
                  <c:v>4.7604443749022112</c:v>
                </c:pt>
                <c:pt idx="362">
                  <c:v>4.4756689094038542</c:v>
                </c:pt>
                <c:pt idx="363">
                  <c:v>4.2800813644187183</c:v>
                </c:pt>
                <c:pt idx="364">
                  <c:v>4.2972930683774102</c:v>
                </c:pt>
                <c:pt idx="365">
                  <c:v>4.7025504615866103</c:v>
                </c:pt>
                <c:pt idx="366">
                  <c:v>4.420122046628074</c:v>
                </c:pt>
                <c:pt idx="367">
                  <c:v>4.5445157252386217</c:v>
                </c:pt>
                <c:pt idx="368">
                  <c:v>4.8762322015334112</c:v>
                </c:pt>
                <c:pt idx="369">
                  <c:v>5.0295728368017576</c:v>
                </c:pt>
                <c:pt idx="370">
                  <c:v>5.0123611328430657</c:v>
                </c:pt>
                <c:pt idx="371">
                  <c:v>5.2298544828665365</c:v>
                </c:pt>
                <c:pt idx="372">
                  <c:v>5.5005476451259643</c:v>
                </c:pt>
                <c:pt idx="373">
                  <c:v>5.2971365983414236</c:v>
                </c:pt>
                <c:pt idx="374">
                  <c:v>5.1985604756689145</c:v>
                </c:pt>
                <c:pt idx="375">
                  <c:v>5.672664684712883</c:v>
                </c:pt>
                <c:pt idx="376">
                  <c:v>5.0514786418400925</c:v>
                </c:pt>
                <c:pt idx="377">
                  <c:v>5.1891722735096275</c:v>
                </c:pt>
                <c:pt idx="378">
                  <c:v>5.168831168831173</c:v>
                </c:pt>
                <c:pt idx="379">
                  <c:v>5.1187607573149787</c:v>
                </c:pt>
                <c:pt idx="380">
                  <c:v>5.4129244249726227</c:v>
                </c:pt>
                <c:pt idx="381">
                  <c:v>5.5443592552026342</c:v>
                </c:pt>
                <c:pt idx="382">
                  <c:v>5.7055233922703854</c:v>
                </c:pt>
                <c:pt idx="383">
                  <c:v>6.0560162728837481</c:v>
                </c:pt>
                <c:pt idx="384">
                  <c:v>5.8604287278986122</c:v>
                </c:pt>
                <c:pt idx="385">
                  <c:v>5.6124237208574614</c:v>
                </c:pt>
                <c:pt idx="386">
                  <c:v>5.8166171178219415</c:v>
                </c:pt>
                <c:pt idx="387">
                  <c:v>5.7023939915506228</c:v>
                </c:pt>
                <c:pt idx="388">
                  <c:v>5.7970583633234281</c:v>
                </c:pt>
                <c:pt idx="389">
                  <c:v>5.5287122516038218</c:v>
                </c:pt>
                <c:pt idx="390">
                  <c:v>5.8142700672821199</c:v>
                </c:pt>
                <c:pt idx="391">
                  <c:v>5.7250821467688979</c:v>
                </c:pt>
                <c:pt idx="392">
                  <c:v>5.809575966202476</c:v>
                </c:pt>
                <c:pt idx="393">
                  <c:v>6.3431387889219257</c:v>
                </c:pt>
                <c:pt idx="394">
                  <c:v>6.2788296041308129</c:v>
                </c:pt>
                <c:pt idx="395">
                  <c:v>6.7152245345016475</c:v>
                </c:pt>
                <c:pt idx="396">
                  <c:v>7.0895008605852041</c:v>
                </c:pt>
                <c:pt idx="397">
                  <c:v>7.9015803473634865</c:v>
                </c:pt>
                <c:pt idx="398">
                  <c:v>7.7865748709122258</c:v>
                </c:pt>
                <c:pt idx="399">
                  <c:v>8.1323736504459454</c:v>
                </c:pt>
                <c:pt idx="400">
                  <c:v>9.2398685651697772</c:v>
                </c:pt>
                <c:pt idx="401">
                  <c:v>9.0954467219527544</c:v>
                </c:pt>
                <c:pt idx="402">
                  <c:v>8.6362071663276563</c:v>
                </c:pt>
                <c:pt idx="403">
                  <c:v>8.9632295415428018</c:v>
                </c:pt>
                <c:pt idx="404">
                  <c:v>8.8153653575340396</c:v>
                </c:pt>
                <c:pt idx="405">
                  <c:v>8.3616022531685257</c:v>
                </c:pt>
                <c:pt idx="406">
                  <c:v>8.4914723830386567</c:v>
                </c:pt>
                <c:pt idx="407">
                  <c:v>9.1392583320294261</c:v>
                </c:pt>
                <c:pt idx="408">
                  <c:v>8.9624471913628643</c:v>
                </c:pt>
                <c:pt idx="409">
                  <c:v>9.2206227507432423</c:v>
                </c:pt>
                <c:pt idx="410">
                  <c:v>9.4733218588640362</c:v>
                </c:pt>
                <c:pt idx="411">
                  <c:v>9.3864809888906358</c:v>
                </c:pt>
                <c:pt idx="412">
                  <c:v>9.6157095916132178</c:v>
                </c:pt>
                <c:pt idx="413">
                  <c:v>9.3348458770145637</c:v>
                </c:pt>
                <c:pt idx="414">
                  <c:v>9.1650758879674665</c:v>
                </c:pt>
                <c:pt idx="415">
                  <c:v>9.394304490690045</c:v>
                </c:pt>
                <c:pt idx="416">
                  <c:v>9.5351275230793426</c:v>
                </c:pt>
                <c:pt idx="417">
                  <c:v>10.635111876075745</c:v>
                </c:pt>
                <c:pt idx="418">
                  <c:v>11.467532467532481</c:v>
                </c:pt>
                <c:pt idx="419">
                  <c:v>11.260209669848237</c:v>
                </c:pt>
                <c:pt idx="420">
                  <c:v>12.044906900328604</c:v>
                </c:pt>
                <c:pt idx="421">
                  <c:v>13.490690032858724</c:v>
                </c:pt>
                <c:pt idx="422">
                  <c:v>14.238616804881882</c:v>
                </c:pt>
                <c:pt idx="423">
                  <c:v>13.346737599749664</c:v>
                </c:pt>
                <c:pt idx="424">
                  <c:v>12.731028008136457</c:v>
                </c:pt>
                <c:pt idx="425">
                  <c:v>12.871068690345815</c:v>
                </c:pt>
                <c:pt idx="426">
                  <c:v>13.479737130339558</c:v>
                </c:pt>
                <c:pt idx="427">
                  <c:v>13.302925989672996</c:v>
                </c:pt>
                <c:pt idx="428">
                  <c:v>12.005007041151636</c:v>
                </c:pt>
                <c:pt idx="429">
                  <c:v>12.627757784384308</c:v>
                </c:pt>
                <c:pt idx="430">
                  <c:v>10.326083554999233</c:v>
                </c:pt>
                <c:pt idx="431">
                  <c:v>11.800031294007214</c:v>
                </c:pt>
                <c:pt idx="432">
                  <c:v>12.801439524331107</c:v>
                </c:pt>
                <c:pt idx="433">
                  <c:v>13.518072289156644</c:v>
                </c:pt>
                <c:pt idx="434">
                  <c:v>13.744484431231438</c:v>
                </c:pt>
                <c:pt idx="435">
                  <c:v>13.385072758566752</c:v>
                </c:pt>
                <c:pt idx="436">
                  <c:v>12.897668596463795</c:v>
                </c:pt>
                <c:pt idx="437">
                  <c:v>14.321232983883606</c:v>
                </c:pt>
                <c:pt idx="438">
                  <c:v>13.496948834298252</c:v>
                </c:pt>
                <c:pt idx="439">
                  <c:v>13.92724143326555</c:v>
                </c:pt>
                <c:pt idx="440">
                  <c:v>13.883273353152891</c:v>
                </c:pt>
                <c:pt idx="441">
                  <c:v>14.767485526521693</c:v>
                </c:pt>
                <c:pt idx="442">
                  <c:v>15.358159912376802</c:v>
                </c:pt>
                <c:pt idx="443">
                  <c:v>17.457674855265243</c:v>
                </c:pt>
                <c:pt idx="444">
                  <c:v>16.164450007823525</c:v>
                </c:pt>
                <c:pt idx="445">
                  <c:v>15.917540291034289</c:v>
                </c:pt>
                <c:pt idx="446">
                  <c:v>16.486934751995015</c:v>
                </c:pt>
                <c:pt idx="447">
                  <c:v>16.419026756376176</c:v>
                </c:pt>
                <c:pt idx="448">
                  <c:v>17.448286653105953</c:v>
                </c:pt>
                <c:pt idx="449">
                  <c:v>18.031450477233633</c:v>
                </c:pt>
                <c:pt idx="450">
                  <c:v>18.43952433109062</c:v>
                </c:pt>
                <c:pt idx="451">
                  <c:v>17.479111250195608</c:v>
                </c:pt>
                <c:pt idx="452">
                  <c:v>18.518072289156652</c:v>
                </c:pt>
                <c:pt idx="453">
                  <c:v>19.474730089187947</c:v>
                </c:pt>
                <c:pt idx="454">
                  <c:v>20.27053669222347</c:v>
                </c:pt>
                <c:pt idx="455">
                  <c:v>20.690345798779564</c:v>
                </c:pt>
                <c:pt idx="456">
                  <c:v>21.240650915349743</c:v>
                </c:pt>
                <c:pt idx="457">
                  <c:v>19.852448756063247</c:v>
                </c:pt>
                <c:pt idx="458">
                  <c:v>21.083085589109718</c:v>
                </c:pt>
                <c:pt idx="459">
                  <c:v>21.409638554216905</c:v>
                </c:pt>
                <c:pt idx="460">
                  <c:v>23.467219527460529</c:v>
                </c:pt>
                <c:pt idx="461">
                  <c:v>23.02957283680179</c:v>
                </c:pt>
                <c:pt idx="462">
                  <c:v>22.473321858864065</c:v>
                </c:pt>
                <c:pt idx="463">
                  <c:v>24.458457205445193</c:v>
                </c:pt>
                <c:pt idx="464">
                  <c:v>27.564387419809144</c:v>
                </c:pt>
                <c:pt idx="465">
                  <c:v>24.407447973713065</c:v>
                </c:pt>
                <c:pt idx="466">
                  <c:v>25.82991707088096</c:v>
                </c:pt>
                <c:pt idx="467">
                  <c:v>26.325144734783322</c:v>
                </c:pt>
                <c:pt idx="468">
                  <c:v>23.486152401815083</c:v>
                </c:pt>
                <c:pt idx="469">
                  <c:v>26.190736973869537</c:v>
                </c:pt>
                <c:pt idx="470">
                  <c:v>25.549209826318293</c:v>
                </c:pt>
                <c:pt idx="471">
                  <c:v>25.101549053356319</c:v>
                </c:pt>
                <c:pt idx="472">
                  <c:v>25.048349241120363</c:v>
                </c:pt>
                <c:pt idx="473">
                  <c:v>23.417305585980319</c:v>
                </c:pt>
                <c:pt idx="474">
                  <c:v>23.995305898920392</c:v>
                </c:pt>
                <c:pt idx="475">
                  <c:v>24.263339070568019</c:v>
                </c:pt>
                <c:pt idx="476">
                  <c:v>25.472383038648132</c:v>
                </c:pt>
                <c:pt idx="477">
                  <c:v>26.730402127992523</c:v>
                </c:pt>
                <c:pt idx="478">
                  <c:v>25.923016742293882</c:v>
                </c:pt>
                <c:pt idx="479">
                  <c:v>25.834298231888621</c:v>
                </c:pt>
                <c:pt idx="480">
                  <c:v>25.214207479267746</c:v>
                </c:pt>
                <c:pt idx="481">
                  <c:v>25.031919887341601</c:v>
                </c:pt>
                <c:pt idx="482">
                  <c:v>23.716163354717594</c:v>
                </c:pt>
                <c:pt idx="483">
                  <c:v>23.996088249100321</c:v>
                </c:pt>
                <c:pt idx="484">
                  <c:v>22.106086684399958</c:v>
                </c:pt>
                <c:pt idx="485">
                  <c:v>20.714911594429683</c:v>
                </c:pt>
                <c:pt idx="486">
                  <c:v>18.316695352839947</c:v>
                </c:pt>
                <c:pt idx="487">
                  <c:v>19.73337505867628</c:v>
                </c:pt>
                <c:pt idx="488">
                  <c:v>20.831794711312803</c:v>
                </c:pt>
                <c:pt idx="489">
                  <c:v>19.795337192927573</c:v>
                </c:pt>
                <c:pt idx="490">
                  <c:v>19.701924581442672</c:v>
                </c:pt>
                <c:pt idx="491">
                  <c:v>18.611171960569568</c:v>
                </c:pt>
                <c:pt idx="492">
                  <c:v>17.802065404475062</c:v>
                </c:pt>
                <c:pt idx="493">
                  <c:v>18.473478328900033</c:v>
                </c:pt>
                <c:pt idx="494">
                  <c:v>19.754029103426713</c:v>
                </c:pt>
                <c:pt idx="495">
                  <c:v>19.090909090909108</c:v>
                </c:pt>
                <c:pt idx="496">
                  <c:v>19.209669848224081</c:v>
                </c:pt>
                <c:pt idx="497">
                  <c:v>18.553747457361933</c:v>
                </c:pt>
                <c:pt idx="498">
                  <c:v>19.768737286809593</c:v>
                </c:pt>
                <c:pt idx="499">
                  <c:v>19.068690345798796</c:v>
                </c:pt>
                <c:pt idx="500">
                  <c:v>19.142700672821174</c:v>
                </c:pt>
                <c:pt idx="501">
                  <c:v>17.90392739790332</c:v>
                </c:pt>
                <c:pt idx="502">
                  <c:v>17.352996401189188</c:v>
                </c:pt>
                <c:pt idx="503">
                  <c:v>17.265999061179802</c:v>
                </c:pt>
                <c:pt idx="504">
                  <c:v>17.531841652323592</c:v>
                </c:pt>
                <c:pt idx="505">
                  <c:v>19.087466750117368</c:v>
                </c:pt>
                <c:pt idx="506">
                  <c:v>17.982631826005338</c:v>
                </c:pt>
                <c:pt idx="507">
                  <c:v>17.519324049444545</c:v>
                </c:pt>
                <c:pt idx="508">
                  <c:v>17.531841652323596</c:v>
                </c:pt>
                <c:pt idx="509">
                  <c:v>17.629009544672211</c:v>
                </c:pt>
                <c:pt idx="510">
                  <c:v>17.343764669065887</c:v>
                </c:pt>
                <c:pt idx="511">
                  <c:v>16.145986543576917</c:v>
                </c:pt>
                <c:pt idx="512">
                  <c:v>16.758253794398385</c:v>
                </c:pt>
                <c:pt idx="513">
                  <c:v>16.447817242997974</c:v>
                </c:pt>
                <c:pt idx="514">
                  <c:v>16.870599280237844</c:v>
                </c:pt>
                <c:pt idx="515">
                  <c:v>15.660460021905816</c:v>
                </c:pt>
                <c:pt idx="516">
                  <c:v>15.603035518698182</c:v>
                </c:pt>
                <c:pt idx="517">
                  <c:v>16.496635894226273</c:v>
                </c:pt>
                <c:pt idx="518">
                  <c:v>18.381473947739028</c:v>
                </c:pt>
                <c:pt idx="519">
                  <c:v>18.288843686434067</c:v>
                </c:pt>
                <c:pt idx="520">
                  <c:v>19.239868565169786</c:v>
                </c:pt>
                <c:pt idx="521">
                  <c:v>18.01611641370679</c:v>
                </c:pt>
                <c:pt idx="522">
                  <c:v>19.68377405726805</c:v>
                </c:pt>
                <c:pt idx="523">
                  <c:v>20.14348302300111</c:v>
                </c:pt>
                <c:pt idx="524">
                  <c:v>19.481458300735426</c:v>
                </c:pt>
                <c:pt idx="525">
                  <c:v>19.589422625567217</c:v>
                </c:pt>
                <c:pt idx="526">
                  <c:v>18.984509466437192</c:v>
                </c:pt>
                <c:pt idx="527">
                  <c:v>17.357064622124877</c:v>
                </c:pt>
                <c:pt idx="528">
                  <c:v>16.954936629635437</c:v>
                </c:pt>
                <c:pt idx="529">
                  <c:v>17.944140197152262</c:v>
                </c:pt>
                <c:pt idx="530">
                  <c:v>18.534345172899407</c:v>
                </c:pt>
                <c:pt idx="531">
                  <c:v>18.546236895634504</c:v>
                </c:pt>
                <c:pt idx="532">
                  <c:v>18.844781724299814</c:v>
                </c:pt>
                <c:pt idx="533">
                  <c:v>18.854795806603054</c:v>
                </c:pt>
                <c:pt idx="534">
                  <c:v>18.427476138319527</c:v>
                </c:pt>
                <c:pt idx="535">
                  <c:v>18.862932248474436</c:v>
                </c:pt>
                <c:pt idx="536">
                  <c:v>19.676419965576613</c:v>
                </c:pt>
                <c:pt idx="537">
                  <c:v>19.024252855578176</c:v>
                </c:pt>
                <c:pt idx="538">
                  <c:v>18.894382725708045</c:v>
                </c:pt>
                <c:pt idx="539">
                  <c:v>18.950086058519808</c:v>
                </c:pt>
                <c:pt idx="540">
                  <c:v>19.384916288530761</c:v>
                </c:pt>
                <c:pt idx="541">
                  <c:v>20.047410420904416</c:v>
                </c:pt>
                <c:pt idx="542">
                  <c:v>19.627601314348318</c:v>
                </c:pt>
                <c:pt idx="543">
                  <c:v>19.739790330151791</c:v>
                </c:pt>
                <c:pt idx="544">
                  <c:v>19.581912063839791</c:v>
                </c:pt>
                <c:pt idx="545">
                  <c:v>19.317790643091865</c:v>
                </c:pt>
                <c:pt idx="546">
                  <c:v>18.599436707870456</c:v>
                </c:pt>
                <c:pt idx="547">
                  <c:v>18.154279455484289</c:v>
                </c:pt>
                <c:pt idx="548">
                  <c:v>17.79439837271164</c:v>
                </c:pt>
                <c:pt idx="549">
                  <c:v>17.633703645751851</c:v>
                </c:pt>
                <c:pt idx="550">
                  <c:v>18.007354091691454</c:v>
                </c:pt>
                <c:pt idx="551">
                  <c:v>18.097480832420604</c:v>
                </c:pt>
                <c:pt idx="552">
                  <c:v>19.067125645438914</c:v>
                </c:pt>
                <c:pt idx="553">
                  <c:v>19.673603504928824</c:v>
                </c:pt>
                <c:pt idx="554">
                  <c:v>19.549522766390254</c:v>
                </c:pt>
                <c:pt idx="555">
                  <c:v>19.221874511031157</c:v>
                </c:pt>
                <c:pt idx="556">
                  <c:v>19.083398529181679</c:v>
                </c:pt>
                <c:pt idx="557">
                  <c:v>19.428414958535456</c:v>
                </c:pt>
                <c:pt idx="558">
                  <c:v>21.05523392270382</c:v>
                </c:pt>
                <c:pt idx="559">
                  <c:v>21.121420747926788</c:v>
                </c:pt>
                <c:pt idx="560">
                  <c:v>22.789391331560026</c:v>
                </c:pt>
                <c:pt idx="561">
                  <c:v>22.040056329212973</c:v>
                </c:pt>
                <c:pt idx="562">
                  <c:v>22.673759974964813</c:v>
                </c:pt>
                <c:pt idx="563">
                  <c:v>21.906900328587096</c:v>
                </c:pt>
                <c:pt idx="564">
                  <c:v>22.740729150367724</c:v>
                </c:pt>
                <c:pt idx="565">
                  <c:v>23.865592239086237</c:v>
                </c:pt>
                <c:pt idx="566">
                  <c:v>23.811297136598363</c:v>
                </c:pt>
                <c:pt idx="567">
                  <c:v>23.678141135972481</c:v>
                </c:pt>
                <c:pt idx="568">
                  <c:v>25.388671569394482</c:v>
                </c:pt>
                <c:pt idx="569">
                  <c:v>26.073540916914432</c:v>
                </c:pt>
                <c:pt idx="570">
                  <c:v>26.866687529338154</c:v>
                </c:pt>
                <c:pt idx="571">
                  <c:v>29.916288530746389</c:v>
                </c:pt>
                <c:pt idx="572">
                  <c:v>29.790173681739972</c:v>
                </c:pt>
                <c:pt idx="573">
                  <c:v>28.507432326709459</c:v>
                </c:pt>
                <c:pt idx="574">
                  <c:v>28.397746831481797</c:v>
                </c:pt>
                <c:pt idx="575">
                  <c:v>26.803943044906926</c:v>
                </c:pt>
                <c:pt idx="576">
                  <c:v>28.70364575183855</c:v>
                </c:pt>
                <c:pt idx="577">
                  <c:v>27.910186199342856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282-4DCA-9E93-593012D7D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2077263"/>
        <c:axId val="1152070191"/>
      </c:barChart>
      <c:lineChart>
        <c:grouping val="standard"/>
        <c:varyColors val="0"/>
        <c:ser>
          <c:idx val="0"/>
          <c:order val="0"/>
          <c:tx>
            <c:strRef>
              <c:f>'Market Data'!$I$3</c:f>
              <c:strCache>
                <c:ptCount val="1"/>
                <c:pt idx="0">
                  <c:v>Growth of US M1 Money Supply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'Market Data'!$A$4:$A$581</c:f>
              <c:numCache>
                <c:formatCode>m/d/yyyy</c:formatCode>
                <c:ptCount val="578"/>
                <c:pt idx="0">
                  <c:v>26665</c:v>
                </c:pt>
                <c:pt idx="1">
                  <c:v>26695</c:v>
                </c:pt>
                <c:pt idx="2">
                  <c:v>26723</c:v>
                </c:pt>
                <c:pt idx="3">
                  <c:v>26754</c:v>
                </c:pt>
                <c:pt idx="4">
                  <c:v>26784</c:v>
                </c:pt>
                <c:pt idx="5">
                  <c:v>26815</c:v>
                </c:pt>
                <c:pt idx="6">
                  <c:v>26845</c:v>
                </c:pt>
                <c:pt idx="7">
                  <c:v>26876</c:v>
                </c:pt>
                <c:pt idx="8">
                  <c:v>26907</c:v>
                </c:pt>
                <c:pt idx="9">
                  <c:v>26937</c:v>
                </c:pt>
                <c:pt idx="10">
                  <c:v>26968</c:v>
                </c:pt>
                <c:pt idx="11">
                  <c:v>26998</c:v>
                </c:pt>
                <c:pt idx="12">
                  <c:v>27029</c:v>
                </c:pt>
                <c:pt idx="13">
                  <c:v>27060</c:v>
                </c:pt>
                <c:pt idx="14">
                  <c:v>27088</c:v>
                </c:pt>
                <c:pt idx="15">
                  <c:v>27119</c:v>
                </c:pt>
                <c:pt idx="16">
                  <c:v>27149</c:v>
                </c:pt>
                <c:pt idx="17">
                  <c:v>27180</c:v>
                </c:pt>
                <c:pt idx="18">
                  <c:v>27210</c:v>
                </c:pt>
                <c:pt idx="19">
                  <c:v>27241</c:v>
                </c:pt>
                <c:pt idx="20">
                  <c:v>27272</c:v>
                </c:pt>
                <c:pt idx="21">
                  <c:v>27302</c:v>
                </c:pt>
                <c:pt idx="22">
                  <c:v>27333</c:v>
                </c:pt>
                <c:pt idx="23">
                  <c:v>27363</c:v>
                </c:pt>
                <c:pt idx="24">
                  <c:v>27394</c:v>
                </c:pt>
                <c:pt idx="25">
                  <c:v>27425</c:v>
                </c:pt>
                <c:pt idx="26">
                  <c:v>27453</c:v>
                </c:pt>
                <c:pt idx="27">
                  <c:v>27484</c:v>
                </c:pt>
                <c:pt idx="28">
                  <c:v>27514</c:v>
                </c:pt>
                <c:pt idx="29">
                  <c:v>27545</c:v>
                </c:pt>
                <c:pt idx="30">
                  <c:v>27575</c:v>
                </c:pt>
                <c:pt idx="31">
                  <c:v>27606</c:v>
                </c:pt>
                <c:pt idx="32">
                  <c:v>27637</c:v>
                </c:pt>
                <c:pt idx="33">
                  <c:v>27667</c:v>
                </c:pt>
                <c:pt idx="34">
                  <c:v>27698</c:v>
                </c:pt>
                <c:pt idx="35">
                  <c:v>27728</c:v>
                </c:pt>
                <c:pt idx="36">
                  <c:v>27759</c:v>
                </c:pt>
                <c:pt idx="37">
                  <c:v>27790</c:v>
                </c:pt>
                <c:pt idx="38">
                  <c:v>27819</c:v>
                </c:pt>
                <c:pt idx="39">
                  <c:v>27850</c:v>
                </c:pt>
                <c:pt idx="40">
                  <c:v>27880</c:v>
                </c:pt>
                <c:pt idx="41">
                  <c:v>27911</c:v>
                </c:pt>
                <c:pt idx="42">
                  <c:v>27941</c:v>
                </c:pt>
                <c:pt idx="43">
                  <c:v>27972</c:v>
                </c:pt>
                <c:pt idx="44">
                  <c:v>28003</c:v>
                </c:pt>
                <c:pt idx="45">
                  <c:v>28033</c:v>
                </c:pt>
                <c:pt idx="46">
                  <c:v>28064</c:v>
                </c:pt>
                <c:pt idx="47">
                  <c:v>28094</c:v>
                </c:pt>
                <c:pt idx="48">
                  <c:v>28125</c:v>
                </c:pt>
                <c:pt idx="49">
                  <c:v>28156</c:v>
                </c:pt>
                <c:pt idx="50">
                  <c:v>28184</c:v>
                </c:pt>
                <c:pt idx="51">
                  <c:v>28215</c:v>
                </c:pt>
                <c:pt idx="52">
                  <c:v>28245</c:v>
                </c:pt>
                <c:pt idx="53">
                  <c:v>28276</c:v>
                </c:pt>
                <c:pt idx="54">
                  <c:v>28306</c:v>
                </c:pt>
                <c:pt idx="55">
                  <c:v>28337</c:v>
                </c:pt>
                <c:pt idx="56">
                  <c:v>28368</c:v>
                </c:pt>
                <c:pt idx="57">
                  <c:v>28398</c:v>
                </c:pt>
                <c:pt idx="58">
                  <c:v>28429</c:v>
                </c:pt>
                <c:pt idx="59">
                  <c:v>28459</c:v>
                </c:pt>
                <c:pt idx="60">
                  <c:v>28490</c:v>
                </c:pt>
                <c:pt idx="61">
                  <c:v>28521</c:v>
                </c:pt>
                <c:pt idx="62">
                  <c:v>28549</c:v>
                </c:pt>
                <c:pt idx="63">
                  <c:v>28580</c:v>
                </c:pt>
                <c:pt idx="64">
                  <c:v>28610</c:v>
                </c:pt>
                <c:pt idx="65">
                  <c:v>28641</c:v>
                </c:pt>
                <c:pt idx="66">
                  <c:v>28671</c:v>
                </c:pt>
                <c:pt idx="67">
                  <c:v>28702</c:v>
                </c:pt>
                <c:pt idx="68">
                  <c:v>28733</c:v>
                </c:pt>
                <c:pt idx="69">
                  <c:v>28763</c:v>
                </c:pt>
                <c:pt idx="70">
                  <c:v>28794</c:v>
                </c:pt>
                <c:pt idx="71">
                  <c:v>28824</c:v>
                </c:pt>
                <c:pt idx="72">
                  <c:v>28855</c:v>
                </c:pt>
                <c:pt idx="73">
                  <c:v>28886</c:v>
                </c:pt>
                <c:pt idx="74">
                  <c:v>28914</c:v>
                </c:pt>
                <c:pt idx="75">
                  <c:v>28945</c:v>
                </c:pt>
                <c:pt idx="76">
                  <c:v>28975</c:v>
                </c:pt>
                <c:pt idx="77">
                  <c:v>29006</c:v>
                </c:pt>
                <c:pt idx="78">
                  <c:v>29036</c:v>
                </c:pt>
                <c:pt idx="79">
                  <c:v>29067</c:v>
                </c:pt>
                <c:pt idx="80">
                  <c:v>29098</c:v>
                </c:pt>
                <c:pt idx="81">
                  <c:v>29128</c:v>
                </c:pt>
                <c:pt idx="82">
                  <c:v>29159</c:v>
                </c:pt>
                <c:pt idx="83">
                  <c:v>29189</c:v>
                </c:pt>
                <c:pt idx="84">
                  <c:v>29220</c:v>
                </c:pt>
                <c:pt idx="85">
                  <c:v>29251</c:v>
                </c:pt>
                <c:pt idx="86">
                  <c:v>29280</c:v>
                </c:pt>
                <c:pt idx="87">
                  <c:v>29311</c:v>
                </c:pt>
                <c:pt idx="88">
                  <c:v>29341</c:v>
                </c:pt>
                <c:pt idx="89">
                  <c:v>29372</c:v>
                </c:pt>
                <c:pt idx="90">
                  <c:v>29402</c:v>
                </c:pt>
                <c:pt idx="91">
                  <c:v>29433</c:v>
                </c:pt>
                <c:pt idx="92">
                  <c:v>29464</c:v>
                </c:pt>
                <c:pt idx="93">
                  <c:v>29494</c:v>
                </c:pt>
                <c:pt idx="94">
                  <c:v>29525</c:v>
                </c:pt>
                <c:pt idx="95">
                  <c:v>29555</c:v>
                </c:pt>
                <c:pt idx="96">
                  <c:v>29586</c:v>
                </c:pt>
                <c:pt idx="97">
                  <c:v>29617</c:v>
                </c:pt>
                <c:pt idx="98">
                  <c:v>29645</c:v>
                </c:pt>
                <c:pt idx="99">
                  <c:v>29676</c:v>
                </c:pt>
                <c:pt idx="100">
                  <c:v>29706</c:v>
                </c:pt>
                <c:pt idx="101">
                  <c:v>29737</c:v>
                </c:pt>
                <c:pt idx="102">
                  <c:v>29767</c:v>
                </c:pt>
                <c:pt idx="103">
                  <c:v>29798</c:v>
                </c:pt>
                <c:pt idx="104">
                  <c:v>29829</c:v>
                </c:pt>
                <c:pt idx="105">
                  <c:v>29859</c:v>
                </c:pt>
                <c:pt idx="106">
                  <c:v>29890</c:v>
                </c:pt>
                <c:pt idx="107">
                  <c:v>29920</c:v>
                </c:pt>
                <c:pt idx="108">
                  <c:v>29951</c:v>
                </c:pt>
                <c:pt idx="109">
                  <c:v>29982</c:v>
                </c:pt>
                <c:pt idx="110">
                  <c:v>30010</c:v>
                </c:pt>
                <c:pt idx="111">
                  <c:v>30041</c:v>
                </c:pt>
                <c:pt idx="112">
                  <c:v>30071</c:v>
                </c:pt>
                <c:pt idx="113">
                  <c:v>30102</c:v>
                </c:pt>
                <c:pt idx="114">
                  <c:v>30132</c:v>
                </c:pt>
                <c:pt idx="115">
                  <c:v>30163</c:v>
                </c:pt>
                <c:pt idx="116">
                  <c:v>30194</c:v>
                </c:pt>
                <c:pt idx="117">
                  <c:v>30224</c:v>
                </c:pt>
                <c:pt idx="118">
                  <c:v>30255</c:v>
                </c:pt>
                <c:pt idx="119">
                  <c:v>30285</c:v>
                </c:pt>
                <c:pt idx="120">
                  <c:v>30316</c:v>
                </c:pt>
                <c:pt idx="121">
                  <c:v>30347</c:v>
                </c:pt>
                <c:pt idx="122">
                  <c:v>30375</c:v>
                </c:pt>
                <c:pt idx="123">
                  <c:v>30406</c:v>
                </c:pt>
                <c:pt idx="124">
                  <c:v>30436</c:v>
                </c:pt>
                <c:pt idx="125">
                  <c:v>30467</c:v>
                </c:pt>
                <c:pt idx="126">
                  <c:v>30497</c:v>
                </c:pt>
                <c:pt idx="127">
                  <c:v>30528</c:v>
                </c:pt>
                <c:pt idx="128">
                  <c:v>30559</c:v>
                </c:pt>
                <c:pt idx="129">
                  <c:v>30589</c:v>
                </c:pt>
                <c:pt idx="130">
                  <c:v>30620</c:v>
                </c:pt>
                <c:pt idx="131">
                  <c:v>30650</c:v>
                </c:pt>
                <c:pt idx="132">
                  <c:v>30681</c:v>
                </c:pt>
                <c:pt idx="133">
                  <c:v>30712</c:v>
                </c:pt>
                <c:pt idx="134">
                  <c:v>30741</c:v>
                </c:pt>
                <c:pt idx="135">
                  <c:v>30772</c:v>
                </c:pt>
                <c:pt idx="136">
                  <c:v>30802</c:v>
                </c:pt>
                <c:pt idx="137">
                  <c:v>30833</c:v>
                </c:pt>
                <c:pt idx="138">
                  <c:v>30863</c:v>
                </c:pt>
                <c:pt idx="139">
                  <c:v>30894</c:v>
                </c:pt>
                <c:pt idx="140">
                  <c:v>30925</c:v>
                </c:pt>
                <c:pt idx="141">
                  <c:v>30955</c:v>
                </c:pt>
                <c:pt idx="142">
                  <c:v>30986</c:v>
                </c:pt>
                <c:pt idx="143">
                  <c:v>31016</c:v>
                </c:pt>
                <c:pt idx="144">
                  <c:v>31047</c:v>
                </c:pt>
                <c:pt idx="145">
                  <c:v>31078</c:v>
                </c:pt>
                <c:pt idx="146">
                  <c:v>31106</c:v>
                </c:pt>
                <c:pt idx="147">
                  <c:v>31137</c:v>
                </c:pt>
                <c:pt idx="148">
                  <c:v>31167</c:v>
                </c:pt>
                <c:pt idx="149">
                  <c:v>31198</c:v>
                </c:pt>
                <c:pt idx="150">
                  <c:v>31228</c:v>
                </c:pt>
                <c:pt idx="151">
                  <c:v>31259</c:v>
                </c:pt>
                <c:pt idx="152">
                  <c:v>31290</c:v>
                </c:pt>
                <c:pt idx="153">
                  <c:v>31320</c:v>
                </c:pt>
                <c:pt idx="154">
                  <c:v>31351</c:v>
                </c:pt>
                <c:pt idx="155">
                  <c:v>31381</c:v>
                </c:pt>
                <c:pt idx="156">
                  <c:v>31412</c:v>
                </c:pt>
                <c:pt idx="157">
                  <c:v>31443</c:v>
                </c:pt>
                <c:pt idx="158">
                  <c:v>31471</c:v>
                </c:pt>
                <c:pt idx="159">
                  <c:v>31502</c:v>
                </c:pt>
                <c:pt idx="160">
                  <c:v>31532</c:v>
                </c:pt>
                <c:pt idx="161">
                  <c:v>31563</c:v>
                </c:pt>
                <c:pt idx="162">
                  <c:v>31593</c:v>
                </c:pt>
                <c:pt idx="163">
                  <c:v>31624</c:v>
                </c:pt>
                <c:pt idx="164">
                  <c:v>31655</c:v>
                </c:pt>
                <c:pt idx="165">
                  <c:v>31685</c:v>
                </c:pt>
                <c:pt idx="166">
                  <c:v>31716</c:v>
                </c:pt>
                <c:pt idx="167">
                  <c:v>31746</c:v>
                </c:pt>
                <c:pt idx="168">
                  <c:v>31777</c:v>
                </c:pt>
                <c:pt idx="169">
                  <c:v>31808</c:v>
                </c:pt>
                <c:pt idx="170">
                  <c:v>31836</c:v>
                </c:pt>
                <c:pt idx="171">
                  <c:v>31867</c:v>
                </c:pt>
                <c:pt idx="172">
                  <c:v>31897</c:v>
                </c:pt>
                <c:pt idx="173">
                  <c:v>31928</c:v>
                </c:pt>
                <c:pt idx="174">
                  <c:v>31958</c:v>
                </c:pt>
                <c:pt idx="175">
                  <c:v>31989</c:v>
                </c:pt>
                <c:pt idx="176">
                  <c:v>32020</c:v>
                </c:pt>
                <c:pt idx="177">
                  <c:v>32050</c:v>
                </c:pt>
                <c:pt idx="178">
                  <c:v>32081</c:v>
                </c:pt>
                <c:pt idx="179">
                  <c:v>32111</c:v>
                </c:pt>
                <c:pt idx="180">
                  <c:v>32142</c:v>
                </c:pt>
                <c:pt idx="181">
                  <c:v>32173</c:v>
                </c:pt>
                <c:pt idx="182">
                  <c:v>32202</c:v>
                </c:pt>
                <c:pt idx="183">
                  <c:v>32233</c:v>
                </c:pt>
                <c:pt idx="184">
                  <c:v>32263</c:v>
                </c:pt>
                <c:pt idx="185">
                  <c:v>32294</c:v>
                </c:pt>
                <c:pt idx="186">
                  <c:v>32324</c:v>
                </c:pt>
                <c:pt idx="187">
                  <c:v>32355</c:v>
                </c:pt>
                <c:pt idx="188">
                  <c:v>32386</c:v>
                </c:pt>
                <c:pt idx="189">
                  <c:v>32416</c:v>
                </c:pt>
                <c:pt idx="190">
                  <c:v>32447</c:v>
                </c:pt>
                <c:pt idx="191">
                  <c:v>32477</c:v>
                </c:pt>
                <c:pt idx="192">
                  <c:v>32508</c:v>
                </c:pt>
                <c:pt idx="193">
                  <c:v>32539</c:v>
                </c:pt>
                <c:pt idx="194">
                  <c:v>32567</c:v>
                </c:pt>
                <c:pt idx="195">
                  <c:v>32598</c:v>
                </c:pt>
                <c:pt idx="196">
                  <c:v>32628</c:v>
                </c:pt>
                <c:pt idx="197">
                  <c:v>32659</c:v>
                </c:pt>
                <c:pt idx="198">
                  <c:v>32689</c:v>
                </c:pt>
                <c:pt idx="199">
                  <c:v>32720</c:v>
                </c:pt>
                <c:pt idx="200">
                  <c:v>32751</c:v>
                </c:pt>
                <c:pt idx="201">
                  <c:v>32781</c:v>
                </c:pt>
                <c:pt idx="202">
                  <c:v>32812</c:v>
                </c:pt>
                <c:pt idx="203">
                  <c:v>32842</c:v>
                </c:pt>
                <c:pt idx="204">
                  <c:v>32873</c:v>
                </c:pt>
                <c:pt idx="205">
                  <c:v>32904</c:v>
                </c:pt>
                <c:pt idx="206">
                  <c:v>32932</c:v>
                </c:pt>
                <c:pt idx="207">
                  <c:v>32963</c:v>
                </c:pt>
                <c:pt idx="208">
                  <c:v>32993</c:v>
                </c:pt>
                <c:pt idx="209">
                  <c:v>33024</c:v>
                </c:pt>
                <c:pt idx="210">
                  <c:v>33054</c:v>
                </c:pt>
                <c:pt idx="211">
                  <c:v>33085</c:v>
                </c:pt>
                <c:pt idx="212">
                  <c:v>33116</c:v>
                </c:pt>
                <c:pt idx="213">
                  <c:v>33146</c:v>
                </c:pt>
                <c:pt idx="214">
                  <c:v>33177</c:v>
                </c:pt>
                <c:pt idx="215">
                  <c:v>33207</c:v>
                </c:pt>
                <c:pt idx="216">
                  <c:v>33238</c:v>
                </c:pt>
                <c:pt idx="217">
                  <c:v>33269</c:v>
                </c:pt>
                <c:pt idx="218">
                  <c:v>33297</c:v>
                </c:pt>
                <c:pt idx="219">
                  <c:v>33328</c:v>
                </c:pt>
                <c:pt idx="220">
                  <c:v>33358</c:v>
                </c:pt>
                <c:pt idx="221">
                  <c:v>33389</c:v>
                </c:pt>
                <c:pt idx="222">
                  <c:v>33419</c:v>
                </c:pt>
                <c:pt idx="223">
                  <c:v>33450</c:v>
                </c:pt>
                <c:pt idx="224">
                  <c:v>33481</c:v>
                </c:pt>
                <c:pt idx="225">
                  <c:v>33511</c:v>
                </c:pt>
                <c:pt idx="226">
                  <c:v>33542</c:v>
                </c:pt>
                <c:pt idx="227">
                  <c:v>33572</c:v>
                </c:pt>
                <c:pt idx="228">
                  <c:v>33603</c:v>
                </c:pt>
                <c:pt idx="229">
                  <c:v>33634</c:v>
                </c:pt>
                <c:pt idx="230">
                  <c:v>33663</c:v>
                </c:pt>
                <c:pt idx="231">
                  <c:v>33694</c:v>
                </c:pt>
                <c:pt idx="232">
                  <c:v>33724</c:v>
                </c:pt>
                <c:pt idx="233">
                  <c:v>33755</c:v>
                </c:pt>
                <c:pt idx="234">
                  <c:v>33785</c:v>
                </c:pt>
                <c:pt idx="235">
                  <c:v>33816</c:v>
                </c:pt>
                <c:pt idx="236">
                  <c:v>33847</c:v>
                </c:pt>
                <c:pt idx="237">
                  <c:v>33877</c:v>
                </c:pt>
                <c:pt idx="238">
                  <c:v>33908</c:v>
                </c:pt>
                <c:pt idx="239">
                  <c:v>33938</c:v>
                </c:pt>
                <c:pt idx="240">
                  <c:v>33969</c:v>
                </c:pt>
                <c:pt idx="241">
                  <c:v>34000</c:v>
                </c:pt>
                <c:pt idx="242">
                  <c:v>34028</c:v>
                </c:pt>
                <c:pt idx="243">
                  <c:v>34059</c:v>
                </c:pt>
                <c:pt idx="244">
                  <c:v>34089</c:v>
                </c:pt>
                <c:pt idx="245">
                  <c:v>34120</c:v>
                </c:pt>
                <c:pt idx="246">
                  <c:v>34150</c:v>
                </c:pt>
                <c:pt idx="247">
                  <c:v>34181</c:v>
                </c:pt>
                <c:pt idx="248">
                  <c:v>34212</c:v>
                </c:pt>
                <c:pt idx="249">
                  <c:v>34242</c:v>
                </c:pt>
                <c:pt idx="250">
                  <c:v>34273</c:v>
                </c:pt>
                <c:pt idx="251">
                  <c:v>34303</c:v>
                </c:pt>
                <c:pt idx="252">
                  <c:v>34334</c:v>
                </c:pt>
                <c:pt idx="253">
                  <c:v>34365</c:v>
                </c:pt>
                <c:pt idx="254">
                  <c:v>34393</c:v>
                </c:pt>
                <c:pt idx="255">
                  <c:v>34424</c:v>
                </c:pt>
                <c:pt idx="256">
                  <c:v>34454</c:v>
                </c:pt>
                <c:pt idx="257">
                  <c:v>34485</c:v>
                </c:pt>
                <c:pt idx="258">
                  <c:v>34515</c:v>
                </c:pt>
                <c:pt idx="259">
                  <c:v>34546</c:v>
                </c:pt>
                <c:pt idx="260">
                  <c:v>34577</c:v>
                </c:pt>
                <c:pt idx="261">
                  <c:v>34607</c:v>
                </c:pt>
                <c:pt idx="262">
                  <c:v>34638</c:v>
                </c:pt>
                <c:pt idx="263">
                  <c:v>34668</c:v>
                </c:pt>
                <c:pt idx="264">
                  <c:v>34699</c:v>
                </c:pt>
                <c:pt idx="265">
                  <c:v>34730</c:v>
                </c:pt>
                <c:pt idx="266">
                  <c:v>34758</c:v>
                </c:pt>
                <c:pt idx="267">
                  <c:v>34789</c:v>
                </c:pt>
                <c:pt idx="268">
                  <c:v>34819</c:v>
                </c:pt>
                <c:pt idx="269">
                  <c:v>34850</c:v>
                </c:pt>
                <c:pt idx="270">
                  <c:v>34880</c:v>
                </c:pt>
                <c:pt idx="271">
                  <c:v>34911</c:v>
                </c:pt>
                <c:pt idx="272">
                  <c:v>34942</c:v>
                </c:pt>
                <c:pt idx="273">
                  <c:v>34972</c:v>
                </c:pt>
                <c:pt idx="274">
                  <c:v>35003</c:v>
                </c:pt>
                <c:pt idx="275">
                  <c:v>35033</c:v>
                </c:pt>
                <c:pt idx="276">
                  <c:v>35064</c:v>
                </c:pt>
                <c:pt idx="277">
                  <c:v>35095</c:v>
                </c:pt>
                <c:pt idx="278">
                  <c:v>35124</c:v>
                </c:pt>
                <c:pt idx="279">
                  <c:v>35155</c:v>
                </c:pt>
                <c:pt idx="280">
                  <c:v>35185</c:v>
                </c:pt>
                <c:pt idx="281">
                  <c:v>35216</c:v>
                </c:pt>
                <c:pt idx="282">
                  <c:v>35246</c:v>
                </c:pt>
                <c:pt idx="283">
                  <c:v>35277</c:v>
                </c:pt>
                <c:pt idx="284">
                  <c:v>35308</c:v>
                </c:pt>
                <c:pt idx="285">
                  <c:v>35338</c:v>
                </c:pt>
                <c:pt idx="286">
                  <c:v>35369</c:v>
                </c:pt>
                <c:pt idx="287">
                  <c:v>35399</c:v>
                </c:pt>
                <c:pt idx="288">
                  <c:v>35430</c:v>
                </c:pt>
                <c:pt idx="289">
                  <c:v>35461</c:v>
                </c:pt>
                <c:pt idx="290">
                  <c:v>35489</c:v>
                </c:pt>
                <c:pt idx="291">
                  <c:v>35520</c:v>
                </c:pt>
                <c:pt idx="292">
                  <c:v>35550</c:v>
                </c:pt>
                <c:pt idx="293">
                  <c:v>35581</c:v>
                </c:pt>
                <c:pt idx="294">
                  <c:v>35611</c:v>
                </c:pt>
                <c:pt idx="295">
                  <c:v>35642</c:v>
                </c:pt>
                <c:pt idx="296">
                  <c:v>35673</c:v>
                </c:pt>
                <c:pt idx="297">
                  <c:v>35703</c:v>
                </c:pt>
                <c:pt idx="298">
                  <c:v>35734</c:v>
                </c:pt>
                <c:pt idx="299">
                  <c:v>35764</c:v>
                </c:pt>
                <c:pt idx="300">
                  <c:v>35795</c:v>
                </c:pt>
                <c:pt idx="301">
                  <c:v>35826</c:v>
                </c:pt>
                <c:pt idx="302">
                  <c:v>35854</c:v>
                </c:pt>
                <c:pt idx="303">
                  <c:v>35885</c:v>
                </c:pt>
                <c:pt idx="304">
                  <c:v>35915</c:v>
                </c:pt>
                <c:pt idx="305">
                  <c:v>35946</c:v>
                </c:pt>
                <c:pt idx="306">
                  <c:v>35976</c:v>
                </c:pt>
                <c:pt idx="307">
                  <c:v>36007</c:v>
                </c:pt>
                <c:pt idx="308">
                  <c:v>36038</c:v>
                </c:pt>
                <c:pt idx="309">
                  <c:v>36068</c:v>
                </c:pt>
                <c:pt idx="310">
                  <c:v>36099</c:v>
                </c:pt>
                <c:pt idx="311">
                  <c:v>36129</c:v>
                </c:pt>
                <c:pt idx="312">
                  <c:v>36160</c:v>
                </c:pt>
                <c:pt idx="313">
                  <c:v>36191</c:v>
                </c:pt>
                <c:pt idx="314">
                  <c:v>36219</c:v>
                </c:pt>
                <c:pt idx="315">
                  <c:v>36250</c:v>
                </c:pt>
                <c:pt idx="316">
                  <c:v>36280</c:v>
                </c:pt>
                <c:pt idx="317">
                  <c:v>36311</c:v>
                </c:pt>
                <c:pt idx="318">
                  <c:v>36341</c:v>
                </c:pt>
                <c:pt idx="319">
                  <c:v>36372</c:v>
                </c:pt>
                <c:pt idx="320">
                  <c:v>36403</c:v>
                </c:pt>
                <c:pt idx="321">
                  <c:v>36433</c:v>
                </c:pt>
                <c:pt idx="322">
                  <c:v>36464</c:v>
                </c:pt>
                <c:pt idx="323">
                  <c:v>36494</c:v>
                </c:pt>
                <c:pt idx="324">
                  <c:v>36525</c:v>
                </c:pt>
                <c:pt idx="325">
                  <c:v>36556</c:v>
                </c:pt>
                <c:pt idx="326">
                  <c:v>36585</c:v>
                </c:pt>
                <c:pt idx="327">
                  <c:v>36616</c:v>
                </c:pt>
                <c:pt idx="328">
                  <c:v>36646</c:v>
                </c:pt>
                <c:pt idx="329">
                  <c:v>36677</c:v>
                </c:pt>
                <c:pt idx="330">
                  <c:v>36707</c:v>
                </c:pt>
                <c:pt idx="331">
                  <c:v>36738</c:v>
                </c:pt>
                <c:pt idx="332">
                  <c:v>36769</c:v>
                </c:pt>
                <c:pt idx="333">
                  <c:v>36799</c:v>
                </c:pt>
                <c:pt idx="334">
                  <c:v>36830</c:v>
                </c:pt>
                <c:pt idx="335">
                  <c:v>36860</c:v>
                </c:pt>
                <c:pt idx="336">
                  <c:v>36891</c:v>
                </c:pt>
                <c:pt idx="337">
                  <c:v>36922</c:v>
                </c:pt>
                <c:pt idx="338">
                  <c:v>36950</c:v>
                </c:pt>
                <c:pt idx="339">
                  <c:v>36981</c:v>
                </c:pt>
                <c:pt idx="340">
                  <c:v>37011</c:v>
                </c:pt>
                <c:pt idx="341">
                  <c:v>37042</c:v>
                </c:pt>
                <c:pt idx="342">
                  <c:v>37072</c:v>
                </c:pt>
                <c:pt idx="343">
                  <c:v>37103</c:v>
                </c:pt>
                <c:pt idx="344">
                  <c:v>37134</c:v>
                </c:pt>
                <c:pt idx="345">
                  <c:v>37164</c:v>
                </c:pt>
                <c:pt idx="346">
                  <c:v>37195</c:v>
                </c:pt>
                <c:pt idx="347">
                  <c:v>37225</c:v>
                </c:pt>
                <c:pt idx="348">
                  <c:v>37256</c:v>
                </c:pt>
                <c:pt idx="349">
                  <c:v>37287</c:v>
                </c:pt>
                <c:pt idx="350">
                  <c:v>37315</c:v>
                </c:pt>
                <c:pt idx="351">
                  <c:v>37346</c:v>
                </c:pt>
                <c:pt idx="352">
                  <c:v>37376</c:v>
                </c:pt>
                <c:pt idx="353">
                  <c:v>37407</c:v>
                </c:pt>
                <c:pt idx="354">
                  <c:v>37437</c:v>
                </c:pt>
                <c:pt idx="355">
                  <c:v>37468</c:v>
                </c:pt>
                <c:pt idx="356">
                  <c:v>37499</c:v>
                </c:pt>
                <c:pt idx="357">
                  <c:v>37529</c:v>
                </c:pt>
                <c:pt idx="358">
                  <c:v>37560</c:v>
                </c:pt>
                <c:pt idx="359">
                  <c:v>37590</c:v>
                </c:pt>
                <c:pt idx="360">
                  <c:v>37621</c:v>
                </c:pt>
                <c:pt idx="361">
                  <c:v>37652</c:v>
                </c:pt>
                <c:pt idx="362">
                  <c:v>37680</c:v>
                </c:pt>
                <c:pt idx="363">
                  <c:v>37711</c:v>
                </c:pt>
                <c:pt idx="364">
                  <c:v>37741</c:v>
                </c:pt>
                <c:pt idx="365">
                  <c:v>37772</c:v>
                </c:pt>
                <c:pt idx="366">
                  <c:v>37802</c:v>
                </c:pt>
                <c:pt idx="367">
                  <c:v>37833</c:v>
                </c:pt>
                <c:pt idx="368">
                  <c:v>37864</c:v>
                </c:pt>
                <c:pt idx="369">
                  <c:v>37894</c:v>
                </c:pt>
                <c:pt idx="370">
                  <c:v>37925</c:v>
                </c:pt>
                <c:pt idx="371">
                  <c:v>37955</c:v>
                </c:pt>
                <c:pt idx="372">
                  <c:v>37986</c:v>
                </c:pt>
                <c:pt idx="373">
                  <c:v>38017</c:v>
                </c:pt>
                <c:pt idx="374">
                  <c:v>38046</c:v>
                </c:pt>
                <c:pt idx="375">
                  <c:v>38077</c:v>
                </c:pt>
                <c:pt idx="376">
                  <c:v>38107</c:v>
                </c:pt>
                <c:pt idx="377">
                  <c:v>38138</c:v>
                </c:pt>
                <c:pt idx="378">
                  <c:v>38168</c:v>
                </c:pt>
                <c:pt idx="379">
                  <c:v>38199</c:v>
                </c:pt>
                <c:pt idx="380">
                  <c:v>38230</c:v>
                </c:pt>
                <c:pt idx="381">
                  <c:v>38260</c:v>
                </c:pt>
                <c:pt idx="382">
                  <c:v>38291</c:v>
                </c:pt>
                <c:pt idx="383">
                  <c:v>38321</c:v>
                </c:pt>
                <c:pt idx="384">
                  <c:v>38352</c:v>
                </c:pt>
                <c:pt idx="385">
                  <c:v>38383</c:v>
                </c:pt>
                <c:pt idx="386">
                  <c:v>38411</c:v>
                </c:pt>
                <c:pt idx="387">
                  <c:v>38442</c:v>
                </c:pt>
                <c:pt idx="388">
                  <c:v>38472</c:v>
                </c:pt>
                <c:pt idx="389">
                  <c:v>38503</c:v>
                </c:pt>
                <c:pt idx="390">
                  <c:v>38533</c:v>
                </c:pt>
                <c:pt idx="391">
                  <c:v>38564</c:v>
                </c:pt>
                <c:pt idx="392">
                  <c:v>38595</c:v>
                </c:pt>
                <c:pt idx="393">
                  <c:v>38625</c:v>
                </c:pt>
                <c:pt idx="394">
                  <c:v>38656</c:v>
                </c:pt>
                <c:pt idx="395">
                  <c:v>38686</c:v>
                </c:pt>
                <c:pt idx="396">
                  <c:v>38717</c:v>
                </c:pt>
                <c:pt idx="397">
                  <c:v>38748</c:v>
                </c:pt>
                <c:pt idx="398">
                  <c:v>38776</c:v>
                </c:pt>
                <c:pt idx="399">
                  <c:v>38807</c:v>
                </c:pt>
                <c:pt idx="400">
                  <c:v>38837</c:v>
                </c:pt>
                <c:pt idx="401">
                  <c:v>38868</c:v>
                </c:pt>
                <c:pt idx="402">
                  <c:v>38898</c:v>
                </c:pt>
                <c:pt idx="403">
                  <c:v>38929</c:v>
                </c:pt>
                <c:pt idx="404">
                  <c:v>38960</c:v>
                </c:pt>
                <c:pt idx="405">
                  <c:v>38990</c:v>
                </c:pt>
                <c:pt idx="406">
                  <c:v>39021</c:v>
                </c:pt>
                <c:pt idx="407">
                  <c:v>39051</c:v>
                </c:pt>
                <c:pt idx="408">
                  <c:v>39082</c:v>
                </c:pt>
                <c:pt idx="409">
                  <c:v>39113</c:v>
                </c:pt>
                <c:pt idx="410">
                  <c:v>39141</c:v>
                </c:pt>
                <c:pt idx="411">
                  <c:v>39172</c:v>
                </c:pt>
                <c:pt idx="412">
                  <c:v>39202</c:v>
                </c:pt>
                <c:pt idx="413">
                  <c:v>39233</c:v>
                </c:pt>
                <c:pt idx="414">
                  <c:v>39263</c:v>
                </c:pt>
                <c:pt idx="415">
                  <c:v>39294</c:v>
                </c:pt>
                <c:pt idx="416">
                  <c:v>39325</c:v>
                </c:pt>
                <c:pt idx="417">
                  <c:v>39355</c:v>
                </c:pt>
                <c:pt idx="418">
                  <c:v>39386</c:v>
                </c:pt>
                <c:pt idx="419">
                  <c:v>39416</c:v>
                </c:pt>
                <c:pt idx="420">
                  <c:v>39447</c:v>
                </c:pt>
                <c:pt idx="421">
                  <c:v>39478</c:v>
                </c:pt>
                <c:pt idx="422">
                  <c:v>39507</c:v>
                </c:pt>
                <c:pt idx="423">
                  <c:v>39538</c:v>
                </c:pt>
                <c:pt idx="424">
                  <c:v>39568</c:v>
                </c:pt>
                <c:pt idx="425">
                  <c:v>39599</c:v>
                </c:pt>
                <c:pt idx="426">
                  <c:v>39629</c:v>
                </c:pt>
                <c:pt idx="427">
                  <c:v>39660</c:v>
                </c:pt>
                <c:pt idx="428">
                  <c:v>39691</c:v>
                </c:pt>
                <c:pt idx="429">
                  <c:v>39721</c:v>
                </c:pt>
                <c:pt idx="430">
                  <c:v>39752</c:v>
                </c:pt>
                <c:pt idx="431">
                  <c:v>39782</c:v>
                </c:pt>
                <c:pt idx="432">
                  <c:v>39813</c:v>
                </c:pt>
                <c:pt idx="433">
                  <c:v>39844</c:v>
                </c:pt>
                <c:pt idx="434">
                  <c:v>39872</c:v>
                </c:pt>
                <c:pt idx="435">
                  <c:v>39903</c:v>
                </c:pt>
                <c:pt idx="436">
                  <c:v>39933</c:v>
                </c:pt>
                <c:pt idx="437">
                  <c:v>39964</c:v>
                </c:pt>
                <c:pt idx="438">
                  <c:v>39994</c:v>
                </c:pt>
                <c:pt idx="439">
                  <c:v>40025</c:v>
                </c:pt>
                <c:pt idx="440">
                  <c:v>40056</c:v>
                </c:pt>
                <c:pt idx="441">
                  <c:v>40086</c:v>
                </c:pt>
                <c:pt idx="442">
                  <c:v>40117</c:v>
                </c:pt>
                <c:pt idx="443">
                  <c:v>40147</c:v>
                </c:pt>
                <c:pt idx="444">
                  <c:v>40178</c:v>
                </c:pt>
                <c:pt idx="445">
                  <c:v>40209</c:v>
                </c:pt>
                <c:pt idx="446">
                  <c:v>40237</c:v>
                </c:pt>
                <c:pt idx="447">
                  <c:v>40268</c:v>
                </c:pt>
                <c:pt idx="448">
                  <c:v>40298</c:v>
                </c:pt>
                <c:pt idx="449">
                  <c:v>40329</c:v>
                </c:pt>
                <c:pt idx="450">
                  <c:v>40359</c:v>
                </c:pt>
                <c:pt idx="451">
                  <c:v>40390</c:v>
                </c:pt>
                <c:pt idx="452">
                  <c:v>40421</c:v>
                </c:pt>
                <c:pt idx="453">
                  <c:v>40451</c:v>
                </c:pt>
                <c:pt idx="454">
                  <c:v>40482</c:v>
                </c:pt>
                <c:pt idx="455">
                  <c:v>40512</c:v>
                </c:pt>
                <c:pt idx="456">
                  <c:v>40543</c:v>
                </c:pt>
                <c:pt idx="457">
                  <c:v>40574</c:v>
                </c:pt>
                <c:pt idx="458">
                  <c:v>40602</c:v>
                </c:pt>
                <c:pt idx="459">
                  <c:v>40633</c:v>
                </c:pt>
                <c:pt idx="460">
                  <c:v>40663</c:v>
                </c:pt>
                <c:pt idx="461">
                  <c:v>40694</c:v>
                </c:pt>
                <c:pt idx="462">
                  <c:v>40724</c:v>
                </c:pt>
                <c:pt idx="463">
                  <c:v>40755</c:v>
                </c:pt>
                <c:pt idx="464">
                  <c:v>40786</c:v>
                </c:pt>
                <c:pt idx="465">
                  <c:v>40816</c:v>
                </c:pt>
                <c:pt idx="466">
                  <c:v>40847</c:v>
                </c:pt>
                <c:pt idx="467">
                  <c:v>40877</c:v>
                </c:pt>
                <c:pt idx="468">
                  <c:v>40908</c:v>
                </c:pt>
                <c:pt idx="469">
                  <c:v>40939</c:v>
                </c:pt>
                <c:pt idx="470">
                  <c:v>40968</c:v>
                </c:pt>
                <c:pt idx="471">
                  <c:v>40999</c:v>
                </c:pt>
                <c:pt idx="472">
                  <c:v>41029</c:v>
                </c:pt>
                <c:pt idx="473">
                  <c:v>41060</c:v>
                </c:pt>
                <c:pt idx="474">
                  <c:v>41090</c:v>
                </c:pt>
                <c:pt idx="475">
                  <c:v>41121</c:v>
                </c:pt>
                <c:pt idx="476">
                  <c:v>41152</c:v>
                </c:pt>
                <c:pt idx="477">
                  <c:v>41182</c:v>
                </c:pt>
                <c:pt idx="478">
                  <c:v>41213</c:v>
                </c:pt>
                <c:pt idx="479">
                  <c:v>41243</c:v>
                </c:pt>
                <c:pt idx="480">
                  <c:v>41274</c:v>
                </c:pt>
                <c:pt idx="481">
                  <c:v>41305</c:v>
                </c:pt>
                <c:pt idx="482">
                  <c:v>41333</c:v>
                </c:pt>
                <c:pt idx="483">
                  <c:v>41364</c:v>
                </c:pt>
                <c:pt idx="484">
                  <c:v>41394</c:v>
                </c:pt>
                <c:pt idx="485">
                  <c:v>41425</c:v>
                </c:pt>
                <c:pt idx="486">
                  <c:v>41455</c:v>
                </c:pt>
                <c:pt idx="487">
                  <c:v>41486</c:v>
                </c:pt>
                <c:pt idx="488">
                  <c:v>41517</c:v>
                </c:pt>
                <c:pt idx="489">
                  <c:v>41547</c:v>
                </c:pt>
                <c:pt idx="490">
                  <c:v>41578</c:v>
                </c:pt>
                <c:pt idx="491">
                  <c:v>41608</c:v>
                </c:pt>
                <c:pt idx="492">
                  <c:v>41639</c:v>
                </c:pt>
                <c:pt idx="493">
                  <c:v>41670</c:v>
                </c:pt>
                <c:pt idx="494">
                  <c:v>41698</c:v>
                </c:pt>
                <c:pt idx="495">
                  <c:v>41729</c:v>
                </c:pt>
                <c:pt idx="496">
                  <c:v>41759</c:v>
                </c:pt>
                <c:pt idx="497">
                  <c:v>41790</c:v>
                </c:pt>
                <c:pt idx="498">
                  <c:v>41820</c:v>
                </c:pt>
                <c:pt idx="499">
                  <c:v>41851</c:v>
                </c:pt>
                <c:pt idx="500">
                  <c:v>41882</c:v>
                </c:pt>
                <c:pt idx="501">
                  <c:v>41912</c:v>
                </c:pt>
                <c:pt idx="502">
                  <c:v>41943</c:v>
                </c:pt>
                <c:pt idx="503">
                  <c:v>41973</c:v>
                </c:pt>
                <c:pt idx="504">
                  <c:v>42004</c:v>
                </c:pt>
                <c:pt idx="505">
                  <c:v>42035</c:v>
                </c:pt>
                <c:pt idx="506">
                  <c:v>42063</c:v>
                </c:pt>
                <c:pt idx="507">
                  <c:v>42094</c:v>
                </c:pt>
                <c:pt idx="508">
                  <c:v>42124</c:v>
                </c:pt>
                <c:pt idx="509">
                  <c:v>42155</c:v>
                </c:pt>
                <c:pt idx="510">
                  <c:v>42185</c:v>
                </c:pt>
                <c:pt idx="511">
                  <c:v>42216</c:v>
                </c:pt>
                <c:pt idx="512">
                  <c:v>42247</c:v>
                </c:pt>
                <c:pt idx="513">
                  <c:v>42277</c:v>
                </c:pt>
                <c:pt idx="514">
                  <c:v>42308</c:v>
                </c:pt>
                <c:pt idx="515">
                  <c:v>42338</c:v>
                </c:pt>
                <c:pt idx="516">
                  <c:v>42369</c:v>
                </c:pt>
                <c:pt idx="517">
                  <c:v>42400</c:v>
                </c:pt>
                <c:pt idx="518">
                  <c:v>42429</c:v>
                </c:pt>
                <c:pt idx="519">
                  <c:v>42460</c:v>
                </c:pt>
                <c:pt idx="520">
                  <c:v>42490</c:v>
                </c:pt>
                <c:pt idx="521">
                  <c:v>42521</c:v>
                </c:pt>
                <c:pt idx="522">
                  <c:v>42551</c:v>
                </c:pt>
                <c:pt idx="523">
                  <c:v>42582</c:v>
                </c:pt>
                <c:pt idx="524">
                  <c:v>42613</c:v>
                </c:pt>
                <c:pt idx="525">
                  <c:v>42643</c:v>
                </c:pt>
                <c:pt idx="526">
                  <c:v>42674</c:v>
                </c:pt>
                <c:pt idx="527">
                  <c:v>42704</c:v>
                </c:pt>
                <c:pt idx="528">
                  <c:v>42735</c:v>
                </c:pt>
                <c:pt idx="529">
                  <c:v>42766</c:v>
                </c:pt>
                <c:pt idx="530">
                  <c:v>42794</c:v>
                </c:pt>
                <c:pt idx="531">
                  <c:v>42825</c:v>
                </c:pt>
                <c:pt idx="532">
                  <c:v>42855</c:v>
                </c:pt>
                <c:pt idx="533">
                  <c:v>42886</c:v>
                </c:pt>
                <c:pt idx="534">
                  <c:v>42916</c:v>
                </c:pt>
                <c:pt idx="535">
                  <c:v>42947</c:v>
                </c:pt>
                <c:pt idx="536">
                  <c:v>42978</c:v>
                </c:pt>
                <c:pt idx="537">
                  <c:v>43008</c:v>
                </c:pt>
                <c:pt idx="538">
                  <c:v>43039</c:v>
                </c:pt>
                <c:pt idx="539">
                  <c:v>43069</c:v>
                </c:pt>
                <c:pt idx="540">
                  <c:v>43100</c:v>
                </c:pt>
                <c:pt idx="541">
                  <c:v>43131</c:v>
                </c:pt>
                <c:pt idx="542">
                  <c:v>43159</c:v>
                </c:pt>
                <c:pt idx="543">
                  <c:v>43190</c:v>
                </c:pt>
                <c:pt idx="544">
                  <c:v>43220</c:v>
                </c:pt>
                <c:pt idx="545">
                  <c:v>43251</c:v>
                </c:pt>
                <c:pt idx="546">
                  <c:v>43281</c:v>
                </c:pt>
                <c:pt idx="547">
                  <c:v>43312</c:v>
                </c:pt>
                <c:pt idx="548">
                  <c:v>43343</c:v>
                </c:pt>
                <c:pt idx="549">
                  <c:v>43373</c:v>
                </c:pt>
                <c:pt idx="550">
                  <c:v>43404</c:v>
                </c:pt>
                <c:pt idx="551">
                  <c:v>43434</c:v>
                </c:pt>
                <c:pt idx="552">
                  <c:v>43465</c:v>
                </c:pt>
                <c:pt idx="553">
                  <c:v>43496</c:v>
                </c:pt>
                <c:pt idx="554">
                  <c:v>43524</c:v>
                </c:pt>
                <c:pt idx="555">
                  <c:v>43555</c:v>
                </c:pt>
                <c:pt idx="556">
                  <c:v>43585</c:v>
                </c:pt>
                <c:pt idx="557">
                  <c:v>43616</c:v>
                </c:pt>
                <c:pt idx="558">
                  <c:v>43646</c:v>
                </c:pt>
                <c:pt idx="559">
                  <c:v>43677</c:v>
                </c:pt>
                <c:pt idx="560">
                  <c:v>43708</c:v>
                </c:pt>
                <c:pt idx="561">
                  <c:v>43738</c:v>
                </c:pt>
                <c:pt idx="562">
                  <c:v>43769</c:v>
                </c:pt>
                <c:pt idx="563">
                  <c:v>43799</c:v>
                </c:pt>
                <c:pt idx="564">
                  <c:v>43830</c:v>
                </c:pt>
                <c:pt idx="565">
                  <c:v>43861</c:v>
                </c:pt>
                <c:pt idx="566">
                  <c:v>43890</c:v>
                </c:pt>
                <c:pt idx="567">
                  <c:v>43921</c:v>
                </c:pt>
                <c:pt idx="568">
                  <c:v>43951</c:v>
                </c:pt>
                <c:pt idx="569">
                  <c:v>43982</c:v>
                </c:pt>
                <c:pt idx="570">
                  <c:v>44012</c:v>
                </c:pt>
                <c:pt idx="571">
                  <c:v>44043</c:v>
                </c:pt>
                <c:pt idx="572">
                  <c:v>44074</c:v>
                </c:pt>
                <c:pt idx="573">
                  <c:v>44104</c:v>
                </c:pt>
                <c:pt idx="574">
                  <c:v>44135</c:v>
                </c:pt>
                <c:pt idx="575">
                  <c:v>44165</c:v>
                </c:pt>
                <c:pt idx="576">
                  <c:v>44196</c:v>
                </c:pt>
                <c:pt idx="577">
                  <c:v>44227</c:v>
                </c:pt>
              </c:numCache>
            </c:numRef>
          </c:cat>
          <c:val>
            <c:numRef>
              <c:f>'Market Data'!$I$4:$I$581</c:f>
              <c:numCache>
                <c:formatCode>0.00%</c:formatCode>
                <c:ptCount val="578"/>
                <c:pt idx="0">
                  <c:v>0</c:v>
                </c:pt>
                <c:pt idx="1">
                  <c:v>9.2295345104334015E-3</c:v>
                </c:pt>
                <c:pt idx="2">
                  <c:v>1.2038523274478408E-2</c:v>
                </c:pt>
                <c:pt idx="3">
                  <c:v>1.0032102728732006E-2</c:v>
                </c:pt>
                <c:pt idx="4">
                  <c:v>1.4044943820224809E-2</c:v>
                </c:pt>
                <c:pt idx="5">
                  <c:v>2.2873194221508797E-2</c:v>
                </c:pt>
                <c:pt idx="6">
                  <c:v>3.0096308186195797E-2</c:v>
                </c:pt>
                <c:pt idx="7">
                  <c:v>3.3306581059389995E-2</c:v>
                </c:pt>
                <c:pt idx="8">
                  <c:v>3.41091492776886E-2</c:v>
                </c:pt>
                <c:pt idx="9">
                  <c:v>3.4911717495987205E-2</c:v>
                </c:pt>
                <c:pt idx="10">
                  <c:v>3.9325842696629199E-2</c:v>
                </c:pt>
                <c:pt idx="11">
                  <c:v>4.7351524879614804E-2</c:v>
                </c:pt>
                <c:pt idx="12">
                  <c:v>5.4975922953450995E-2</c:v>
                </c:pt>
                <c:pt idx="13">
                  <c:v>5.8587479935794606E-2</c:v>
                </c:pt>
                <c:pt idx="14">
                  <c:v>6.460674157303381E-2</c:v>
                </c:pt>
                <c:pt idx="15">
                  <c:v>7.02247191011236E-2</c:v>
                </c:pt>
                <c:pt idx="16">
                  <c:v>7.2231139646870002E-2</c:v>
                </c:pt>
                <c:pt idx="17">
                  <c:v>7.3836276083467212E-2</c:v>
                </c:pt>
                <c:pt idx="18">
                  <c:v>7.7447833065810601E-2</c:v>
                </c:pt>
                <c:pt idx="19">
                  <c:v>8.065810593900502E-2</c:v>
                </c:pt>
                <c:pt idx="20">
                  <c:v>8.3868378812199218E-2</c:v>
                </c:pt>
                <c:pt idx="21">
                  <c:v>8.7479935794542607E-2</c:v>
                </c:pt>
                <c:pt idx="22">
                  <c:v>9.2696629213483206E-2</c:v>
                </c:pt>
                <c:pt idx="23">
                  <c:v>9.8314606741572996E-2</c:v>
                </c:pt>
                <c:pt idx="24">
                  <c:v>0.1003210272873194</c:v>
                </c:pt>
                <c:pt idx="25">
                  <c:v>9.9117174959871601E-2</c:v>
                </c:pt>
                <c:pt idx="26">
                  <c:v>0.1035313001605136</c:v>
                </c:pt>
                <c:pt idx="27">
                  <c:v>0.10914927768860339</c:v>
                </c:pt>
                <c:pt idx="28">
                  <c:v>0.108346709470305</c:v>
                </c:pt>
                <c:pt idx="29">
                  <c:v>0.12038523274478341</c:v>
                </c:pt>
                <c:pt idx="30">
                  <c:v>0.1332263242375602</c:v>
                </c:pt>
                <c:pt idx="31">
                  <c:v>0.1384430176565008</c:v>
                </c:pt>
                <c:pt idx="32">
                  <c:v>0.14004815409309801</c:v>
                </c:pt>
                <c:pt idx="33">
                  <c:v>0.1464686998394864</c:v>
                </c:pt>
                <c:pt idx="34">
                  <c:v>0.14526484751203839</c:v>
                </c:pt>
                <c:pt idx="35">
                  <c:v>0.1508828250401284</c:v>
                </c:pt>
                <c:pt idx="36">
                  <c:v>0.15208667736757642</c:v>
                </c:pt>
                <c:pt idx="37">
                  <c:v>0.15730337078651679</c:v>
                </c:pt>
                <c:pt idx="38">
                  <c:v>0.16693418940609961</c:v>
                </c:pt>
                <c:pt idx="39">
                  <c:v>0.1745585874799358</c:v>
                </c:pt>
                <c:pt idx="40">
                  <c:v>0.18258426966292141</c:v>
                </c:pt>
                <c:pt idx="41">
                  <c:v>0.18739967897271259</c:v>
                </c:pt>
                <c:pt idx="42">
                  <c:v>0.18860353130016061</c:v>
                </c:pt>
                <c:pt idx="43">
                  <c:v>0.19261637239165319</c:v>
                </c:pt>
                <c:pt idx="44">
                  <c:v>0.19983948635634041</c:v>
                </c:pt>
                <c:pt idx="45">
                  <c:v>0.202247191011236</c:v>
                </c:pt>
                <c:pt idx="46">
                  <c:v>0.2118780096308186</c:v>
                </c:pt>
                <c:pt idx="47">
                  <c:v>0.21829855537720722</c:v>
                </c:pt>
                <c:pt idx="48">
                  <c:v>0.22873194221508819</c:v>
                </c:pt>
                <c:pt idx="49">
                  <c:v>0.23715890850722321</c:v>
                </c:pt>
                <c:pt idx="50">
                  <c:v>0.25</c:v>
                </c:pt>
                <c:pt idx="51">
                  <c:v>0.25963081861958259</c:v>
                </c:pt>
                <c:pt idx="52">
                  <c:v>0.26805778491171761</c:v>
                </c:pt>
                <c:pt idx="53">
                  <c:v>0.2728731942215088</c:v>
                </c:pt>
                <c:pt idx="54">
                  <c:v>0.27929373996789741</c:v>
                </c:pt>
                <c:pt idx="55">
                  <c:v>0.2849117174959872</c:v>
                </c:pt>
                <c:pt idx="56">
                  <c:v>0.293338683788122</c:v>
                </c:pt>
                <c:pt idx="57">
                  <c:v>0.30216693418940621</c:v>
                </c:pt>
                <c:pt idx="58">
                  <c:v>0.3097913322632424</c:v>
                </c:pt>
                <c:pt idx="59">
                  <c:v>0.31861958266452661</c:v>
                </c:pt>
                <c:pt idx="60">
                  <c:v>0.32784911717495979</c:v>
                </c:pt>
                <c:pt idx="61">
                  <c:v>0.3418940609951846</c:v>
                </c:pt>
                <c:pt idx="62">
                  <c:v>0.34550561797752821</c:v>
                </c:pt>
                <c:pt idx="63">
                  <c:v>0.3523274478330658</c:v>
                </c:pt>
                <c:pt idx="64">
                  <c:v>0.36396468699839479</c:v>
                </c:pt>
                <c:pt idx="65">
                  <c:v>0.38402889245585881</c:v>
                </c:pt>
                <c:pt idx="66">
                  <c:v>0.39205457463884419</c:v>
                </c:pt>
                <c:pt idx="67">
                  <c:v>0.39486356340288942</c:v>
                </c:pt>
                <c:pt idx="68">
                  <c:v>0.40288924558587502</c:v>
                </c:pt>
                <c:pt idx="69">
                  <c:v>0.413322632423756</c:v>
                </c:pt>
                <c:pt idx="70">
                  <c:v>0.41773675762439821</c:v>
                </c:pt>
                <c:pt idx="71">
                  <c:v>0.42616372391653279</c:v>
                </c:pt>
                <c:pt idx="72">
                  <c:v>0.4337881219903692</c:v>
                </c:pt>
                <c:pt idx="73">
                  <c:v>0.43900481540931002</c:v>
                </c:pt>
                <c:pt idx="74">
                  <c:v>0.4442215088282504</c:v>
                </c:pt>
                <c:pt idx="75">
                  <c:v>0.4546548956661316</c:v>
                </c:pt>
                <c:pt idx="76">
                  <c:v>0.47672552166934201</c:v>
                </c:pt>
                <c:pt idx="77">
                  <c:v>0.48314606741573041</c:v>
                </c:pt>
                <c:pt idx="78">
                  <c:v>0.49839486356340279</c:v>
                </c:pt>
                <c:pt idx="79">
                  <c:v>0.5136436597110754</c:v>
                </c:pt>
                <c:pt idx="80">
                  <c:v>0.52006420545746401</c:v>
                </c:pt>
                <c:pt idx="81">
                  <c:v>0.52207062600321041</c:v>
                </c:pt>
                <c:pt idx="82">
                  <c:v>0.52808988764044962</c:v>
                </c:pt>
                <c:pt idx="83">
                  <c:v>0.52808988764044962</c:v>
                </c:pt>
                <c:pt idx="84">
                  <c:v>0.53210272873194242</c:v>
                </c:pt>
                <c:pt idx="85">
                  <c:v>0.54815409309791341</c:v>
                </c:pt>
                <c:pt idx="86">
                  <c:v>0.56540930979133242</c:v>
                </c:pt>
                <c:pt idx="87">
                  <c:v>0.55858747993579461</c:v>
                </c:pt>
                <c:pt idx="88">
                  <c:v>0.5401284109149278</c:v>
                </c:pt>
                <c:pt idx="89">
                  <c:v>0.54414125200642061</c:v>
                </c:pt>
                <c:pt idx="90">
                  <c:v>0.56139646869983961</c:v>
                </c:pt>
                <c:pt idx="91">
                  <c:v>0.58105939004815421</c:v>
                </c:pt>
                <c:pt idx="92">
                  <c:v>0.60192616372391661</c:v>
                </c:pt>
                <c:pt idx="93">
                  <c:v>0.62439807383627621</c:v>
                </c:pt>
                <c:pt idx="94">
                  <c:v>0.64125200642054581</c:v>
                </c:pt>
                <c:pt idx="95">
                  <c:v>0.64807383627608339</c:v>
                </c:pt>
                <c:pt idx="96">
                  <c:v>0.6392455858747994</c:v>
                </c:pt>
                <c:pt idx="97">
                  <c:v>0.65048154093097921</c:v>
                </c:pt>
                <c:pt idx="98">
                  <c:v>0.66452648475120402</c:v>
                </c:pt>
                <c:pt idx="99">
                  <c:v>0.68138041733547361</c:v>
                </c:pt>
                <c:pt idx="100">
                  <c:v>0.7150882825040128</c:v>
                </c:pt>
                <c:pt idx="101">
                  <c:v>0.70425361155698241</c:v>
                </c:pt>
                <c:pt idx="102">
                  <c:v>0.70626003210272881</c:v>
                </c:pt>
                <c:pt idx="103">
                  <c:v>0.71308186195826639</c:v>
                </c:pt>
                <c:pt idx="104">
                  <c:v>0.71308186195826639</c:v>
                </c:pt>
                <c:pt idx="105">
                  <c:v>0.71348314606741581</c:v>
                </c:pt>
                <c:pt idx="106">
                  <c:v>0.7191011235955056</c:v>
                </c:pt>
                <c:pt idx="107">
                  <c:v>0.73073836276083481</c:v>
                </c:pt>
                <c:pt idx="108">
                  <c:v>0.75240770465489559</c:v>
                </c:pt>
                <c:pt idx="109">
                  <c:v>0.77648475120385241</c:v>
                </c:pt>
                <c:pt idx="110">
                  <c:v>0.77327447833065799</c:v>
                </c:pt>
                <c:pt idx="111">
                  <c:v>0.77648475120385241</c:v>
                </c:pt>
                <c:pt idx="112">
                  <c:v>0.79414125200642083</c:v>
                </c:pt>
                <c:pt idx="113">
                  <c:v>0.7925361155698234</c:v>
                </c:pt>
                <c:pt idx="114">
                  <c:v>0.79574638844301782</c:v>
                </c:pt>
                <c:pt idx="115">
                  <c:v>0.79775280898876422</c:v>
                </c:pt>
                <c:pt idx="116">
                  <c:v>0.81139646869983939</c:v>
                </c:pt>
                <c:pt idx="117">
                  <c:v>0.8334670947030498</c:v>
                </c:pt>
                <c:pt idx="118">
                  <c:v>0.86396468699839502</c:v>
                </c:pt>
                <c:pt idx="119">
                  <c:v>0.89205457463884441</c:v>
                </c:pt>
                <c:pt idx="120">
                  <c:v>0.90529695024077061</c:v>
                </c:pt>
                <c:pt idx="121">
                  <c:v>0.91492776886035321</c:v>
                </c:pt>
                <c:pt idx="122">
                  <c:v>0.94341894060995202</c:v>
                </c:pt>
                <c:pt idx="123">
                  <c:v>0.96869983948635663</c:v>
                </c:pt>
                <c:pt idx="124">
                  <c:v>0.9791332263242376</c:v>
                </c:pt>
                <c:pt idx="125">
                  <c:v>1.0064205457463884</c:v>
                </c:pt>
                <c:pt idx="126">
                  <c:v>1.0224719101123596</c:v>
                </c:pt>
                <c:pt idx="127">
                  <c:v>1.0377207062600324</c:v>
                </c:pt>
                <c:pt idx="128">
                  <c:v>1.0485553772070628</c:v>
                </c:pt>
                <c:pt idx="129">
                  <c:v>1.057784911717496</c:v>
                </c:pt>
                <c:pt idx="130">
                  <c:v>1.0754414125200644</c:v>
                </c:pt>
                <c:pt idx="131">
                  <c:v>1.0826645264847512</c:v>
                </c:pt>
                <c:pt idx="132">
                  <c:v>1.092295345104334</c:v>
                </c:pt>
                <c:pt idx="133">
                  <c:v>1.1071428571428572</c:v>
                </c:pt>
                <c:pt idx="134">
                  <c:v>1.11677367576244</c:v>
                </c:pt>
                <c:pt idx="135">
                  <c:v>1.1324237560192616</c:v>
                </c:pt>
                <c:pt idx="136">
                  <c:v>1.1468699839486356</c:v>
                </c:pt>
                <c:pt idx="137">
                  <c:v>1.1536918138041736</c:v>
                </c:pt>
                <c:pt idx="138">
                  <c:v>1.1677367576243984</c:v>
                </c:pt>
                <c:pt idx="139">
                  <c:v>1.1705457463884432</c:v>
                </c:pt>
                <c:pt idx="140">
                  <c:v>1.1709470304975924</c:v>
                </c:pt>
                <c:pt idx="141">
                  <c:v>1.1793739967897272</c:v>
                </c:pt>
                <c:pt idx="142">
                  <c:v>1.1817817014446232</c:v>
                </c:pt>
                <c:pt idx="143">
                  <c:v>1.1970304975922956</c:v>
                </c:pt>
                <c:pt idx="144">
                  <c:v>1.213483146067416</c:v>
                </c:pt>
                <c:pt idx="145">
                  <c:v>1.2351524879614768</c:v>
                </c:pt>
                <c:pt idx="146">
                  <c:v>1.2616372391653292</c:v>
                </c:pt>
                <c:pt idx="147">
                  <c:v>1.2736757624398076</c:v>
                </c:pt>
                <c:pt idx="148">
                  <c:v>1.28892455858748</c:v>
                </c:pt>
                <c:pt idx="149">
                  <c:v>1.307784911717496</c:v>
                </c:pt>
                <c:pt idx="150">
                  <c:v>1.336677367576244</c:v>
                </c:pt>
                <c:pt idx="151">
                  <c:v>1.3639646869983952</c:v>
                </c:pt>
                <c:pt idx="152">
                  <c:v>1.392455858747994</c:v>
                </c:pt>
                <c:pt idx="153">
                  <c:v>1.4209470304975924</c:v>
                </c:pt>
                <c:pt idx="154">
                  <c:v>1.4390048154093096</c:v>
                </c:pt>
                <c:pt idx="155">
                  <c:v>1.4566613162118784</c:v>
                </c:pt>
                <c:pt idx="156">
                  <c:v>1.4871589085072232</c:v>
                </c:pt>
                <c:pt idx="157">
                  <c:v>1.4935794542536116</c:v>
                </c:pt>
                <c:pt idx="158">
                  <c:v>1.5088282504012844</c:v>
                </c:pt>
                <c:pt idx="159">
                  <c:v>1.5421348314606744</c:v>
                </c:pt>
                <c:pt idx="160">
                  <c:v>1.57223113964687</c:v>
                </c:pt>
                <c:pt idx="161">
                  <c:v>1.6163723916532908</c:v>
                </c:pt>
                <c:pt idx="162">
                  <c:v>1.6508828250401288</c:v>
                </c:pt>
                <c:pt idx="163">
                  <c:v>1.6898073836276084</c:v>
                </c:pt>
                <c:pt idx="164">
                  <c:v>1.723515248796148</c:v>
                </c:pt>
                <c:pt idx="165">
                  <c:v>1.7584269662921348</c:v>
                </c:pt>
                <c:pt idx="166">
                  <c:v>1.7885232744783308</c:v>
                </c:pt>
                <c:pt idx="167">
                  <c:v>1.8306581059390048</c:v>
                </c:pt>
                <c:pt idx="168">
                  <c:v>1.9081059390048156</c:v>
                </c:pt>
                <c:pt idx="169">
                  <c:v>1.930176565008026</c:v>
                </c:pt>
                <c:pt idx="170">
                  <c:v>1.9321829855537724</c:v>
                </c:pt>
                <c:pt idx="171">
                  <c:v>1.9446227929373996</c:v>
                </c:pt>
                <c:pt idx="172">
                  <c:v>1.9851524879614768</c:v>
                </c:pt>
                <c:pt idx="173">
                  <c:v>1.9927768860353128</c:v>
                </c:pt>
                <c:pt idx="174">
                  <c:v>1.982343499197432</c:v>
                </c:pt>
                <c:pt idx="175">
                  <c:v>1.9815409309791332</c:v>
                </c:pt>
                <c:pt idx="176">
                  <c:v>1.9891653290529696</c:v>
                </c:pt>
                <c:pt idx="177">
                  <c:v>2.0000000000000004</c:v>
                </c:pt>
                <c:pt idx="178">
                  <c:v>2.034510433386838</c:v>
                </c:pt>
                <c:pt idx="179">
                  <c:v>2.02247191011236</c:v>
                </c:pt>
                <c:pt idx="180">
                  <c:v>2.0104333868378816</c:v>
                </c:pt>
                <c:pt idx="181">
                  <c:v>2.034510433386838</c:v>
                </c:pt>
                <c:pt idx="182">
                  <c:v>2.0405296950240772</c:v>
                </c:pt>
                <c:pt idx="183">
                  <c:v>2.0569823434991972</c:v>
                </c:pt>
                <c:pt idx="184">
                  <c:v>2.082263242375602</c:v>
                </c:pt>
                <c:pt idx="185">
                  <c:v>2.0967094703049765</c:v>
                </c:pt>
                <c:pt idx="186">
                  <c:v>2.1231942215088284</c:v>
                </c:pt>
                <c:pt idx="187">
                  <c:v>2.135634028892456</c:v>
                </c:pt>
                <c:pt idx="188">
                  <c:v>2.143258426966292</c:v>
                </c:pt>
                <c:pt idx="189">
                  <c:v>2.1448635634028896</c:v>
                </c:pt>
                <c:pt idx="190">
                  <c:v>2.143258426966292</c:v>
                </c:pt>
                <c:pt idx="191">
                  <c:v>2.1496789727126808</c:v>
                </c:pt>
                <c:pt idx="192">
                  <c:v>2.156902086677368</c:v>
                </c:pt>
                <c:pt idx="193">
                  <c:v>2.1528892455858752</c:v>
                </c:pt>
                <c:pt idx="194">
                  <c:v>2.1452648475120384</c:v>
                </c:pt>
                <c:pt idx="195">
                  <c:v>2.1420545746388444</c:v>
                </c:pt>
                <c:pt idx="196">
                  <c:v>2.126805778491172</c:v>
                </c:pt>
                <c:pt idx="197">
                  <c:v>2.1099518459069024</c:v>
                </c:pt>
                <c:pt idx="198">
                  <c:v>2.1039325842696632</c:v>
                </c:pt>
                <c:pt idx="199">
                  <c:v>2.121187800963082</c:v>
                </c:pt>
                <c:pt idx="200">
                  <c:v>2.1276083467094704</c:v>
                </c:pt>
                <c:pt idx="201">
                  <c:v>2.1340288924558588</c:v>
                </c:pt>
                <c:pt idx="202">
                  <c:v>2.1565008025682184</c:v>
                </c:pt>
                <c:pt idx="203">
                  <c:v>2.1617174959871588</c:v>
                </c:pt>
                <c:pt idx="204">
                  <c:v>2.1817817014446228</c:v>
                </c:pt>
                <c:pt idx="205">
                  <c:v>2.1918138041733548</c:v>
                </c:pt>
                <c:pt idx="206">
                  <c:v>2.2026484751203856</c:v>
                </c:pt>
                <c:pt idx="207">
                  <c:v>2.2162921348314608</c:v>
                </c:pt>
                <c:pt idx="208">
                  <c:v>2.2347512038523276</c:v>
                </c:pt>
                <c:pt idx="209">
                  <c:v>2.2271268057784916</c:v>
                </c:pt>
                <c:pt idx="210">
                  <c:v>2.245585874799358</c:v>
                </c:pt>
                <c:pt idx="211">
                  <c:v>2.2508025682182988</c:v>
                </c:pt>
                <c:pt idx="212">
                  <c:v>2.2732744783306584</c:v>
                </c:pt>
                <c:pt idx="213">
                  <c:v>2.291332263242376</c:v>
                </c:pt>
                <c:pt idx="214">
                  <c:v>2.290128410914928</c:v>
                </c:pt>
                <c:pt idx="215">
                  <c:v>2.298956661316212</c:v>
                </c:pt>
                <c:pt idx="216">
                  <c:v>2.3093900481540932</c:v>
                </c:pt>
                <c:pt idx="217">
                  <c:v>2.3194221508828252</c:v>
                </c:pt>
                <c:pt idx="218">
                  <c:v>2.3410914927768864</c:v>
                </c:pt>
                <c:pt idx="219">
                  <c:v>2.3655698234349924</c:v>
                </c:pt>
                <c:pt idx="220">
                  <c:v>2.3832263242375604</c:v>
                </c:pt>
                <c:pt idx="221">
                  <c:v>2.4060995184590688</c:v>
                </c:pt>
                <c:pt idx="222">
                  <c:v>2.4378009630818624</c:v>
                </c:pt>
                <c:pt idx="223">
                  <c:v>2.4574638844301768</c:v>
                </c:pt>
                <c:pt idx="224">
                  <c:v>2.4783306581059388</c:v>
                </c:pt>
                <c:pt idx="225">
                  <c:v>2.4899678972712684</c:v>
                </c:pt>
                <c:pt idx="226">
                  <c:v>2.5232744783306584</c:v>
                </c:pt>
                <c:pt idx="227">
                  <c:v>2.5617977528089888</c:v>
                </c:pt>
                <c:pt idx="228">
                  <c:v>2.5995184590690212</c:v>
                </c:pt>
                <c:pt idx="229">
                  <c:v>2.653290529695024</c:v>
                </c:pt>
                <c:pt idx="230">
                  <c:v>2.7126805778491176</c:v>
                </c:pt>
                <c:pt idx="231">
                  <c:v>2.7588282504012844</c:v>
                </c:pt>
                <c:pt idx="232">
                  <c:v>2.7873194221508828</c:v>
                </c:pt>
                <c:pt idx="233">
                  <c:v>2.814606741573034</c:v>
                </c:pt>
                <c:pt idx="234">
                  <c:v>2.8294542536115568</c:v>
                </c:pt>
                <c:pt idx="235">
                  <c:v>2.865569823434992</c:v>
                </c:pt>
                <c:pt idx="236">
                  <c:v>2.9073033707865172</c:v>
                </c:pt>
                <c:pt idx="237">
                  <c:v>2.9646869983948636</c:v>
                </c:pt>
                <c:pt idx="238">
                  <c:v>3.0276886035313009</c:v>
                </c:pt>
                <c:pt idx="239">
                  <c:v>3.0758426966292136</c:v>
                </c:pt>
                <c:pt idx="240">
                  <c:v>3.1127608346709472</c:v>
                </c:pt>
                <c:pt idx="241">
                  <c:v>3.1348314606741576</c:v>
                </c:pt>
                <c:pt idx="242">
                  <c:v>3.1472712680577848</c:v>
                </c:pt>
                <c:pt idx="243">
                  <c:v>3.1669341894061001</c:v>
                </c:pt>
                <c:pt idx="244">
                  <c:v>3.2038523274478328</c:v>
                </c:pt>
                <c:pt idx="245">
                  <c:v>3.2772873194221512</c:v>
                </c:pt>
                <c:pt idx="246">
                  <c:v>3.314205457463884</c:v>
                </c:pt>
                <c:pt idx="247">
                  <c:v>3.3523274478330656</c:v>
                </c:pt>
                <c:pt idx="248">
                  <c:v>3.3908507223113968</c:v>
                </c:pt>
                <c:pt idx="249">
                  <c:v>3.4309791332263249</c:v>
                </c:pt>
                <c:pt idx="250">
                  <c:v>3.4666934189406096</c:v>
                </c:pt>
                <c:pt idx="251">
                  <c:v>3.5108346709470304</c:v>
                </c:pt>
                <c:pt idx="252">
                  <c:v>3.5329052969502408</c:v>
                </c:pt>
                <c:pt idx="253">
                  <c:v>3.5409309791332264</c:v>
                </c:pt>
                <c:pt idx="254">
                  <c:v>3.5597913322632424</c:v>
                </c:pt>
                <c:pt idx="255">
                  <c:v>3.5750401284109143</c:v>
                </c:pt>
                <c:pt idx="256">
                  <c:v>3.5790529695024071</c:v>
                </c:pt>
                <c:pt idx="257">
                  <c:v>3.587881219903692</c:v>
                </c:pt>
                <c:pt idx="258">
                  <c:v>3.5955056179775289</c:v>
                </c:pt>
                <c:pt idx="259">
                  <c:v>3.6175762439807384</c:v>
                </c:pt>
                <c:pt idx="260">
                  <c:v>3.6171749598715888</c:v>
                </c:pt>
                <c:pt idx="261">
                  <c:v>3.6223916532905305</c:v>
                </c:pt>
                <c:pt idx="262">
                  <c:v>3.615569823434992</c:v>
                </c:pt>
                <c:pt idx="263">
                  <c:v>3.6183788121990377</c:v>
                </c:pt>
                <c:pt idx="264">
                  <c:v>3.6175762439807384</c:v>
                </c:pt>
                <c:pt idx="265">
                  <c:v>3.6203852327447841</c:v>
                </c:pt>
                <c:pt idx="266">
                  <c:v>3.6043338683788129</c:v>
                </c:pt>
                <c:pt idx="267">
                  <c:v>3.6015248796147681</c:v>
                </c:pt>
                <c:pt idx="268">
                  <c:v>3.6119582664526488</c:v>
                </c:pt>
                <c:pt idx="269">
                  <c:v>3.5959069020866776</c:v>
                </c:pt>
                <c:pt idx="270">
                  <c:v>3.5914927768860361</c:v>
                </c:pt>
                <c:pt idx="271">
                  <c:v>3.596709470304976</c:v>
                </c:pt>
                <c:pt idx="272">
                  <c:v>3.5963081861958273</c:v>
                </c:pt>
                <c:pt idx="273">
                  <c:v>3.5826645264847512</c:v>
                </c:pt>
                <c:pt idx="274">
                  <c:v>3.5638041733547352</c:v>
                </c:pt>
                <c:pt idx="275">
                  <c:v>3.5509630818619584</c:v>
                </c:pt>
                <c:pt idx="276">
                  <c:v>3.5244783306581065</c:v>
                </c:pt>
                <c:pt idx="277">
                  <c:v>3.5084269662921352</c:v>
                </c:pt>
                <c:pt idx="278">
                  <c:v>3.4883627608346712</c:v>
                </c:pt>
                <c:pt idx="279">
                  <c:v>3.5048154093097912</c:v>
                </c:pt>
                <c:pt idx="280">
                  <c:v>3.5136436597110752</c:v>
                </c:pt>
                <c:pt idx="281">
                  <c:v>3.4803370786516856</c:v>
                </c:pt>
                <c:pt idx="282">
                  <c:v>3.4751203852327448</c:v>
                </c:pt>
                <c:pt idx="283">
                  <c:v>3.4638844301765657</c:v>
                </c:pt>
                <c:pt idx="284">
                  <c:v>3.4205457463884432</c:v>
                </c:pt>
                <c:pt idx="285">
                  <c:v>3.3988764044943824</c:v>
                </c:pt>
                <c:pt idx="286">
                  <c:v>3.356741573033708</c:v>
                </c:pt>
                <c:pt idx="287">
                  <c:v>3.347913322632424</c:v>
                </c:pt>
                <c:pt idx="288">
                  <c:v>3.33908507223114</c:v>
                </c:pt>
                <c:pt idx="289">
                  <c:v>3.3386837881219904</c:v>
                </c:pt>
                <c:pt idx="290">
                  <c:v>3.329052969502408</c:v>
                </c:pt>
                <c:pt idx="291">
                  <c:v>3.3037720706260032</c:v>
                </c:pt>
                <c:pt idx="292">
                  <c:v>3.2692616372391656</c:v>
                </c:pt>
                <c:pt idx="293">
                  <c:v>3.268860353130016</c:v>
                </c:pt>
                <c:pt idx="294">
                  <c:v>3.2780898876404496</c:v>
                </c:pt>
                <c:pt idx="295">
                  <c:v>3.2756821829855536</c:v>
                </c:pt>
                <c:pt idx="296">
                  <c:v>3.3150080256821832</c:v>
                </c:pt>
                <c:pt idx="297">
                  <c:v>3.281300160513644</c:v>
                </c:pt>
                <c:pt idx="298">
                  <c:v>3.2760834670947032</c:v>
                </c:pt>
                <c:pt idx="299">
                  <c:v>3.2973515248796152</c:v>
                </c:pt>
                <c:pt idx="300">
                  <c:v>3.3029695024077048</c:v>
                </c:pt>
                <c:pt idx="301">
                  <c:v>3.3097913322632424</c:v>
                </c:pt>
                <c:pt idx="302">
                  <c:v>3.3250401284109152</c:v>
                </c:pt>
                <c:pt idx="303">
                  <c:v>3.3214285714285721</c:v>
                </c:pt>
                <c:pt idx="304">
                  <c:v>3.3198234349919744</c:v>
                </c:pt>
                <c:pt idx="305">
                  <c:v>3.3302568218298552</c:v>
                </c:pt>
                <c:pt idx="306">
                  <c:v>3.319020866773676</c:v>
                </c:pt>
                <c:pt idx="307">
                  <c:v>3.314205457463884</c:v>
                </c:pt>
                <c:pt idx="308">
                  <c:v>3.3174157303370793</c:v>
                </c:pt>
                <c:pt idx="309">
                  <c:v>3.3334670947030505</c:v>
                </c:pt>
                <c:pt idx="310">
                  <c:v>3.357945425361156</c:v>
                </c:pt>
                <c:pt idx="311">
                  <c:v>3.3936597110754416</c:v>
                </c:pt>
                <c:pt idx="312">
                  <c:v>3.3940609951845913</c:v>
                </c:pt>
                <c:pt idx="313">
                  <c:v>3.4065008025682184</c:v>
                </c:pt>
                <c:pt idx="314">
                  <c:v>3.4008828250401288</c:v>
                </c:pt>
                <c:pt idx="315">
                  <c:v>3.4004815409309792</c:v>
                </c:pt>
                <c:pt idx="316">
                  <c:v>3.4205457463884432</c:v>
                </c:pt>
                <c:pt idx="317">
                  <c:v>3.4293739967897272</c:v>
                </c:pt>
                <c:pt idx="318">
                  <c:v>3.413322632423756</c:v>
                </c:pt>
                <c:pt idx="319">
                  <c:v>3.4105136436597112</c:v>
                </c:pt>
                <c:pt idx="320">
                  <c:v>3.4109149277688608</c:v>
                </c:pt>
                <c:pt idx="321">
                  <c:v>3.4000802568218305</c:v>
                </c:pt>
                <c:pt idx="322">
                  <c:v>3.4273675762439808</c:v>
                </c:pt>
                <c:pt idx="323">
                  <c:v>3.4570626003210281</c:v>
                </c:pt>
                <c:pt idx="324">
                  <c:v>3.5032102728731944</c:v>
                </c:pt>
                <c:pt idx="325">
                  <c:v>3.5028089887640448</c:v>
                </c:pt>
                <c:pt idx="326">
                  <c:v>3.4486356340288919</c:v>
                </c:pt>
                <c:pt idx="327">
                  <c:v>3.4442215088282504</c:v>
                </c:pt>
                <c:pt idx="328">
                  <c:v>3.4767255216693416</c:v>
                </c:pt>
                <c:pt idx="329">
                  <c:v>3.4337881219903696</c:v>
                </c:pt>
                <c:pt idx="330">
                  <c:v>3.424558587479936</c:v>
                </c:pt>
                <c:pt idx="331">
                  <c:v>3.4281701444622792</c:v>
                </c:pt>
                <c:pt idx="332">
                  <c:v>3.4149277688603537</c:v>
                </c:pt>
                <c:pt idx="333">
                  <c:v>3.4129213483146073</c:v>
                </c:pt>
                <c:pt idx="334">
                  <c:v>3.4089085072231144</c:v>
                </c:pt>
                <c:pt idx="335">
                  <c:v>3.3836276083467096</c:v>
                </c:pt>
                <c:pt idx="336">
                  <c:v>3.3683788121990368</c:v>
                </c:pt>
                <c:pt idx="337">
                  <c:v>3.4008828250401288</c:v>
                </c:pt>
                <c:pt idx="338">
                  <c:v>3.4189406099518465</c:v>
                </c:pt>
                <c:pt idx="339">
                  <c:v>3.4498394863563409</c:v>
                </c:pt>
                <c:pt idx="340">
                  <c:v>3.481139646869984</c:v>
                </c:pt>
                <c:pt idx="341">
                  <c:v>3.4883627608346712</c:v>
                </c:pt>
                <c:pt idx="342">
                  <c:v>3.5192616372391656</c:v>
                </c:pt>
                <c:pt idx="343">
                  <c:v>3.570224719101124</c:v>
                </c:pt>
                <c:pt idx="344">
                  <c:v>3.615569823434992</c:v>
                </c:pt>
                <c:pt idx="345">
                  <c:v>3.8382825040128417</c:v>
                </c:pt>
                <c:pt idx="346">
                  <c:v>3.6777688603531304</c:v>
                </c:pt>
                <c:pt idx="347">
                  <c:v>3.6990369181380416</c:v>
                </c:pt>
                <c:pt idx="348">
                  <c:v>3.7479935794542536</c:v>
                </c:pt>
                <c:pt idx="349">
                  <c:v>3.7780898876404496</c:v>
                </c:pt>
                <c:pt idx="350">
                  <c:v>3.7776886035313</c:v>
                </c:pt>
                <c:pt idx="351">
                  <c:v>3.7885232744783304</c:v>
                </c:pt>
                <c:pt idx="352">
                  <c:v>3.7628410914927777</c:v>
                </c:pt>
                <c:pt idx="353">
                  <c:v>3.7724719101123592</c:v>
                </c:pt>
                <c:pt idx="354">
                  <c:v>3.7885232744783304</c:v>
                </c:pt>
                <c:pt idx="355">
                  <c:v>3.8117977528089888</c:v>
                </c:pt>
                <c:pt idx="356">
                  <c:v>3.7636436597110752</c:v>
                </c:pt>
                <c:pt idx="357">
                  <c:v>3.7997592295345104</c:v>
                </c:pt>
                <c:pt idx="358">
                  <c:v>3.8314606741573032</c:v>
                </c:pt>
                <c:pt idx="359">
                  <c:v>3.8539325842696623</c:v>
                </c:pt>
                <c:pt idx="360">
                  <c:v>3.8964686998394864</c:v>
                </c:pt>
                <c:pt idx="361">
                  <c:v>3.9249598715890848</c:v>
                </c:pt>
                <c:pt idx="362">
                  <c:v>3.9686998394863569</c:v>
                </c:pt>
                <c:pt idx="363">
                  <c:v>3.9731139646869984</c:v>
                </c:pt>
                <c:pt idx="364">
                  <c:v>4.0160513643659712</c:v>
                </c:pt>
                <c:pt idx="365">
                  <c:v>4.0914927768860352</c:v>
                </c:pt>
                <c:pt idx="366">
                  <c:v>4.1404494382022472</c:v>
                </c:pt>
                <c:pt idx="367">
                  <c:v>4.1665329052969504</c:v>
                </c:pt>
                <c:pt idx="368">
                  <c:v>4.2022471910112369</c:v>
                </c:pt>
                <c:pt idx="369">
                  <c:v>4.2054574638844304</c:v>
                </c:pt>
                <c:pt idx="370">
                  <c:v>4.2078651685393256</c:v>
                </c:pt>
                <c:pt idx="371">
                  <c:v>4.2130818619582664</c:v>
                </c:pt>
                <c:pt idx="372">
                  <c:v>4.2415730337078656</c:v>
                </c:pt>
                <c:pt idx="373">
                  <c:v>4.2407704654895673</c:v>
                </c:pt>
                <c:pt idx="374">
                  <c:v>4.3025682182985561</c:v>
                </c:pt>
                <c:pt idx="375">
                  <c:v>4.3318619582664528</c:v>
                </c:pt>
                <c:pt idx="376">
                  <c:v>4.3483146067415728</c:v>
                </c:pt>
                <c:pt idx="377">
                  <c:v>4.3503210272873192</c:v>
                </c:pt>
                <c:pt idx="378">
                  <c:v>4.3880417335473521</c:v>
                </c:pt>
                <c:pt idx="379">
                  <c:v>4.3804173354735152</c:v>
                </c:pt>
                <c:pt idx="380">
                  <c:v>4.434590690208668</c:v>
                </c:pt>
                <c:pt idx="381">
                  <c:v>4.4674959871589088</c:v>
                </c:pt>
                <c:pt idx="382">
                  <c:v>4.4666934189406104</c:v>
                </c:pt>
                <c:pt idx="383">
                  <c:v>4.5144462279293744</c:v>
                </c:pt>
                <c:pt idx="384">
                  <c:v>4.5216693418940617</c:v>
                </c:pt>
                <c:pt idx="385">
                  <c:v>4.4859550561797752</c:v>
                </c:pt>
                <c:pt idx="386">
                  <c:v>4.5020064205457464</c:v>
                </c:pt>
                <c:pt idx="387">
                  <c:v>4.501203852327448</c:v>
                </c:pt>
                <c:pt idx="388">
                  <c:v>4.4510433386837889</c:v>
                </c:pt>
                <c:pt idx="389">
                  <c:v>4.4815409309791336</c:v>
                </c:pt>
                <c:pt idx="390">
                  <c:v>4.5381219903691816</c:v>
                </c:pt>
                <c:pt idx="391">
                  <c:v>4.493579454253612</c:v>
                </c:pt>
                <c:pt idx="392">
                  <c:v>4.528892455858748</c:v>
                </c:pt>
                <c:pt idx="393">
                  <c:v>4.5321027287319424</c:v>
                </c:pt>
                <c:pt idx="394">
                  <c:v>4.5236757624398081</c:v>
                </c:pt>
                <c:pt idx="395">
                  <c:v>4.5220706260032104</c:v>
                </c:pt>
                <c:pt idx="396">
                  <c:v>4.5148475120385232</c:v>
                </c:pt>
                <c:pt idx="397">
                  <c:v>4.5357142857142856</c:v>
                </c:pt>
                <c:pt idx="398">
                  <c:v>4.531300160513644</c:v>
                </c:pt>
                <c:pt idx="399">
                  <c:v>4.5505617977528097</c:v>
                </c:pt>
                <c:pt idx="400">
                  <c:v>4.5433386837881224</c:v>
                </c:pt>
                <c:pt idx="401">
                  <c:v>4.5666131621187809</c:v>
                </c:pt>
                <c:pt idx="402">
                  <c:v>4.5192616372391656</c:v>
                </c:pt>
                <c:pt idx="403">
                  <c:v>4.5072231139646872</c:v>
                </c:pt>
                <c:pt idx="404">
                  <c:v>4.5072231139646872</c:v>
                </c:pt>
                <c:pt idx="405">
                  <c:v>4.4751203852327457</c:v>
                </c:pt>
                <c:pt idx="406">
                  <c:v>4.498796147672552</c:v>
                </c:pt>
                <c:pt idx="407">
                  <c:v>4.5008025682182984</c:v>
                </c:pt>
                <c:pt idx="408">
                  <c:v>4.4839486356340288</c:v>
                </c:pt>
                <c:pt idx="409">
                  <c:v>4.5044141252006424</c:v>
                </c:pt>
                <c:pt idx="410">
                  <c:v>4.4695024077046552</c:v>
                </c:pt>
                <c:pt idx="411">
                  <c:v>4.48354735152488</c:v>
                </c:pt>
                <c:pt idx="412">
                  <c:v>4.5296950240770464</c:v>
                </c:pt>
                <c:pt idx="413">
                  <c:v>4.541332263242376</c:v>
                </c:pt>
                <c:pt idx="414">
                  <c:v>4.4903691813804176</c:v>
                </c:pt>
                <c:pt idx="415">
                  <c:v>4.5048154093097912</c:v>
                </c:pt>
                <c:pt idx="416">
                  <c:v>4.5228731942215088</c:v>
                </c:pt>
                <c:pt idx="417">
                  <c:v>4.5204654895666136</c:v>
                </c:pt>
                <c:pt idx="418">
                  <c:v>4.5353130016051368</c:v>
                </c:pt>
                <c:pt idx="419">
                  <c:v>4.5048154093097912</c:v>
                </c:pt>
                <c:pt idx="420">
                  <c:v>4.51123595505618</c:v>
                </c:pt>
                <c:pt idx="421">
                  <c:v>4.5284911717495993</c:v>
                </c:pt>
                <c:pt idx="422">
                  <c:v>4.5393258426966296</c:v>
                </c:pt>
                <c:pt idx="423">
                  <c:v>4.5726324237560201</c:v>
                </c:pt>
                <c:pt idx="424">
                  <c:v>4.5834670947030505</c:v>
                </c:pt>
                <c:pt idx="425">
                  <c:v>4.5914927768860361</c:v>
                </c:pt>
                <c:pt idx="426">
                  <c:v>4.6364365971107544</c:v>
                </c:pt>
                <c:pt idx="427">
                  <c:v>4.7026484751203848</c:v>
                </c:pt>
                <c:pt idx="428">
                  <c:v>4.6476725521669344</c:v>
                </c:pt>
                <c:pt idx="429">
                  <c:v>4.86677367576244</c:v>
                </c:pt>
                <c:pt idx="430">
                  <c:v>4.9141252006420544</c:v>
                </c:pt>
                <c:pt idx="431">
                  <c:v>5.07784911717496</c:v>
                </c:pt>
                <c:pt idx="432">
                  <c:v>5.4273675762439808</c:v>
                </c:pt>
                <c:pt idx="433">
                  <c:v>5.3515248796147672</c:v>
                </c:pt>
                <c:pt idx="434">
                  <c:v>5.28892455858748</c:v>
                </c:pt>
                <c:pt idx="435">
                  <c:v>5.3358747993579465</c:v>
                </c:pt>
                <c:pt idx="436">
                  <c:v>5.4670947030497592</c:v>
                </c:pt>
                <c:pt idx="437">
                  <c:v>5.4907704654895673</c:v>
                </c:pt>
                <c:pt idx="438">
                  <c:v>5.6565008025682184</c:v>
                </c:pt>
                <c:pt idx="439">
                  <c:v>5.6713483146067416</c:v>
                </c:pt>
                <c:pt idx="440">
                  <c:v>5.6613162118780096</c:v>
                </c:pt>
                <c:pt idx="441">
                  <c:v>5.6809791332263249</c:v>
                </c:pt>
                <c:pt idx="442">
                  <c:v>5.732343499197432</c:v>
                </c:pt>
                <c:pt idx="443">
                  <c:v>5.7536115569823441</c:v>
                </c:pt>
                <c:pt idx="444">
                  <c:v>5.7929373996789728</c:v>
                </c:pt>
                <c:pt idx="445">
                  <c:v>5.7203049759229536</c:v>
                </c:pt>
                <c:pt idx="446">
                  <c:v>5.8210272873194224</c:v>
                </c:pt>
                <c:pt idx="447">
                  <c:v>5.8695826645264857</c:v>
                </c:pt>
                <c:pt idx="448">
                  <c:v>5.817817014446228</c:v>
                </c:pt>
                <c:pt idx="449">
                  <c:v>5.8623595505617976</c:v>
                </c:pt>
                <c:pt idx="450">
                  <c:v>5.9486356340288928</c:v>
                </c:pt>
                <c:pt idx="451">
                  <c:v>5.9181380417335481</c:v>
                </c:pt>
                <c:pt idx="452">
                  <c:v>6.0172552166934192</c:v>
                </c:pt>
                <c:pt idx="453">
                  <c:v>6.0874799357945433</c:v>
                </c:pt>
                <c:pt idx="454">
                  <c:v>6.1444622792937409</c:v>
                </c:pt>
                <c:pt idx="455">
                  <c:v>6.3370786516853936</c:v>
                </c:pt>
                <c:pt idx="456">
                  <c:v>6.3703852327447841</c:v>
                </c:pt>
                <c:pt idx="457">
                  <c:v>6.4378009630818624</c:v>
                </c:pt>
                <c:pt idx="458">
                  <c:v>6.5144462279293736</c:v>
                </c:pt>
                <c:pt idx="459">
                  <c:v>6.5894863563402888</c:v>
                </c:pt>
                <c:pt idx="460">
                  <c:v>6.6276083467094704</c:v>
                </c:pt>
                <c:pt idx="461">
                  <c:v>6.7768860353130016</c:v>
                </c:pt>
                <c:pt idx="462">
                  <c:v>6.849117174959872</c:v>
                </c:pt>
                <c:pt idx="463">
                  <c:v>7.0321027287319424</c:v>
                </c:pt>
                <c:pt idx="464">
                  <c:v>7.4807383627608353</c:v>
                </c:pt>
                <c:pt idx="465">
                  <c:v>7.5381219903691807</c:v>
                </c:pt>
                <c:pt idx="466">
                  <c:v>7.5854735152487969</c:v>
                </c:pt>
                <c:pt idx="467">
                  <c:v>7.6950240770465506</c:v>
                </c:pt>
                <c:pt idx="468">
                  <c:v>7.6845906902086671</c:v>
                </c:pt>
                <c:pt idx="469">
                  <c:v>7.8358747993579456</c:v>
                </c:pt>
                <c:pt idx="470">
                  <c:v>7.867977528089888</c:v>
                </c:pt>
                <c:pt idx="471">
                  <c:v>7.9438202247191025</c:v>
                </c:pt>
                <c:pt idx="472">
                  <c:v>8.021268057784912</c:v>
                </c:pt>
                <c:pt idx="473">
                  <c:v>8.0553772070626</c:v>
                </c:pt>
                <c:pt idx="474">
                  <c:v>8.1372391653290528</c:v>
                </c:pt>
                <c:pt idx="475">
                  <c:v>8.3021669341894064</c:v>
                </c:pt>
                <c:pt idx="476">
                  <c:v>8.4253611556982353</c:v>
                </c:pt>
                <c:pt idx="477">
                  <c:v>8.5906902086677377</c:v>
                </c:pt>
                <c:pt idx="478">
                  <c:v>8.7191011235955056</c:v>
                </c:pt>
                <c:pt idx="479">
                  <c:v>8.7251203852327457</c:v>
                </c:pt>
                <c:pt idx="480">
                  <c:v>8.8764044943820224</c:v>
                </c:pt>
                <c:pt idx="481">
                  <c:v>8.9253611556982353</c:v>
                </c:pt>
                <c:pt idx="482">
                  <c:v>8.9201444622792945</c:v>
                </c:pt>
                <c:pt idx="483">
                  <c:v>8.9526484751203856</c:v>
                </c:pt>
                <c:pt idx="484">
                  <c:v>9.0926966292134832</c:v>
                </c:pt>
                <c:pt idx="485">
                  <c:v>9.153290529695024</c:v>
                </c:pt>
                <c:pt idx="486">
                  <c:v>9.1577046548956673</c:v>
                </c:pt>
                <c:pt idx="487">
                  <c:v>9.2150882825040128</c:v>
                </c:pt>
                <c:pt idx="488">
                  <c:v>9.2415730337078656</c:v>
                </c:pt>
                <c:pt idx="489">
                  <c:v>9.3711878009630816</c:v>
                </c:pt>
                <c:pt idx="490">
                  <c:v>9.5240770465489568</c:v>
                </c:pt>
                <c:pt idx="491">
                  <c:v>9.5337078651685392</c:v>
                </c:pt>
                <c:pt idx="492">
                  <c:v>9.692215088282504</c:v>
                </c:pt>
                <c:pt idx="493">
                  <c:v>9.8198234349919762</c:v>
                </c:pt>
                <c:pt idx="494">
                  <c:v>9.938202247191013</c:v>
                </c:pt>
                <c:pt idx="495">
                  <c:v>10.054173354735152</c:v>
                </c:pt>
                <c:pt idx="496">
                  <c:v>10.149277688603533</c:v>
                </c:pt>
                <c:pt idx="497">
                  <c:v>10.214686998394864</c:v>
                </c:pt>
                <c:pt idx="498">
                  <c:v>10.354333868378813</c:v>
                </c:pt>
                <c:pt idx="499">
                  <c:v>10.404494382022472</c:v>
                </c:pt>
                <c:pt idx="500">
                  <c:v>10.25</c:v>
                </c:pt>
                <c:pt idx="501">
                  <c:v>10.486356340288925</c:v>
                </c:pt>
                <c:pt idx="502">
                  <c:v>10.509630818619582</c:v>
                </c:pt>
                <c:pt idx="503">
                  <c:v>10.581059390048155</c:v>
                </c:pt>
                <c:pt idx="504">
                  <c:v>10.798956661316213</c:v>
                </c:pt>
                <c:pt idx="505">
                  <c:v>10.79975922953451</c:v>
                </c:pt>
                <c:pt idx="506">
                  <c:v>11.063804173354736</c:v>
                </c:pt>
                <c:pt idx="507">
                  <c:v>11.036918138041734</c:v>
                </c:pt>
                <c:pt idx="508">
                  <c:v>11.042134831460675</c:v>
                </c:pt>
                <c:pt idx="509">
                  <c:v>10.983948635634031</c:v>
                </c:pt>
                <c:pt idx="510">
                  <c:v>11.120385232744784</c:v>
                </c:pt>
                <c:pt idx="511">
                  <c:v>11.201043338683789</c:v>
                </c:pt>
                <c:pt idx="512">
                  <c:v>11.156902086677368</c:v>
                </c:pt>
                <c:pt idx="513">
                  <c:v>11.219101123595506</c:v>
                </c:pt>
                <c:pt idx="514">
                  <c:v>11.109550561797752</c:v>
                </c:pt>
                <c:pt idx="515">
                  <c:v>11.365168539325843</c:v>
                </c:pt>
                <c:pt idx="516">
                  <c:v>11.414927768860354</c:v>
                </c:pt>
                <c:pt idx="517">
                  <c:v>11.430979133226325</c:v>
                </c:pt>
                <c:pt idx="518">
                  <c:v>11.55577849117175</c:v>
                </c:pt>
                <c:pt idx="519">
                  <c:v>11.649678972712682</c:v>
                </c:pt>
                <c:pt idx="520">
                  <c:v>11.844301765650082</c:v>
                </c:pt>
                <c:pt idx="521">
                  <c:v>11.997592295345106</c:v>
                </c:pt>
                <c:pt idx="522">
                  <c:v>12.030096308186197</c:v>
                </c:pt>
                <c:pt idx="523">
                  <c:v>12.036516853932584</c:v>
                </c:pt>
                <c:pt idx="524">
                  <c:v>12.313001605136437</c:v>
                </c:pt>
                <c:pt idx="525">
                  <c:v>12.349919743178171</c:v>
                </c:pt>
                <c:pt idx="526">
                  <c:v>12.379213483146067</c:v>
                </c:pt>
                <c:pt idx="527">
                  <c:v>12.454253611556984</c:v>
                </c:pt>
                <c:pt idx="528">
                  <c:v>12.402086677367578</c:v>
                </c:pt>
                <c:pt idx="529">
                  <c:v>12.596709470304978</c:v>
                </c:pt>
                <c:pt idx="530">
                  <c:v>12.654494382022472</c:v>
                </c:pt>
                <c:pt idx="531">
                  <c:v>12.836677367576245</c:v>
                </c:pt>
                <c:pt idx="532">
                  <c:v>12.86677367576244</c:v>
                </c:pt>
                <c:pt idx="533">
                  <c:v>13.119983948635634</c:v>
                </c:pt>
                <c:pt idx="534">
                  <c:v>13.15569823434992</c:v>
                </c:pt>
                <c:pt idx="535">
                  <c:v>13.250802568218299</c:v>
                </c:pt>
                <c:pt idx="536">
                  <c:v>13.387239165329055</c:v>
                </c:pt>
                <c:pt idx="537">
                  <c:v>13.343499197431782</c:v>
                </c:pt>
                <c:pt idx="538">
                  <c:v>13.461878009630819</c:v>
                </c:pt>
                <c:pt idx="539">
                  <c:v>13.558186195826647</c:v>
                </c:pt>
                <c:pt idx="540">
                  <c:v>13.474317817014446</c:v>
                </c:pt>
                <c:pt idx="541">
                  <c:v>13.642857142857144</c:v>
                </c:pt>
                <c:pt idx="542">
                  <c:v>13.523274478330658</c:v>
                </c:pt>
                <c:pt idx="543">
                  <c:v>13.692616372391655</c:v>
                </c:pt>
                <c:pt idx="544">
                  <c:v>13.6946227929374</c:v>
                </c:pt>
                <c:pt idx="545">
                  <c:v>13.67776886035313</c:v>
                </c:pt>
                <c:pt idx="546">
                  <c:v>13.685794542536115</c:v>
                </c:pt>
                <c:pt idx="547">
                  <c:v>13.767255216693419</c:v>
                </c:pt>
                <c:pt idx="548">
                  <c:v>13.813001605136437</c:v>
                </c:pt>
                <c:pt idx="549">
                  <c:v>13.881621187800963</c:v>
                </c:pt>
                <c:pt idx="550">
                  <c:v>13.940609951845907</c:v>
                </c:pt>
                <c:pt idx="551">
                  <c:v>13.854735152487963</c:v>
                </c:pt>
                <c:pt idx="552">
                  <c:v>14.050160513643661</c:v>
                </c:pt>
                <c:pt idx="553">
                  <c:v>14.022070626003211</c:v>
                </c:pt>
                <c:pt idx="554">
                  <c:v>14.099518459069023</c:v>
                </c:pt>
                <c:pt idx="555">
                  <c:v>13.981139646869986</c:v>
                </c:pt>
                <c:pt idx="556">
                  <c:v>14.184590690208669</c:v>
                </c:pt>
                <c:pt idx="557">
                  <c:v>14.229133226324238</c:v>
                </c:pt>
                <c:pt idx="558">
                  <c:v>14.390048154093098</c:v>
                </c:pt>
                <c:pt idx="559">
                  <c:v>14.489967897271269</c:v>
                </c:pt>
                <c:pt idx="560">
                  <c:v>14.473515248796149</c:v>
                </c:pt>
                <c:pt idx="561">
                  <c:v>14.67335473515249</c:v>
                </c:pt>
                <c:pt idx="562">
                  <c:v>14.750802568218299</c:v>
                </c:pt>
                <c:pt idx="563">
                  <c:v>14.852728731942216</c:v>
                </c:pt>
                <c:pt idx="564">
                  <c:v>14.963081861958267</c:v>
                </c:pt>
                <c:pt idx="565">
                  <c:v>14.960272873194222</c:v>
                </c:pt>
                <c:pt idx="566">
                  <c:v>15.066613162118781</c:v>
                </c:pt>
                <c:pt idx="567">
                  <c:v>16.082664526484752</c:v>
                </c:pt>
                <c:pt idx="568">
                  <c:v>18.258025682182989</c:v>
                </c:pt>
                <c:pt idx="569">
                  <c:v>64.281300160513652</c:v>
                </c:pt>
                <c:pt idx="570">
                  <c:v>65.611155698234356</c:v>
                </c:pt>
                <c:pt idx="571">
                  <c:v>66.428571428571431</c:v>
                </c:pt>
                <c:pt idx="572">
                  <c:v>66.903290529695028</c:v>
                </c:pt>
                <c:pt idx="573">
                  <c:v>67.99678972712681</c:v>
                </c:pt>
                <c:pt idx="574">
                  <c:v>68.696629213483149</c:v>
                </c:pt>
                <c:pt idx="575">
                  <c:v>69.802166934189415</c:v>
                </c:pt>
                <c:pt idx="576">
                  <c:v>70.333065810593908</c:v>
                </c:pt>
                <c:pt idx="577">
                  <c:v>71.654093097913332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82-4DCA-9E93-593012D7D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2077263"/>
        <c:axId val="1152070191"/>
      </c:lineChart>
      <c:dateAx>
        <c:axId val="1152077263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070191"/>
        <c:crosses val="autoZero"/>
        <c:auto val="1"/>
        <c:lblOffset val="100"/>
        <c:baseTimeUnit val="months"/>
        <c:majorUnit val="20"/>
        <c:majorTimeUnit val="years"/>
      </c:dateAx>
      <c:valAx>
        <c:axId val="115207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207726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SOLGLDB</c:v>
          </c:tx>
          <c:spPr>
            <a:ln w="19050" cap="rnd">
              <a:solidFill>
                <a:srgbClr val="08CE8C"/>
              </a:solidFill>
              <a:round/>
            </a:ln>
            <a:effectLst/>
          </c:spPr>
          <c:marker>
            <c:symbol val="none"/>
          </c:marker>
          <c:cat>
            <c:numRef>
              <c:f>'GLDB PIP'!$D$2:$D$3783</c:f>
              <c:numCache>
                <c:formatCode>m/d/yyyy</c:formatCode>
                <c:ptCount val="3782"/>
                <c:pt idx="0">
                  <c:v>38720</c:v>
                </c:pt>
                <c:pt idx="1">
                  <c:v>38721</c:v>
                </c:pt>
                <c:pt idx="2">
                  <c:v>38722</c:v>
                </c:pt>
                <c:pt idx="3">
                  <c:v>38723</c:v>
                </c:pt>
                <c:pt idx="4">
                  <c:v>38726</c:v>
                </c:pt>
                <c:pt idx="5">
                  <c:v>38727</c:v>
                </c:pt>
                <c:pt idx="6">
                  <c:v>38728</c:v>
                </c:pt>
                <c:pt idx="7">
                  <c:v>38729</c:v>
                </c:pt>
                <c:pt idx="8">
                  <c:v>38730</c:v>
                </c:pt>
                <c:pt idx="9">
                  <c:v>38734</c:v>
                </c:pt>
                <c:pt idx="10">
                  <c:v>38735</c:v>
                </c:pt>
                <c:pt idx="11">
                  <c:v>38736</c:v>
                </c:pt>
                <c:pt idx="12">
                  <c:v>38737</c:v>
                </c:pt>
                <c:pt idx="13">
                  <c:v>38740</c:v>
                </c:pt>
                <c:pt idx="14">
                  <c:v>38741</c:v>
                </c:pt>
                <c:pt idx="15">
                  <c:v>38742</c:v>
                </c:pt>
                <c:pt idx="16">
                  <c:v>38743</c:v>
                </c:pt>
                <c:pt idx="17">
                  <c:v>38744</c:v>
                </c:pt>
                <c:pt idx="18">
                  <c:v>38747</c:v>
                </c:pt>
                <c:pt idx="19">
                  <c:v>38748</c:v>
                </c:pt>
                <c:pt idx="20">
                  <c:v>38749</c:v>
                </c:pt>
                <c:pt idx="21">
                  <c:v>38750</c:v>
                </c:pt>
                <c:pt idx="22">
                  <c:v>38751</c:v>
                </c:pt>
                <c:pt idx="23">
                  <c:v>38754</c:v>
                </c:pt>
                <c:pt idx="24">
                  <c:v>38755</c:v>
                </c:pt>
                <c:pt idx="25">
                  <c:v>38756</c:v>
                </c:pt>
                <c:pt idx="26">
                  <c:v>38757</c:v>
                </c:pt>
                <c:pt idx="27">
                  <c:v>38758</c:v>
                </c:pt>
                <c:pt idx="28">
                  <c:v>38761</c:v>
                </c:pt>
                <c:pt idx="29">
                  <c:v>38762</c:v>
                </c:pt>
                <c:pt idx="30">
                  <c:v>38763</c:v>
                </c:pt>
                <c:pt idx="31">
                  <c:v>38764</c:v>
                </c:pt>
                <c:pt idx="32">
                  <c:v>38765</c:v>
                </c:pt>
                <c:pt idx="33">
                  <c:v>38769</c:v>
                </c:pt>
                <c:pt idx="34">
                  <c:v>38770</c:v>
                </c:pt>
                <c:pt idx="35">
                  <c:v>38771</c:v>
                </c:pt>
                <c:pt idx="36">
                  <c:v>38772</c:v>
                </c:pt>
                <c:pt idx="37">
                  <c:v>38775</c:v>
                </c:pt>
                <c:pt idx="38">
                  <c:v>38776</c:v>
                </c:pt>
                <c:pt idx="39">
                  <c:v>38777</c:v>
                </c:pt>
                <c:pt idx="40">
                  <c:v>38778</c:v>
                </c:pt>
                <c:pt idx="41">
                  <c:v>38779</c:v>
                </c:pt>
                <c:pt idx="42">
                  <c:v>38782</c:v>
                </c:pt>
                <c:pt idx="43">
                  <c:v>38783</c:v>
                </c:pt>
                <c:pt idx="44">
                  <c:v>38784</c:v>
                </c:pt>
                <c:pt idx="45">
                  <c:v>38785</c:v>
                </c:pt>
                <c:pt idx="46">
                  <c:v>38786</c:v>
                </c:pt>
                <c:pt idx="47">
                  <c:v>38789</c:v>
                </c:pt>
                <c:pt idx="48">
                  <c:v>38790</c:v>
                </c:pt>
                <c:pt idx="49">
                  <c:v>38791</c:v>
                </c:pt>
                <c:pt idx="50">
                  <c:v>38792</c:v>
                </c:pt>
                <c:pt idx="51">
                  <c:v>38793</c:v>
                </c:pt>
                <c:pt idx="52">
                  <c:v>38796</c:v>
                </c:pt>
                <c:pt idx="53">
                  <c:v>38797</c:v>
                </c:pt>
                <c:pt idx="54">
                  <c:v>38798</c:v>
                </c:pt>
                <c:pt idx="55">
                  <c:v>38799</c:v>
                </c:pt>
                <c:pt idx="56">
                  <c:v>38800</c:v>
                </c:pt>
                <c:pt idx="57">
                  <c:v>38803</c:v>
                </c:pt>
                <c:pt idx="58">
                  <c:v>38804</c:v>
                </c:pt>
                <c:pt idx="59">
                  <c:v>38805</c:v>
                </c:pt>
                <c:pt idx="60">
                  <c:v>38806</c:v>
                </c:pt>
                <c:pt idx="61">
                  <c:v>38807</c:v>
                </c:pt>
                <c:pt idx="62">
                  <c:v>38810</c:v>
                </c:pt>
                <c:pt idx="63">
                  <c:v>38811</c:v>
                </c:pt>
                <c:pt idx="64">
                  <c:v>38812</c:v>
                </c:pt>
                <c:pt idx="65">
                  <c:v>38813</c:v>
                </c:pt>
                <c:pt idx="66">
                  <c:v>38814</c:v>
                </c:pt>
                <c:pt idx="67">
                  <c:v>38817</c:v>
                </c:pt>
                <c:pt idx="68">
                  <c:v>38818</c:v>
                </c:pt>
                <c:pt idx="69">
                  <c:v>38819</c:v>
                </c:pt>
                <c:pt idx="70">
                  <c:v>38820</c:v>
                </c:pt>
                <c:pt idx="71">
                  <c:v>38824</c:v>
                </c:pt>
                <c:pt idx="72">
                  <c:v>38825</c:v>
                </c:pt>
                <c:pt idx="73">
                  <c:v>38826</c:v>
                </c:pt>
                <c:pt idx="74">
                  <c:v>38827</c:v>
                </c:pt>
                <c:pt idx="75">
                  <c:v>38828</c:v>
                </c:pt>
                <c:pt idx="76">
                  <c:v>38831</c:v>
                </c:pt>
                <c:pt idx="77">
                  <c:v>38832</c:v>
                </c:pt>
                <c:pt idx="78">
                  <c:v>38833</c:v>
                </c:pt>
                <c:pt idx="79">
                  <c:v>38834</c:v>
                </c:pt>
                <c:pt idx="80">
                  <c:v>38835</c:v>
                </c:pt>
                <c:pt idx="81">
                  <c:v>38838</c:v>
                </c:pt>
                <c:pt idx="82">
                  <c:v>38839</c:v>
                </c:pt>
                <c:pt idx="83">
                  <c:v>38840</c:v>
                </c:pt>
                <c:pt idx="84">
                  <c:v>38841</c:v>
                </c:pt>
                <c:pt idx="85">
                  <c:v>38842</c:v>
                </c:pt>
                <c:pt idx="86">
                  <c:v>38845</c:v>
                </c:pt>
                <c:pt idx="87">
                  <c:v>38846</c:v>
                </c:pt>
                <c:pt idx="88">
                  <c:v>38847</c:v>
                </c:pt>
                <c:pt idx="89">
                  <c:v>38848</c:v>
                </c:pt>
                <c:pt idx="90">
                  <c:v>38849</c:v>
                </c:pt>
                <c:pt idx="91">
                  <c:v>38852</c:v>
                </c:pt>
                <c:pt idx="92">
                  <c:v>38853</c:v>
                </c:pt>
                <c:pt idx="93">
                  <c:v>38854</c:v>
                </c:pt>
                <c:pt idx="94">
                  <c:v>38855</c:v>
                </c:pt>
                <c:pt idx="95">
                  <c:v>38856</c:v>
                </c:pt>
                <c:pt idx="96">
                  <c:v>38859</c:v>
                </c:pt>
                <c:pt idx="97">
                  <c:v>38860</c:v>
                </c:pt>
                <c:pt idx="98">
                  <c:v>38861</c:v>
                </c:pt>
                <c:pt idx="99">
                  <c:v>38862</c:v>
                </c:pt>
                <c:pt idx="100">
                  <c:v>38863</c:v>
                </c:pt>
                <c:pt idx="101">
                  <c:v>38867</c:v>
                </c:pt>
                <c:pt idx="102">
                  <c:v>38868</c:v>
                </c:pt>
                <c:pt idx="103">
                  <c:v>38869</c:v>
                </c:pt>
                <c:pt idx="104">
                  <c:v>38870</c:v>
                </c:pt>
                <c:pt idx="105">
                  <c:v>38873</c:v>
                </c:pt>
                <c:pt idx="106">
                  <c:v>38874</c:v>
                </c:pt>
                <c:pt idx="107">
                  <c:v>38875</c:v>
                </c:pt>
                <c:pt idx="108">
                  <c:v>38876</c:v>
                </c:pt>
                <c:pt idx="109">
                  <c:v>38877</c:v>
                </c:pt>
                <c:pt idx="110">
                  <c:v>38880</c:v>
                </c:pt>
                <c:pt idx="111">
                  <c:v>38881</c:v>
                </c:pt>
                <c:pt idx="112">
                  <c:v>38882</c:v>
                </c:pt>
                <c:pt idx="113">
                  <c:v>38883</c:v>
                </c:pt>
                <c:pt idx="114">
                  <c:v>38884</c:v>
                </c:pt>
                <c:pt idx="115">
                  <c:v>38887</c:v>
                </c:pt>
                <c:pt idx="116">
                  <c:v>38888</c:v>
                </c:pt>
                <c:pt idx="117">
                  <c:v>38889</c:v>
                </c:pt>
                <c:pt idx="118">
                  <c:v>38890</c:v>
                </c:pt>
                <c:pt idx="119">
                  <c:v>38891</c:v>
                </c:pt>
                <c:pt idx="120">
                  <c:v>38894</c:v>
                </c:pt>
                <c:pt idx="121">
                  <c:v>38895</c:v>
                </c:pt>
                <c:pt idx="122">
                  <c:v>38896</c:v>
                </c:pt>
                <c:pt idx="123">
                  <c:v>38897</c:v>
                </c:pt>
                <c:pt idx="124">
                  <c:v>38898</c:v>
                </c:pt>
                <c:pt idx="125">
                  <c:v>38901</c:v>
                </c:pt>
                <c:pt idx="126">
                  <c:v>38903</c:v>
                </c:pt>
                <c:pt idx="127">
                  <c:v>38904</c:v>
                </c:pt>
                <c:pt idx="128">
                  <c:v>38905</c:v>
                </c:pt>
                <c:pt idx="129">
                  <c:v>38908</c:v>
                </c:pt>
                <c:pt idx="130">
                  <c:v>38909</c:v>
                </c:pt>
                <c:pt idx="131">
                  <c:v>38910</c:v>
                </c:pt>
                <c:pt idx="132">
                  <c:v>38911</c:v>
                </c:pt>
                <c:pt idx="133">
                  <c:v>38912</c:v>
                </c:pt>
                <c:pt idx="134">
                  <c:v>38915</c:v>
                </c:pt>
                <c:pt idx="135">
                  <c:v>38916</c:v>
                </c:pt>
                <c:pt idx="136">
                  <c:v>38917</c:v>
                </c:pt>
                <c:pt idx="137">
                  <c:v>38918</c:v>
                </c:pt>
                <c:pt idx="138">
                  <c:v>38919</c:v>
                </c:pt>
                <c:pt idx="139">
                  <c:v>38922</c:v>
                </c:pt>
                <c:pt idx="140">
                  <c:v>38923</c:v>
                </c:pt>
                <c:pt idx="141">
                  <c:v>38924</c:v>
                </c:pt>
                <c:pt idx="142">
                  <c:v>38925</c:v>
                </c:pt>
                <c:pt idx="143">
                  <c:v>38926</c:v>
                </c:pt>
                <c:pt idx="144">
                  <c:v>38929</c:v>
                </c:pt>
                <c:pt idx="145">
                  <c:v>38930</c:v>
                </c:pt>
                <c:pt idx="146">
                  <c:v>38931</c:v>
                </c:pt>
                <c:pt idx="147">
                  <c:v>38932</c:v>
                </c:pt>
                <c:pt idx="148">
                  <c:v>38933</c:v>
                </c:pt>
                <c:pt idx="149">
                  <c:v>38936</c:v>
                </c:pt>
                <c:pt idx="150">
                  <c:v>38937</c:v>
                </c:pt>
                <c:pt idx="151">
                  <c:v>38938</c:v>
                </c:pt>
                <c:pt idx="152">
                  <c:v>38939</c:v>
                </c:pt>
                <c:pt idx="153">
                  <c:v>38940</c:v>
                </c:pt>
                <c:pt idx="154">
                  <c:v>38943</c:v>
                </c:pt>
                <c:pt idx="155">
                  <c:v>38944</c:v>
                </c:pt>
                <c:pt idx="156">
                  <c:v>38945</c:v>
                </c:pt>
                <c:pt idx="157">
                  <c:v>38946</c:v>
                </c:pt>
                <c:pt idx="158">
                  <c:v>38947</c:v>
                </c:pt>
                <c:pt idx="159">
                  <c:v>38950</c:v>
                </c:pt>
                <c:pt idx="160">
                  <c:v>38951</c:v>
                </c:pt>
                <c:pt idx="161">
                  <c:v>38952</c:v>
                </c:pt>
                <c:pt idx="162">
                  <c:v>38953</c:v>
                </c:pt>
                <c:pt idx="163">
                  <c:v>38954</c:v>
                </c:pt>
                <c:pt idx="164">
                  <c:v>38957</c:v>
                </c:pt>
                <c:pt idx="165">
                  <c:v>38958</c:v>
                </c:pt>
                <c:pt idx="166">
                  <c:v>38959</c:v>
                </c:pt>
                <c:pt idx="167">
                  <c:v>38960</c:v>
                </c:pt>
                <c:pt idx="168">
                  <c:v>38961</c:v>
                </c:pt>
                <c:pt idx="169">
                  <c:v>38965</c:v>
                </c:pt>
                <c:pt idx="170">
                  <c:v>38966</c:v>
                </c:pt>
                <c:pt idx="171">
                  <c:v>38967</c:v>
                </c:pt>
                <c:pt idx="172">
                  <c:v>38968</c:v>
                </c:pt>
                <c:pt idx="173">
                  <c:v>38971</c:v>
                </c:pt>
                <c:pt idx="174">
                  <c:v>38972</c:v>
                </c:pt>
                <c:pt idx="175">
                  <c:v>38973</c:v>
                </c:pt>
                <c:pt idx="176">
                  <c:v>38974</c:v>
                </c:pt>
                <c:pt idx="177">
                  <c:v>38975</c:v>
                </c:pt>
                <c:pt idx="178">
                  <c:v>38978</c:v>
                </c:pt>
                <c:pt idx="179">
                  <c:v>38979</c:v>
                </c:pt>
                <c:pt idx="180">
                  <c:v>38980</c:v>
                </c:pt>
                <c:pt idx="181">
                  <c:v>38981</c:v>
                </c:pt>
                <c:pt idx="182">
                  <c:v>38982</c:v>
                </c:pt>
                <c:pt idx="183">
                  <c:v>38985</c:v>
                </c:pt>
                <c:pt idx="184">
                  <c:v>38986</c:v>
                </c:pt>
                <c:pt idx="185">
                  <c:v>38987</c:v>
                </c:pt>
                <c:pt idx="186">
                  <c:v>38988</c:v>
                </c:pt>
                <c:pt idx="187">
                  <c:v>38989</c:v>
                </c:pt>
                <c:pt idx="188">
                  <c:v>38992</c:v>
                </c:pt>
                <c:pt idx="189">
                  <c:v>38993</c:v>
                </c:pt>
                <c:pt idx="190">
                  <c:v>38994</c:v>
                </c:pt>
                <c:pt idx="191">
                  <c:v>38995</c:v>
                </c:pt>
                <c:pt idx="192">
                  <c:v>38996</c:v>
                </c:pt>
                <c:pt idx="193">
                  <c:v>39000</c:v>
                </c:pt>
                <c:pt idx="194">
                  <c:v>39001</c:v>
                </c:pt>
                <c:pt idx="195">
                  <c:v>39002</c:v>
                </c:pt>
                <c:pt idx="196">
                  <c:v>39003</c:v>
                </c:pt>
                <c:pt idx="197">
                  <c:v>39006</c:v>
                </c:pt>
                <c:pt idx="198">
                  <c:v>39007</c:v>
                </c:pt>
                <c:pt idx="199">
                  <c:v>39008</c:v>
                </c:pt>
                <c:pt idx="200">
                  <c:v>39009</c:v>
                </c:pt>
                <c:pt idx="201">
                  <c:v>39010</c:v>
                </c:pt>
                <c:pt idx="202">
                  <c:v>39013</c:v>
                </c:pt>
                <c:pt idx="203">
                  <c:v>39014</c:v>
                </c:pt>
                <c:pt idx="204">
                  <c:v>39015</c:v>
                </c:pt>
                <c:pt idx="205">
                  <c:v>39016</c:v>
                </c:pt>
                <c:pt idx="206">
                  <c:v>39017</c:v>
                </c:pt>
                <c:pt idx="207">
                  <c:v>39020</c:v>
                </c:pt>
                <c:pt idx="208">
                  <c:v>39021</c:v>
                </c:pt>
                <c:pt idx="209">
                  <c:v>39022</c:v>
                </c:pt>
                <c:pt idx="210">
                  <c:v>39023</c:v>
                </c:pt>
                <c:pt idx="211">
                  <c:v>39024</c:v>
                </c:pt>
                <c:pt idx="212">
                  <c:v>39027</c:v>
                </c:pt>
                <c:pt idx="213">
                  <c:v>39028</c:v>
                </c:pt>
                <c:pt idx="214">
                  <c:v>39029</c:v>
                </c:pt>
                <c:pt idx="215">
                  <c:v>39030</c:v>
                </c:pt>
                <c:pt idx="216">
                  <c:v>39031</c:v>
                </c:pt>
                <c:pt idx="217">
                  <c:v>39034</c:v>
                </c:pt>
                <c:pt idx="218">
                  <c:v>39035</c:v>
                </c:pt>
                <c:pt idx="219">
                  <c:v>39036</c:v>
                </c:pt>
                <c:pt idx="220">
                  <c:v>39037</c:v>
                </c:pt>
                <c:pt idx="221">
                  <c:v>39038</c:v>
                </c:pt>
                <c:pt idx="222">
                  <c:v>39041</c:v>
                </c:pt>
                <c:pt idx="223">
                  <c:v>39042</c:v>
                </c:pt>
                <c:pt idx="224">
                  <c:v>39043</c:v>
                </c:pt>
                <c:pt idx="225">
                  <c:v>39045</c:v>
                </c:pt>
                <c:pt idx="226">
                  <c:v>39048</c:v>
                </c:pt>
                <c:pt idx="227">
                  <c:v>39049</c:v>
                </c:pt>
                <c:pt idx="228">
                  <c:v>39050</c:v>
                </c:pt>
                <c:pt idx="229">
                  <c:v>39051</c:v>
                </c:pt>
                <c:pt idx="230">
                  <c:v>39052</c:v>
                </c:pt>
                <c:pt idx="231">
                  <c:v>39055</c:v>
                </c:pt>
                <c:pt idx="232">
                  <c:v>39056</c:v>
                </c:pt>
                <c:pt idx="233">
                  <c:v>39057</c:v>
                </c:pt>
                <c:pt idx="234">
                  <c:v>39058</c:v>
                </c:pt>
                <c:pt idx="235">
                  <c:v>39059</c:v>
                </c:pt>
                <c:pt idx="236">
                  <c:v>39062</c:v>
                </c:pt>
                <c:pt idx="237">
                  <c:v>39063</c:v>
                </c:pt>
                <c:pt idx="238">
                  <c:v>39064</c:v>
                </c:pt>
                <c:pt idx="239">
                  <c:v>39065</c:v>
                </c:pt>
                <c:pt idx="240">
                  <c:v>39066</c:v>
                </c:pt>
                <c:pt idx="241">
                  <c:v>39069</c:v>
                </c:pt>
                <c:pt idx="242">
                  <c:v>39070</c:v>
                </c:pt>
                <c:pt idx="243">
                  <c:v>39071</c:v>
                </c:pt>
                <c:pt idx="244">
                  <c:v>39072</c:v>
                </c:pt>
                <c:pt idx="245">
                  <c:v>39073</c:v>
                </c:pt>
                <c:pt idx="246">
                  <c:v>39077</c:v>
                </c:pt>
                <c:pt idx="247">
                  <c:v>39078</c:v>
                </c:pt>
                <c:pt idx="248">
                  <c:v>39079</c:v>
                </c:pt>
                <c:pt idx="249">
                  <c:v>39080</c:v>
                </c:pt>
                <c:pt idx="250">
                  <c:v>39085</c:v>
                </c:pt>
                <c:pt idx="251">
                  <c:v>39086</c:v>
                </c:pt>
                <c:pt idx="252">
                  <c:v>39087</c:v>
                </c:pt>
                <c:pt idx="253">
                  <c:v>39090</c:v>
                </c:pt>
                <c:pt idx="254">
                  <c:v>39091</c:v>
                </c:pt>
                <c:pt idx="255">
                  <c:v>39092</c:v>
                </c:pt>
                <c:pt idx="256">
                  <c:v>39093</c:v>
                </c:pt>
                <c:pt idx="257">
                  <c:v>39094</c:v>
                </c:pt>
                <c:pt idx="258">
                  <c:v>39098</c:v>
                </c:pt>
                <c:pt idx="259">
                  <c:v>39099</c:v>
                </c:pt>
                <c:pt idx="260">
                  <c:v>39100</c:v>
                </c:pt>
                <c:pt idx="261">
                  <c:v>39101</c:v>
                </c:pt>
                <c:pt idx="262">
                  <c:v>39104</c:v>
                </c:pt>
                <c:pt idx="263">
                  <c:v>39105</c:v>
                </c:pt>
                <c:pt idx="264">
                  <c:v>39106</c:v>
                </c:pt>
                <c:pt idx="265">
                  <c:v>39107</c:v>
                </c:pt>
                <c:pt idx="266">
                  <c:v>39108</c:v>
                </c:pt>
                <c:pt idx="267">
                  <c:v>39111</c:v>
                </c:pt>
                <c:pt idx="268">
                  <c:v>39112</c:v>
                </c:pt>
                <c:pt idx="269">
                  <c:v>39113</c:v>
                </c:pt>
                <c:pt idx="270">
                  <c:v>39114</c:v>
                </c:pt>
                <c:pt idx="271">
                  <c:v>39115</c:v>
                </c:pt>
                <c:pt idx="272">
                  <c:v>39118</c:v>
                </c:pt>
                <c:pt idx="273">
                  <c:v>39119</c:v>
                </c:pt>
                <c:pt idx="274">
                  <c:v>39120</c:v>
                </c:pt>
                <c:pt idx="275">
                  <c:v>39121</c:v>
                </c:pt>
                <c:pt idx="276">
                  <c:v>39122</c:v>
                </c:pt>
                <c:pt idx="277">
                  <c:v>39125</c:v>
                </c:pt>
                <c:pt idx="278">
                  <c:v>39126</c:v>
                </c:pt>
                <c:pt idx="279">
                  <c:v>39127</c:v>
                </c:pt>
                <c:pt idx="280">
                  <c:v>39128</c:v>
                </c:pt>
                <c:pt idx="281">
                  <c:v>39129</c:v>
                </c:pt>
                <c:pt idx="282">
                  <c:v>39133</c:v>
                </c:pt>
                <c:pt idx="283">
                  <c:v>39134</c:v>
                </c:pt>
                <c:pt idx="284">
                  <c:v>39135</c:v>
                </c:pt>
                <c:pt idx="285">
                  <c:v>39136</c:v>
                </c:pt>
                <c:pt idx="286">
                  <c:v>39139</c:v>
                </c:pt>
                <c:pt idx="287">
                  <c:v>39140</c:v>
                </c:pt>
                <c:pt idx="288">
                  <c:v>39141</c:v>
                </c:pt>
                <c:pt idx="289">
                  <c:v>39142</c:v>
                </c:pt>
                <c:pt idx="290">
                  <c:v>39143</c:v>
                </c:pt>
                <c:pt idx="291">
                  <c:v>39146</c:v>
                </c:pt>
                <c:pt idx="292">
                  <c:v>39147</c:v>
                </c:pt>
                <c:pt idx="293">
                  <c:v>39148</c:v>
                </c:pt>
                <c:pt idx="294">
                  <c:v>39149</c:v>
                </c:pt>
                <c:pt idx="295">
                  <c:v>39150</c:v>
                </c:pt>
                <c:pt idx="296">
                  <c:v>39153</c:v>
                </c:pt>
                <c:pt idx="297">
                  <c:v>39154</c:v>
                </c:pt>
                <c:pt idx="298">
                  <c:v>39155</c:v>
                </c:pt>
                <c:pt idx="299">
                  <c:v>39156</c:v>
                </c:pt>
                <c:pt idx="300">
                  <c:v>39157</c:v>
                </c:pt>
                <c:pt idx="301">
                  <c:v>39160</c:v>
                </c:pt>
                <c:pt idx="302">
                  <c:v>39161</c:v>
                </c:pt>
                <c:pt idx="303">
                  <c:v>39162</c:v>
                </c:pt>
                <c:pt idx="304">
                  <c:v>39163</c:v>
                </c:pt>
                <c:pt idx="305">
                  <c:v>39164</c:v>
                </c:pt>
                <c:pt idx="306">
                  <c:v>39167</c:v>
                </c:pt>
                <c:pt idx="307">
                  <c:v>39168</c:v>
                </c:pt>
                <c:pt idx="308">
                  <c:v>39169</c:v>
                </c:pt>
                <c:pt idx="309">
                  <c:v>39170</c:v>
                </c:pt>
                <c:pt idx="310">
                  <c:v>39171</c:v>
                </c:pt>
                <c:pt idx="311">
                  <c:v>39174</c:v>
                </c:pt>
                <c:pt idx="312">
                  <c:v>39175</c:v>
                </c:pt>
                <c:pt idx="313">
                  <c:v>39176</c:v>
                </c:pt>
                <c:pt idx="314">
                  <c:v>39177</c:v>
                </c:pt>
                <c:pt idx="315">
                  <c:v>39181</c:v>
                </c:pt>
                <c:pt idx="316">
                  <c:v>39182</c:v>
                </c:pt>
                <c:pt idx="317">
                  <c:v>39183</c:v>
                </c:pt>
                <c:pt idx="318">
                  <c:v>39184</c:v>
                </c:pt>
                <c:pt idx="319">
                  <c:v>39185</c:v>
                </c:pt>
                <c:pt idx="320">
                  <c:v>39188</c:v>
                </c:pt>
                <c:pt idx="321">
                  <c:v>39189</c:v>
                </c:pt>
                <c:pt idx="322">
                  <c:v>39190</c:v>
                </c:pt>
                <c:pt idx="323">
                  <c:v>39191</c:v>
                </c:pt>
                <c:pt idx="324">
                  <c:v>39192</c:v>
                </c:pt>
                <c:pt idx="325">
                  <c:v>39195</c:v>
                </c:pt>
                <c:pt idx="326">
                  <c:v>39196</c:v>
                </c:pt>
                <c:pt idx="327">
                  <c:v>39197</c:v>
                </c:pt>
                <c:pt idx="328">
                  <c:v>39198</c:v>
                </c:pt>
                <c:pt idx="329">
                  <c:v>39199</c:v>
                </c:pt>
                <c:pt idx="330">
                  <c:v>39202</c:v>
                </c:pt>
                <c:pt idx="331">
                  <c:v>39203</c:v>
                </c:pt>
                <c:pt idx="332">
                  <c:v>39204</c:v>
                </c:pt>
                <c:pt idx="333">
                  <c:v>39205</c:v>
                </c:pt>
                <c:pt idx="334">
                  <c:v>39206</c:v>
                </c:pt>
                <c:pt idx="335">
                  <c:v>39209</c:v>
                </c:pt>
                <c:pt idx="336">
                  <c:v>39210</c:v>
                </c:pt>
                <c:pt idx="337">
                  <c:v>39211</c:v>
                </c:pt>
                <c:pt idx="338">
                  <c:v>39212</c:v>
                </c:pt>
                <c:pt idx="339">
                  <c:v>39213</c:v>
                </c:pt>
                <c:pt idx="340">
                  <c:v>39216</c:v>
                </c:pt>
                <c:pt idx="341">
                  <c:v>39217</c:v>
                </c:pt>
                <c:pt idx="342">
                  <c:v>39218</c:v>
                </c:pt>
                <c:pt idx="343">
                  <c:v>39219</c:v>
                </c:pt>
                <c:pt idx="344">
                  <c:v>39220</c:v>
                </c:pt>
                <c:pt idx="345">
                  <c:v>39223</c:v>
                </c:pt>
                <c:pt idx="346">
                  <c:v>39224</c:v>
                </c:pt>
                <c:pt idx="347">
                  <c:v>39225</c:v>
                </c:pt>
                <c:pt idx="348">
                  <c:v>39226</c:v>
                </c:pt>
                <c:pt idx="349">
                  <c:v>39227</c:v>
                </c:pt>
                <c:pt idx="350">
                  <c:v>39231</c:v>
                </c:pt>
                <c:pt idx="351">
                  <c:v>39232</c:v>
                </c:pt>
                <c:pt idx="352">
                  <c:v>39233</c:v>
                </c:pt>
                <c:pt idx="353">
                  <c:v>39234</c:v>
                </c:pt>
                <c:pt idx="354">
                  <c:v>39237</c:v>
                </c:pt>
                <c:pt idx="355">
                  <c:v>39238</c:v>
                </c:pt>
                <c:pt idx="356">
                  <c:v>39239</c:v>
                </c:pt>
                <c:pt idx="357">
                  <c:v>39240</c:v>
                </c:pt>
                <c:pt idx="358">
                  <c:v>39241</c:v>
                </c:pt>
                <c:pt idx="359">
                  <c:v>39244</c:v>
                </c:pt>
                <c:pt idx="360">
                  <c:v>39245</c:v>
                </c:pt>
                <c:pt idx="361">
                  <c:v>39246</c:v>
                </c:pt>
                <c:pt idx="362">
                  <c:v>39247</c:v>
                </c:pt>
                <c:pt idx="363">
                  <c:v>39248</c:v>
                </c:pt>
                <c:pt idx="364">
                  <c:v>39251</c:v>
                </c:pt>
                <c:pt idx="365">
                  <c:v>39252</c:v>
                </c:pt>
                <c:pt idx="366">
                  <c:v>39253</c:v>
                </c:pt>
                <c:pt idx="367">
                  <c:v>39254</c:v>
                </c:pt>
                <c:pt idx="368">
                  <c:v>39255</c:v>
                </c:pt>
                <c:pt idx="369">
                  <c:v>39258</c:v>
                </c:pt>
                <c:pt idx="370">
                  <c:v>39259</c:v>
                </c:pt>
                <c:pt idx="371">
                  <c:v>39260</c:v>
                </c:pt>
                <c:pt idx="372">
                  <c:v>39261</c:v>
                </c:pt>
                <c:pt idx="373">
                  <c:v>39262</c:v>
                </c:pt>
                <c:pt idx="374">
                  <c:v>39265</c:v>
                </c:pt>
                <c:pt idx="375">
                  <c:v>39266</c:v>
                </c:pt>
                <c:pt idx="376">
                  <c:v>39268</c:v>
                </c:pt>
                <c:pt idx="377">
                  <c:v>39269</c:v>
                </c:pt>
                <c:pt idx="378">
                  <c:v>39272</c:v>
                </c:pt>
                <c:pt idx="379">
                  <c:v>39273</c:v>
                </c:pt>
                <c:pt idx="380">
                  <c:v>39274</c:v>
                </c:pt>
                <c:pt idx="381">
                  <c:v>39275</c:v>
                </c:pt>
                <c:pt idx="382">
                  <c:v>39276</c:v>
                </c:pt>
                <c:pt idx="383">
                  <c:v>39279</c:v>
                </c:pt>
                <c:pt idx="384">
                  <c:v>39280</c:v>
                </c:pt>
                <c:pt idx="385">
                  <c:v>39281</c:v>
                </c:pt>
                <c:pt idx="386">
                  <c:v>39282</c:v>
                </c:pt>
                <c:pt idx="387">
                  <c:v>39283</c:v>
                </c:pt>
                <c:pt idx="388">
                  <c:v>39286</c:v>
                </c:pt>
                <c:pt idx="389">
                  <c:v>39287</c:v>
                </c:pt>
                <c:pt idx="390">
                  <c:v>39288</c:v>
                </c:pt>
                <c:pt idx="391">
                  <c:v>39289</c:v>
                </c:pt>
                <c:pt idx="392">
                  <c:v>39290</c:v>
                </c:pt>
                <c:pt idx="393">
                  <c:v>39293</c:v>
                </c:pt>
                <c:pt idx="394">
                  <c:v>39294</c:v>
                </c:pt>
                <c:pt idx="395">
                  <c:v>39295</c:v>
                </c:pt>
                <c:pt idx="396">
                  <c:v>39296</c:v>
                </c:pt>
                <c:pt idx="397">
                  <c:v>39297</c:v>
                </c:pt>
                <c:pt idx="398">
                  <c:v>39300</c:v>
                </c:pt>
                <c:pt idx="399">
                  <c:v>39301</c:v>
                </c:pt>
                <c:pt idx="400">
                  <c:v>39302</c:v>
                </c:pt>
                <c:pt idx="401">
                  <c:v>39303</c:v>
                </c:pt>
                <c:pt idx="402">
                  <c:v>39304</c:v>
                </c:pt>
                <c:pt idx="403">
                  <c:v>39307</c:v>
                </c:pt>
                <c:pt idx="404">
                  <c:v>39308</c:v>
                </c:pt>
                <c:pt idx="405">
                  <c:v>39309</c:v>
                </c:pt>
                <c:pt idx="406">
                  <c:v>39310</c:v>
                </c:pt>
                <c:pt idx="407">
                  <c:v>39311</c:v>
                </c:pt>
                <c:pt idx="408">
                  <c:v>39314</c:v>
                </c:pt>
                <c:pt idx="409">
                  <c:v>39315</c:v>
                </c:pt>
                <c:pt idx="410">
                  <c:v>39316</c:v>
                </c:pt>
                <c:pt idx="411">
                  <c:v>39317</c:v>
                </c:pt>
                <c:pt idx="412">
                  <c:v>39318</c:v>
                </c:pt>
                <c:pt idx="413">
                  <c:v>39321</c:v>
                </c:pt>
                <c:pt idx="414">
                  <c:v>39322</c:v>
                </c:pt>
                <c:pt idx="415">
                  <c:v>39323</c:v>
                </c:pt>
                <c:pt idx="416">
                  <c:v>39324</c:v>
                </c:pt>
                <c:pt idx="417">
                  <c:v>39325</c:v>
                </c:pt>
                <c:pt idx="418">
                  <c:v>39329</c:v>
                </c:pt>
                <c:pt idx="419">
                  <c:v>39330</c:v>
                </c:pt>
                <c:pt idx="420">
                  <c:v>39331</c:v>
                </c:pt>
                <c:pt idx="421">
                  <c:v>39332</c:v>
                </c:pt>
                <c:pt idx="422">
                  <c:v>39335</c:v>
                </c:pt>
                <c:pt idx="423">
                  <c:v>39336</c:v>
                </c:pt>
                <c:pt idx="424">
                  <c:v>39337</c:v>
                </c:pt>
                <c:pt idx="425">
                  <c:v>39338</c:v>
                </c:pt>
                <c:pt idx="426">
                  <c:v>39339</c:v>
                </c:pt>
                <c:pt idx="427">
                  <c:v>39342</c:v>
                </c:pt>
                <c:pt idx="428">
                  <c:v>39343</c:v>
                </c:pt>
                <c:pt idx="429">
                  <c:v>39344</c:v>
                </c:pt>
                <c:pt idx="430">
                  <c:v>39345</c:v>
                </c:pt>
                <c:pt idx="431">
                  <c:v>39346</c:v>
                </c:pt>
                <c:pt idx="432">
                  <c:v>39349</c:v>
                </c:pt>
                <c:pt idx="433">
                  <c:v>39350</c:v>
                </c:pt>
                <c:pt idx="434">
                  <c:v>39351</c:v>
                </c:pt>
                <c:pt idx="435">
                  <c:v>39352</c:v>
                </c:pt>
                <c:pt idx="436">
                  <c:v>39353</c:v>
                </c:pt>
                <c:pt idx="437">
                  <c:v>39356</c:v>
                </c:pt>
                <c:pt idx="438">
                  <c:v>39357</c:v>
                </c:pt>
                <c:pt idx="439">
                  <c:v>39358</c:v>
                </c:pt>
                <c:pt idx="440">
                  <c:v>39359</c:v>
                </c:pt>
                <c:pt idx="441">
                  <c:v>39360</c:v>
                </c:pt>
                <c:pt idx="442">
                  <c:v>39364</c:v>
                </c:pt>
                <c:pt idx="443">
                  <c:v>39365</c:v>
                </c:pt>
                <c:pt idx="444">
                  <c:v>39366</c:v>
                </c:pt>
                <c:pt idx="445">
                  <c:v>39367</c:v>
                </c:pt>
                <c:pt idx="446">
                  <c:v>39370</c:v>
                </c:pt>
                <c:pt idx="447">
                  <c:v>39371</c:v>
                </c:pt>
                <c:pt idx="448">
                  <c:v>39372</c:v>
                </c:pt>
                <c:pt idx="449">
                  <c:v>39373</c:v>
                </c:pt>
                <c:pt idx="450">
                  <c:v>39374</c:v>
                </c:pt>
                <c:pt idx="451">
                  <c:v>39377</c:v>
                </c:pt>
                <c:pt idx="452">
                  <c:v>39378</c:v>
                </c:pt>
                <c:pt idx="453">
                  <c:v>39379</c:v>
                </c:pt>
                <c:pt idx="454">
                  <c:v>39380</c:v>
                </c:pt>
                <c:pt idx="455">
                  <c:v>39381</c:v>
                </c:pt>
                <c:pt idx="456">
                  <c:v>39384</c:v>
                </c:pt>
                <c:pt idx="457">
                  <c:v>39385</c:v>
                </c:pt>
                <c:pt idx="458">
                  <c:v>39386</c:v>
                </c:pt>
                <c:pt idx="459">
                  <c:v>39387</c:v>
                </c:pt>
                <c:pt idx="460">
                  <c:v>39388</c:v>
                </c:pt>
                <c:pt idx="461">
                  <c:v>39391</c:v>
                </c:pt>
                <c:pt idx="462">
                  <c:v>39392</c:v>
                </c:pt>
                <c:pt idx="463">
                  <c:v>39393</c:v>
                </c:pt>
                <c:pt idx="464">
                  <c:v>39394</c:v>
                </c:pt>
                <c:pt idx="465">
                  <c:v>39395</c:v>
                </c:pt>
                <c:pt idx="466">
                  <c:v>39399</c:v>
                </c:pt>
                <c:pt idx="467">
                  <c:v>39400</c:v>
                </c:pt>
                <c:pt idx="468">
                  <c:v>39401</c:v>
                </c:pt>
                <c:pt idx="469">
                  <c:v>39402</c:v>
                </c:pt>
                <c:pt idx="470">
                  <c:v>39405</c:v>
                </c:pt>
                <c:pt idx="471">
                  <c:v>39406</c:v>
                </c:pt>
                <c:pt idx="472">
                  <c:v>39407</c:v>
                </c:pt>
                <c:pt idx="473">
                  <c:v>39409</c:v>
                </c:pt>
                <c:pt idx="474">
                  <c:v>39412</c:v>
                </c:pt>
                <c:pt idx="475">
                  <c:v>39413</c:v>
                </c:pt>
                <c:pt idx="476">
                  <c:v>39414</c:v>
                </c:pt>
                <c:pt idx="477">
                  <c:v>39415</c:v>
                </c:pt>
                <c:pt idx="478">
                  <c:v>39416</c:v>
                </c:pt>
                <c:pt idx="479">
                  <c:v>39419</c:v>
                </c:pt>
                <c:pt idx="480">
                  <c:v>39420</c:v>
                </c:pt>
                <c:pt idx="481">
                  <c:v>39421</c:v>
                </c:pt>
                <c:pt idx="482">
                  <c:v>39422</c:v>
                </c:pt>
                <c:pt idx="483">
                  <c:v>39423</c:v>
                </c:pt>
                <c:pt idx="484">
                  <c:v>39426</c:v>
                </c:pt>
                <c:pt idx="485">
                  <c:v>39427</c:v>
                </c:pt>
                <c:pt idx="486">
                  <c:v>39428</c:v>
                </c:pt>
                <c:pt idx="487">
                  <c:v>39429</c:v>
                </c:pt>
                <c:pt idx="488">
                  <c:v>39430</c:v>
                </c:pt>
                <c:pt idx="489">
                  <c:v>39433</c:v>
                </c:pt>
                <c:pt idx="490">
                  <c:v>39434</c:v>
                </c:pt>
                <c:pt idx="491">
                  <c:v>39435</c:v>
                </c:pt>
                <c:pt idx="492">
                  <c:v>39436</c:v>
                </c:pt>
                <c:pt idx="493">
                  <c:v>39437</c:v>
                </c:pt>
                <c:pt idx="494">
                  <c:v>39440</c:v>
                </c:pt>
                <c:pt idx="495">
                  <c:v>39442</c:v>
                </c:pt>
                <c:pt idx="496">
                  <c:v>39443</c:v>
                </c:pt>
                <c:pt idx="497">
                  <c:v>39444</c:v>
                </c:pt>
                <c:pt idx="498">
                  <c:v>39447</c:v>
                </c:pt>
                <c:pt idx="499">
                  <c:v>39449</c:v>
                </c:pt>
                <c:pt idx="500">
                  <c:v>39450</c:v>
                </c:pt>
                <c:pt idx="501">
                  <c:v>39451</c:v>
                </c:pt>
                <c:pt idx="502">
                  <c:v>39454</c:v>
                </c:pt>
                <c:pt idx="503">
                  <c:v>39455</c:v>
                </c:pt>
                <c:pt idx="504">
                  <c:v>39456</c:v>
                </c:pt>
                <c:pt idx="505">
                  <c:v>39457</c:v>
                </c:pt>
                <c:pt idx="506">
                  <c:v>39458</c:v>
                </c:pt>
                <c:pt idx="507">
                  <c:v>39461</c:v>
                </c:pt>
                <c:pt idx="508">
                  <c:v>39462</c:v>
                </c:pt>
                <c:pt idx="509">
                  <c:v>39463</c:v>
                </c:pt>
                <c:pt idx="510">
                  <c:v>39464</c:v>
                </c:pt>
                <c:pt idx="511">
                  <c:v>39465</c:v>
                </c:pt>
                <c:pt idx="512">
                  <c:v>39469</c:v>
                </c:pt>
                <c:pt idx="513">
                  <c:v>39470</c:v>
                </c:pt>
                <c:pt idx="514">
                  <c:v>39471</c:v>
                </c:pt>
                <c:pt idx="515">
                  <c:v>39472</c:v>
                </c:pt>
                <c:pt idx="516">
                  <c:v>39475</c:v>
                </c:pt>
                <c:pt idx="517">
                  <c:v>39476</c:v>
                </c:pt>
                <c:pt idx="518">
                  <c:v>39477</c:v>
                </c:pt>
                <c:pt idx="519">
                  <c:v>39478</c:v>
                </c:pt>
                <c:pt idx="520">
                  <c:v>39479</c:v>
                </c:pt>
                <c:pt idx="521">
                  <c:v>39482</c:v>
                </c:pt>
                <c:pt idx="522">
                  <c:v>39483</c:v>
                </c:pt>
                <c:pt idx="523">
                  <c:v>39484</c:v>
                </c:pt>
                <c:pt idx="524">
                  <c:v>39485</c:v>
                </c:pt>
                <c:pt idx="525">
                  <c:v>39486</c:v>
                </c:pt>
                <c:pt idx="526">
                  <c:v>39489</c:v>
                </c:pt>
                <c:pt idx="527">
                  <c:v>39490</c:v>
                </c:pt>
                <c:pt idx="528">
                  <c:v>39491</c:v>
                </c:pt>
                <c:pt idx="529">
                  <c:v>39492</c:v>
                </c:pt>
                <c:pt idx="530">
                  <c:v>39493</c:v>
                </c:pt>
                <c:pt idx="531">
                  <c:v>39497</c:v>
                </c:pt>
                <c:pt idx="532">
                  <c:v>39498</c:v>
                </c:pt>
                <c:pt idx="533">
                  <c:v>39499</c:v>
                </c:pt>
                <c:pt idx="534">
                  <c:v>39500</c:v>
                </c:pt>
                <c:pt idx="535">
                  <c:v>39503</c:v>
                </c:pt>
                <c:pt idx="536">
                  <c:v>39504</c:v>
                </c:pt>
                <c:pt idx="537">
                  <c:v>39505</c:v>
                </c:pt>
                <c:pt idx="538">
                  <c:v>39506</c:v>
                </c:pt>
                <c:pt idx="539">
                  <c:v>39507</c:v>
                </c:pt>
                <c:pt idx="540">
                  <c:v>39510</c:v>
                </c:pt>
                <c:pt idx="541">
                  <c:v>39511</c:v>
                </c:pt>
                <c:pt idx="542">
                  <c:v>39512</c:v>
                </c:pt>
                <c:pt idx="543">
                  <c:v>39513</c:v>
                </c:pt>
                <c:pt idx="544">
                  <c:v>39514</c:v>
                </c:pt>
                <c:pt idx="545">
                  <c:v>39517</c:v>
                </c:pt>
                <c:pt idx="546">
                  <c:v>39518</c:v>
                </c:pt>
                <c:pt idx="547">
                  <c:v>39519</c:v>
                </c:pt>
                <c:pt idx="548">
                  <c:v>39520</c:v>
                </c:pt>
                <c:pt idx="549">
                  <c:v>39521</c:v>
                </c:pt>
                <c:pt idx="550">
                  <c:v>39524</c:v>
                </c:pt>
                <c:pt idx="551">
                  <c:v>39525</c:v>
                </c:pt>
                <c:pt idx="552">
                  <c:v>39526</c:v>
                </c:pt>
                <c:pt idx="553">
                  <c:v>39527</c:v>
                </c:pt>
                <c:pt idx="554">
                  <c:v>39531</c:v>
                </c:pt>
                <c:pt idx="555">
                  <c:v>39532</c:v>
                </c:pt>
                <c:pt idx="556">
                  <c:v>39533</c:v>
                </c:pt>
                <c:pt idx="557">
                  <c:v>39534</c:v>
                </c:pt>
                <c:pt idx="558">
                  <c:v>39535</c:v>
                </c:pt>
                <c:pt idx="559">
                  <c:v>39538</c:v>
                </c:pt>
                <c:pt idx="560">
                  <c:v>39539</c:v>
                </c:pt>
                <c:pt idx="561">
                  <c:v>39540</c:v>
                </c:pt>
                <c:pt idx="562">
                  <c:v>39541</c:v>
                </c:pt>
                <c:pt idx="563">
                  <c:v>39542</c:v>
                </c:pt>
                <c:pt idx="564">
                  <c:v>39545</c:v>
                </c:pt>
                <c:pt idx="565">
                  <c:v>39546</c:v>
                </c:pt>
                <c:pt idx="566">
                  <c:v>39547</c:v>
                </c:pt>
                <c:pt idx="567">
                  <c:v>39548</c:v>
                </c:pt>
                <c:pt idx="568">
                  <c:v>39549</c:v>
                </c:pt>
                <c:pt idx="569">
                  <c:v>39552</c:v>
                </c:pt>
                <c:pt idx="570">
                  <c:v>39553</c:v>
                </c:pt>
                <c:pt idx="571">
                  <c:v>39554</c:v>
                </c:pt>
                <c:pt idx="572">
                  <c:v>39555</c:v>
                </c:pt>
                <c:pt idx="573">
                  <c:v>39556</c:v>
                </c:pt>
                <c:pt idx="574">
                  <c:v>39559</c:v>
                </c:pt>
                <c:pt idx="575">
                  <c:v>39560</c:v>
                </c:pt>
                <c:pt idx="576">
                  <c:v>39561</c:v>
                </c:pt>
                <c:pt idx="577">
                  <c:v>39562</c:v>
                </c:pt>
                <c:pt idx="578">
                  <c:v>39563</c:v>
                </c:pt>
                <c:pt idx="579">
                  <c:v>39566</c:v>
                </c:pt>
                <c:pt idx="580">
                  <c:v>39567</c:v>
                </c:pt>
                <c:pt idx="581">
                  <c:v>39568</c:v>
                </c:pt>
                <c:pt idx="582">
                  <c:v>39569</c:v>
                </c:pt>
                <c:pt idx="583">
                  <c:v>39570</c:v>
                </c:pt>
                <c:pt idx="584">
                  <c:v>39573</c:v>
                </c:pt>
                <c:pt idx="585">
                  <c:v>39574</c:v>
                </c:pt>
                <c:pt idx="586">
                  <c:v>39575</c:v>
                </c:pt>
                <c:pt idx="587">
                  <c:v>39576</c:v>
                </c:pt>
                <c:pt idx="588">
                  <c:v>39577</c:v>
                </c:pt>
                <c:pt idx="589">
                  <c:v>39580</c:v>
                </c:pt>
                <c:pt idx="590">
                  <c:v>39581</c:v>
                </c:pt>
                <c:pt idx="591">
                  <c:v>39582</c:v>
                </c:pt>
                <c:pt idx="592">
                  <c:v>39583</c:v>
                </c:pt>
                <c:pt idx="593">
                  <c:v>39584</c:v>
                </c:pt>
                <c:pt idx="594">
                  <c:v>39587</c:v>
                </c:pt>
                <c:pt idx="595">
                  <c:v>39588</c:v>
                </c:pt>
                <c:pt idx="596">
                  <c:v>39589</c:v>
                </c:pt>
                <c:pt idx="597">
                  <c:v>39590</c:v>
                </c:pt>
                <c:pt idx="598">
                  <c:v>39591</c:v>
                </c:pt>
                <c:pt idx="599">
                  <c:v>39595</c:v>
                </c:pt>
                <c:pt idx="600">
                  <c:v>39596</c:v>
                </c:pt>
                <c:pt idx="601">
                  <c:v>39597</c:v>
                </c:pt>
                <c:pt idx="602">
                  <c:v>39598</c:v>
                </c:pt>
                <c:pt idx="603">
                  <c:v>39601</c:v>
                </c:pt>
                <c:pt idx="604">
                  <c:v>39602</c:v>
                </c:pt>
                <c:pt idx="605">
                  <c:v>39603</c:v>
                </c:pt>
                <c:pt idx="606">
                  <c:v>39604</c:v>
                </c:pt>
                <c:pt idx="607">
                  <c:v>39605</c:v>
                </c:pt>
                <c:pt idx="608">
                  <c:v>39608</c:v>
                </c:pt>
                <c:pt idx="609">
                  <c:v>39609</c:v>
                </c:pt>
                <c:pt idx="610">
                  <c:v>39610</c:v>
                </c:pt>
                <c:pt idx="611">
                  <c:v>39611</c:v>
                </c:pt>
                <c:pt idx="612">
                  <c:v>39612</c:v>
                </c:pt>
                <c:pt idx="613">
                  <c:v>39615</c:v>
                </c:pt>
                <c:pt idx="614">
                  <c:v>39616</c:v>
                </c:pt>
                <c:pt idx="615">
                  <c:v>39617</c:v>
                </c:pt>
                <c:pt idx="616">
                  <c:v>39618</c:v>
                </c:pt>
                <c:pt idx="617">
                  <c:v>39619</c:v>
                </c:pt>
                <c:pt idx="618">
                  <c:v>39622</c:v>
                </c:pt>
                <c:pt idx="619">
                  <c:v>39623</c:v>
                </c:pt>
                <c:pt idx="620">
                  <c:v>39624</c:v>
                </c:pt>
                <c:pt idx="621">
                  <c:v>39625</c:v>
                </c:pt>
                <c:pt idx="622">
                  <c:v>39626</c:v>
                </c:pt>
                <c:pt idx="623">
                  <c:v>39629</c:v>
                </c:pt>
                <c:pt idx="624">
                  <c:v>39630</c:v>
                </c:pt>
                <c:pt idx="625">
                  <c:v>39631</c:v>
                </c:pt>
                <c:pt idx="626">
                  <c:v>39632</c:v>
                </c:pt>
                <c:pt idx="627">
                  <c:v>39636</c:v>
                </c:pt>
                <c:pt idx="628">
                  <c:v>39637</c:v>
                </c:pt>
                <c:pt idx="629">
                  <c:v>39638</c:v>
                </c:pt>
                <c:pt idx="630">
                  <c:v>39639</c:v>
                </c:pt>
                <c:pt idx="631">
                  <c:v>39640</c:v>
                </c:pt>
                <c:pt idx="632">
                  <c:v>39643</c:v>
                </c:pt>
                <c:pt idx="633">
                  <c:v>39644</c:v>
                </c:pt>
                <c:pt idx="634">
                  <c:v>39645</c:v>
                </c:pt>
                <c:pt idx="635">
                  <c:v>39646</c:v>
                </c:pt>
                <c:pt idx="636">
                  <c:v>39647</c:v>
                </c:pt>
                <c:pt idx="637">
                  <c:v>39650</c:v>
                </c:pt>
                <c:pt idx="638">
                  <c:v>39651</c:v>
                </c:pt>
                <c:pt idx="639">
                  <c:v>39652</c:v>
                </c:pt>
                <c:pt idx="640">
                  <c:v>39653</c:v>
                </c:pt>
                <c:pt idx="641">
                  <c:v>39654</c:v>
                </c:pt>
                <c:pt idx="642">
                  <c:v>39657</c:v>
                </c:pt>
                <c:pt idx="643">
                  <c:v>39658</c:v>
                </c:pt>
                <c:pt idx="644">
                  <c:v>39659</c:v>
                </c:pt>
                <c:pt idx="645">
                  <c:v>39660</c:v>
                </c:pt>
                <c:pt idx="646">
                  <c:v>39661</c:v>
                </c:pt>
                <c:pt idx="647">
                  <c:v>39664</c:v>
                </c:pt>
                <c:pt idx="648">
                  <c:v>39665</c:v>
                </c:pt>
                <c:pt idx="649">
                  <c:v>39666</c:v>
                </c:pt>
                <c:pt idx="650">
                  <c:v>39667</c:v>
                </c:pt>
                <c:pt idx="651">
                  <c:v>39668</c:v>
                </c:pt>
                <c:pt idx="652">
                  <c:v>39671</c:v>
                </c:pt>
                <c:pt idx="653">
                  <c:v>39672</c:v>
                </c:pt>
                <c:pt idx="654">
                  <c:v>39673</c:v>
                </c:pt>
                <c:pt idx="655">
                  <c:v>39674</c:v>
                </c:pt>
                <c:pt idx="656">
                  <c:v>39675</c:v>
                </c:pt>
                <c:pt idx="657">
                  <c:v>39678</c:v>
                </c:pt>
                <c:pt idx="658">
                  <c:v>39679</c:v>
                </c:pt>
                <c:pt idx="659">
                  <c:v>39680</c:v>
                </c:pt>
                <c:pt idx="660">
                  <c:v>39681</c:v>
                </c:pt>
                <c:pt idx="661">
                  <c:v>39682</c:v>
                </c:pt>
                <c:pt idx="662">
                  <c:v>39685</c:v>
                </c:pt>
                <c:pt idx="663">
                  <c:v>39686</c:v>
                </c:pt>
                <c:pt idx="664">
                  <c:v>39687</c:v>
                </c:pt>
                <c:pt idx="665">
                  <c:v>39688</c:v>
                </c:pt>
                <c:pt idx="666">
                  <c:v>39689</c:v>
                </c:pt>
                <c:pt idx="667">
                  <c:v>39693</c:v>
                </c:pt>
                <c:pt idx="668">
                  <c:v>39694</c:v>
                </c:pt>
                <c:pt idx="669">
                  <c:v>39695</c:v>
                </c:pt>
                <c:pt idx="670">
                  <c:v>39696</c:v>
                </c:pt>
                <c:pt idx="671">
                  <c:v>39699</c:v>
                </c:pt>
                <c:pt idx="672">
                  <c:v>39700</c:v>
                </c:pt>
                <c:pt idx="673">
                  <c:v>39701</c:v>
                </c:pt>
                <c:pt idx="674">
                  <c:v>39702</c:v>
                </c:pt>
                <c:pt idx="675">
                  <c:v>39703</c:v>
                </c:pt>
                <c:pt idx="676">
                  <c:v>39706</c:v>
                </c:pt>
                <c:pt idx="677">
                  <c:v>39707</c:v>
                </c:pt>
                <c:pt idx="678">
                  <c:v>39708</c:v>
                </c:pt>
                <c:pt idx="679">
                  <c:v>39709</c:v>
                </c:pt>
                <c:pt idx="680">
                  <c:v>39710</c:v>
                </c:pt>
                <c:pt idx="681">
                  <c:v>39713</c:v>
                </c:pt>
                <c:pt idx="682">
                  <c:v>39714</c:v>
                </c:pt>
                <c:pt idx="683">
                  <c:v>39715</c:v>
                </c:pt>
                <c:pt idx="684">
                  <c:v>39716</c:v>
                </c:pt>
                <c:pt idx="685">
                  <c:v>39717</c:v>
                </c:pt>
                <c:pt idx="686">
                  <c:v>39720</c:v>
                </c:pt>
                <c:pt idx="687">
                  <c:v>39721</c:v>
                </c:pt>
                <c:pt idx="688">
                  <c:v>39722</c:v>
                </c:pt>
                <c:pt idx="689">
                  <c:v>39723</c:v>
                </c:pt>
                <c:pt idx="690">
                  <c:v>39724</c:v>
                </c:pt>
                <c:pt idx="691">
                  <c:v>39727</c:v>
                </c:pt>
                <c:pt idx="692">
                  <c:v>39728</c:v>
                </c:pt>
                <c:pt idx="693">
                  <c:v>39729</c:v>
                </c:pt>
                <c:pt idx="694">
                  <c:v>39730</c:v>
                </c:pt>
                <c:pt idx="695">
                  <c:v>39731</c:v>
                </c:pt>
                <c:pt idx="696">
                  <c:v>39735</c:v>
                </c:pt>
                <c:pt idx="697">
                  <c:v>39736</c:v>
                </c:pt>
                <c:pt idx="698">
                  <c:v>39737</c:v>
                </c:pt>
                <c:pt idx="699">
                  <c:v>39738</c:v>
                </c:pt>
                <c:pt idx="700">
                  <c:v>39741</c:v>
                </c:pt>
                <c:pt idx="701">
                  <c:v>39742</c:v>
                </c:pt>
                <c:pt idx="702">
                  <c:v>39743</c:v>
                </c:pt>
                <c:pt idx="703">
                  <c:v>39744</c:v>
                </c:pt>
                <c:pt idx="704">
                  <c:v>39745</c:v>
                </c:pt>
                <c:pt idx="705">
                  <c:v>39748</c:v>
                </c:pt>
                <c:pt idx="706">
                  <c:v>39749</c:v>
                </c:pt>
                <c:pt idx="707">
                  <c:v>39750</c:v>
                </c:pt>
                <c:pt idx="708">
                  <c:v>39751</c:v>
                </c:pt>
                <c:pt idx="709">
                  <c:v>39752</c:v>
                </c:pt>
                <c:pt idx="710">
                  <c:v>39755</c:v>
                </c:pt>
                <c:pt idx="711">
                  <c:v>39756</c:v>
                </c:pt>
                <c:pt idx="712">
                  <c:v>39757</c:v>
                </c:pt>
                <c:pt idx="713">
                  <c:v>39758</c:v>
                </c:pt>
                <c:pt idx="714">
                  <c:v>39759</c:v>
                </c:pt>
                <c:pt idx="715">
                  <c:v>39762</c:v>
                </c:pt>
                <c:pt idx="716">
                  <c:v>39764</c:v>
                </c:pt>
                <c:pt idx="717">
                  <c:v>39765</c:v>
                </c:pt>
                <c:pt idx="718">
                  <c:v>39766</c:v>
                </c:pt>
                <c:pt idx="719">
                  <c:v>39769</c:v>
                </c:pt>
                <c:pt idx="720">
                  <c:v>39770</c:v>
                </c:pt>
                <c:pt idx="721">
                  <c:v>39771</c:v>
                </c:pt>
                <c:pt idx="722">
                  <c:v>39772</c:v>
                </c:pt>
                <c:pt idx="723">
                  <c:v>39773</c:v>
                </c:pt>
                <c:pt idx="724">
                  <c:v>39776</c:v>
                </c:pt>
                <c:pt idx="725">
                  <c:v>39777</c:v>
                </c:pt>
                <c:pt idx="726">
                  <c:v>39778</c:v>
                </c:pt>
                <c:pt idx="727">
                  <c:v>39780</c:v>
                </c:pt>
                <c:pt idx="728">
                  <c:v>39783</c:v>
                </c:pt>
                <c:pt idx="729">
                  <c:v>39784</c:v>
                </c:pt>
                <c:pt idx="730">
                  <c:v>39785</c:v>
                </c:pt>
                <c:pt idx="731">
                  <c:v>39786</c:v>
                </c:pt>
                <c:pt idx="732">
                  <c:v>39787</c:v>
                </c:pt>
                <c:pt idx="733">
                  <c:v>39790</c:v>
                </c:pt>
                <c:pt idx="734">
                  <c:v>39791</c:v>
                </c:pt>
                <c:pt idx="735">
                  <c:v>39792</c:v>
                </c:pt>
                <c:pt idx="736">
                  <c:v>39793</c:v>
                </c:pt>
                <c:pt idx="737">
                  <c:v>39794</c:v>
                </c:pt>
                <c:pt idx="738">
                  <c:v>39797</c:v>
                </c:pt>
                <c:pt idx="739">
                  <c:v>39798</c:v>
                </c:pt>
                <c:pt idx="740">
                  <c:v>39799</c:v>
                </c:pt>
                <c:pt idx="741">
                  <c:v>39800</c:v>
                </c:pt>
                <c:pt idx="742">
                  <c:v>39801</c:v>
                </c:pt>
                <c:pt idx="743">
                  <c:v>39804</c:v>
                </c:pt>
                <c:pt idx="744">
                  <c:v>39805</c:v>
                </c:pt>
                <c:pt idx="745">
                  <c:v>39806</c:v>
                </c:pt>
                <c:pt idx="746">
                  <c:v>39808</c:v>
                </c:pt>
                <c:pt idx="747">
                  <c:v>39811</c:v>
                </c:pt>
                <c:pt idx="748">
                  <c:v>39812</c:v>
                </c:pt>
                <c:pt idx="749">
                  <c:v>39813</c:v>
                </c:pt>
                <c:pt idx="750">
                  <c:v>39815</c:v>
                </c:pt>
                <c:pt idx="751">
                  <c:v>39818</c:v>
                </c:pt>
                <c:pt idx="752">
                  <c:v>39819</c:v>
                </c:pt>
                <c:pt idx="753">
                  <c:v>39820</c:v>
                </c:pt>
                <c:pt idx="754">
                  <c:v>39821</c:v>
                </c:pt>
                <c:pt idx="755">
                  <c:v>39822</c:v>
                </c:pt>
                <c:pt idx="756">
                  <c:v>39825</c:v>
                </c:pt>
                <c:pt idx="757">
                  <c:v>39826</c:v>
                </c:pt>
                <c:pt idx="758">
                  <c:v>39827</c:v>
                </c:pt>
                <c:pt idx="759">
                  <c:v>39828</c:v>
                </c:pt>
                <c:pt idx="760">
                  <c:v>39829</c:v>
                </c:pt>
                <c:pt idx="761">
                  <c:v>39833</c:v>
                </c:pt>
                <c:pt idx="762">
                  <c:v>39834</c:v>
                </c:pt>
                <c:pt idx="763">
                  <c:v>39835</c:v>
                </c:pt>
                <c:pt idx="764">
                  <c:v>39836</c:v>
                </c:pt>
                <c:pt idx="765">
                  <c:v>39839</c:v>
                </c:pt>
                <c:pt idx="766">
                  <c:v>39840</c:v>
                </c:pt>
                <c:pt idx="767">
                  <c:v>39841</c:v>
                </c:pt>
                <c:pt idx="768">
                  <c:v>39842</c:v>
                </c:pt>
                <c:pt idx="769">
                  <c:v>39843</c:v>
                </c:pt>
                <c:pt idx="770">
                  <c:v>39846</c:v>
                </c:pt>
                <c:pt idx="771">
                  <c:v>39847</c:v>
                </c:pt>
                <c:pt idx="772">
                  <c:v>39848</c:v>
                </c:pt>
                <c:pt idx="773">
                  <c:v>39849</c:v>
                </c:pt>
                <c:pt idx="774">
                  <c:v>39850</c:v>
                </c:pt>
                <c:pt idx="775">
                  <c:v>39853</c:v>
                </c:pt>
                <c:pt idx="776">
                  <c:v>39854</c:v>
                </c:pt>
                <c:pt idx="777">
                  <c:v>39855</c:v>
                </c:pt>
                <c:pt idx="778">
                  <c:v>39856</c:v>
                </c:pt>
                <c:pt idx="779">
                  <c:v>39857</c:v>
                </c:pt>
                <c:pt idx="780">
                  <c:v>39861</c:v>
                </c:pt>
                <c:pt idx="781">
                  <c:v>39862</c:v>
                </c:pt>
                <c:pt idx="782">
                  <c:v>39863</c:v>
                </c:pt>
                <c:pt idx="783">
                  <c:v>39864</c:v>
                </c:pt>
                <c:pt idx="784">
                  <c:v>39867</c:v>
                </c:pt>
                <c:pt idx="785">
                  <c:v>39868</c:v>
                </c:pt>
                <c:pt idx="786">
                  <c:v>39869</c:v>
                </c:pt>
                <c:pt idx="787">
                  <c:v>39870</c:v>
                </c:pt>
                <c:pt idx="788">
                  <c:v>39871</c:v>
                </c:pt>
                <c:pt idx="789">
                  <c:v>39874</c:v>
                </c:pt>
                <c:pt idx="790">
                  <c:v>39875</c:v>
                </c:pt>
                <c:pt idx="791">
                  <c:v>39876</c:v>
                </c:pt>
                <c:pt idx="792">
                  <c:v>39877</c:v>
                </c:pt>
                <c:pt idx="793">
                  <c:v>39878</c:v>
                </c:pt>
                <c:pt idx="794">
                  <c:v>39881</c:v>
                </c:pt>
                <c:pt idx="795">
                  <c:v>39882</c:v>
                </c:pt>
                <c:pt idx="796">
                  <c:v>39883</c:v>
                </c:pt>
                <c:pt idx="797">
                  <c:v>39884</c:v>
                </c:pt>
                <c:pt idx="798">
                  <c:v>39885</c:v>
                </c:pt>
                <c:pt idx="799">
                  <c:v>39888</c:v>
                </c:pt>
                <c:pt idx="800">
                  <c:v>39889</c:v>
                </c:pt>
                <c:pt idx="801">
                  <c:v>39890</c:v>
                </c:pt>
                <c:pt idx="802">
                  <c:v>39891</c:v>
                </c:pt>
                <c:pt idx="803">
                  <c:v>39892</c:v>
                </c:pt>
                <c:pt idx="804">
                  <c:v>39895</c:v>
                </c:pt>
                <c:pt idx="805">
                  <c:v>39896</c:v>
                </c:pt>
                <c:pt idx="806">
                  <c:v>39897</c:v>
                </c:pt>
                <c:pt idx="807">
                  <c:v>39898</c:v>
                </c:pt>
                <c:pt idx="808">
                  <c:v>39899</c:v>
                </c:pt>
                <c:pt idx="809">
                  <c:v>39902</c:v>
                </c:pt>
                <c:pt idx="810">
                  <c:v>39903</c:v>
                </c:pt>
                <c:pt idx="811">
                  <c:v>39904</c:v>
                </c:pt>
                <c:pt idx="812">
                  <c:v>39905</c:v>
                </c:pt>
                <c:pt idx="813">
                  <c:v>39906</c:v>
                </c:pt>
                <c:pt idx="814">
                  <c:v>39909</c:v>
                </c:pt>
                <c:pt idx="815">
                  <c:v>39910</c:v>
                </c:pt>
                <c:pt idx="816">
                  <c:v>39911</c:v>
                </c:pt>
                <c:pt idx="817">
                  <c:v>39912</c:v>
                </c:pt>
                <c:pt idx="818">
                  <c:v>39916</c:v>
                </c:pt>
                <c:pt idx="819">
                  <c:v>39917</c:v>
                </c:pt>
                <c:pt idx="820">
                  <c:v>39918</c:v>
                </c:pt>
                <c:pt idx="821">
                  <c:v>39919</c:v>
                </c:pt>
                <c:pt idx="822">
                  <c:v>39920</c:v>
                </c:pt>
                <c:pt idx="823">
                  <c:v>39923</c:v>
                </c:pt>
                <c:pt idx="824">
                  <c:v>39924</c:v>
                </c:pt>
                <c:pt idx="825">
                  <c:v>39925</c:v>
                </c:pt>
                <c:pt idx="826">
                  <c:v>39926</c:v>
                </c:pt>
                <c:pt idx="827">
                  <c:v>39927</c:v>
                </c:pt>
                <c:pt idx="828">
                  <c:v>39930</c:v>
                </c:pt>
                <c:pt idx="829">
                  <c:v>39931</c:v>
                </c:pt>
                <c:pt idx="830">
                  <c:v>39932</c:v>
                </c:pt>
                <c:pt idx="831">
                  <c:v>39933</c:v>
                </c:pt>
                <c:pt idx="832">
                  <c:v>39934</c:v>
                </c:pt>
                <c:pt idx="833">
                  <c:v>39937</c:v>
                </c:pt>
                <c:pt idx="834">
                  <c:v>39938</c:v>
                </c:pt>
                <c:pt idx="835">
                  <c:v>39939</c:v>
                </c:pt>
                <c:pt idx="836">
                  <c:v>39940</c:v>
                </c:pt>
                <c:pt idx="837">
                  <c:v>39941</c:v>
                </c:pt>
                <c:pt idx="838">
                  <c:v>39944</c:v>
                </c:pt>
                <c:pt idx="839">
                  <c:v>39945</c:v>
                </c:pt>
                <c:pt idx="840">
                  <c:v>39946</c:v>
                </c:pt>
                <c:pt idx="841">
                  <c:v>39947</c:v>
                </c:pt>
                <c:pt idx="842">
                  <c:v>39948</c:v>
                </c:pt>
                <c:pt idx="843">
                  <c:v>39951</c:v>
                </c:pt>
                <c:pt idx="844">
                  <c:v>39952</c:v>
                </c:pt>
                <c:pt idx="845">
                  <c:v>39953</c:v>
                </c:pt>
                <c:pt idx="846">
                  <c:v>39954</c:v>
                </c:pt>
                <c:pt idx="847">
                  <c:v>39955</c:v>
                </c:pt>
                <c:pt idx="848">
                  <c:v>39959</c:v>
                </c:pt>
                <c:pt idx="849">
                  <c:v>39960</c:v>
                </c:pt>
                <c:pt idx="850">
                  <c:v>39961</c:v>
                </c:pt>
                <c:pt idx="851">
                  <c:v>39962</c:v>
                </c:pt>
                <c:pt idx="852">
                  <c:v>39965</c:v>
                </c:pt>
                <c:pt idx="853">
                  <c:v>39966</c:v>
                </c:pt>
                <c:pt idx="854">
                  <c:v>39967</c:v>
                </c:pt>
                <c:pt idx="855">
                  <c:v>39968</c:v>
                </c:pt>
                <c:pt idx="856">
                  <c:v>39969</c:v>
                </c:pt>
                <c:pt idx="857">
                  <c:v>39972</c:v>
                </c:pt>
                <c:pt idx="858">
                  <c:v>39973</c:v>
                </c:pt>
                <c:pt idx="859">
                  <c:v>39974</c:v>
                </c:pt>
                <c:pt idx="860">
                  <c:v>39975</c:v>
                </c:pt>
                <c:pt idx="861">
                  <c:v>39976</c:v>
                </c:pt>
                <c:pt idx="862">
                  <c:v>39979</c:v>
                </c:pt>
                <c:pt idx="863">
                  <c:v>39980</c:v>
                </c:pt>
                <c:pt idx="864">
                  <c:v>39981</c:v>
                </c:pt>
                <c:pt idx="865">
                  <c:v>39982</c:v>
                </c:pt>
                <c:pt idx="866">
                  <c:v>39983</c:v>
                </c:pt>
                <c:pt idx="867">
                  <c:v>39986</c:v>
                </c:pt>
                <c:pt idx="868">
                  <c:v>39987</c:v>
                </c:pt>
                <c:pt idx="869">
                  <c:v>39988</c:v>
                </c:pt>
                <c:pt idx="870">
                  <c:v>39989</c:v>
                </c:pt>
                <c:pt idx="871">
                  <c:v>39990</c:v>
                </c:pt>
                <c:pt idx="872">
                  <c:v>39993</c:v>
                </c:pt>
                <c:pt idx="873">
                  <c:v>39994</c:v>
                </c:pt>
                <c:pt idx="874">
                  <c:v>39995</c:v>
                </c:pt>
                <c:pt idx="875">
                  <c:v>39996</c:v>
                </c:pt>
                <c:pt idx="876">
                  <c:v>40000</c:v>
                </c:pt>
                <c:pt idx="877">
                  <c:v>40001</c:v>
                </c:pt>
                <c:pt idx="878">
                  <c:v>40002</c:v>
                </c:pt>
                <c:pt idx="879">
                  <c:v>40003</c:v>
                </c:pt>
                <c:pt idx="880">
                  <c:v>40004</c:v>
                </c:pt>
                <c:pt idx="881">
                  <c:v>40007</c:v>
                </c:pt>
                <c:pt idx="882">
                  <c:v>40008</c:v>
                </c:pt>
                <c:pt idx="883">
                  <c:v>40009</c:v>
                </c:pt>
                <c:pt idx="884">
                  <c:v>40010</c:v>
                </c:pt>
                <c:pt idx="885">
                  <c:v>40011</c:v>
                </c:pt>
                <c:pt idx="886">
                  <c:v>40014</c:v>
                </c:pt>
                <c:pt idx="887">
                  <c:v>40015</c:v>
                </c:pt>
                <c:pt idx="888">
                  <c:v>40016</c:v>
                </c:pt>
                <c:pt idx="889">
                  <c:v>40017</c:v>
                </c:pt>
                <c:pt idx="890">
                  <c:v>40018</c:v>
                </c:pt>
                <c:pt idx="891">
                  <c:v>40021</c:v>
                </c:pt>
                <c:pt idx="892">
                  <c:v>40022</c:v>
                </c:pt>
                <c:pt idx="893">
                  <c:v>40023</c:v>
                </c:pt>
                <c:pt idx="894">
                  <c:v>40024</c:v>
                </c:pt>
                <c:pt idx="895">
                  <c:v>40025</c:v>
                </c:pt>
                <c:pt idx="896">
                  <c:v>40028</c:v>
                </c:pt>
                <c:pt idx="897">
                  <c:v>40029</c:v>
                </c:pt>
                <c:pt idx="898">
                  <c:v>40030</c:v>
                </c:pt>
                <c:pt idx="899">
                  <c:v>40031</c:v>
                </c:pt>
                <c:pt idx="900">
                  <c:v>40032</c:v>
                </c:pt>
                <c:pt idx="901">
                  <c:v>40035</c:v>
                </c:pt>
                <c:pt idx="902">
                  <c:v>40036</c:v>
                </c:pt>
                <c:pt idx="903">
                  <c:v>40037</c:v>
                </c:pt>
                <c:pt idx="904">
                  <c:v>40038</c:v>
                </c:pt>
                <c:pt idx="905">
                  <c:v>40039</c:v>
                </c:pt>
                <c:pt idx="906">
                  <c:v>40042</c:v>
                </c:pt>
                <c:pt idx="907">
                  <c:v>40043</c:v>
                </c:pt>
                <c:pt idx="908">
                  <c:v>40044</c:v>
                </c:pt>
                <c:pt idx="909">
                  <c:v>40045</c:v>
                </c:pt>
                <c:pt idx="910">
                  <c:v>40046</c:v>
                </c:pt>
                <c:pt idx="911">
                  <c:v>40049</c:v>
                </c:pt>
                <c:pt idx="912">
                  <c:v>40050</c:v>
                </c:pt>
                <c:pt idx="913">
                  <c:v>40051</c:v>
                </c:pt>
                <c:pt idx="914">
                  <c:v>40052</c:v>
                </c:pt>
                <c:pt idx="915">
                  <c:v>40053</c:v>
                </c:pt>
                <c:pt idx="916">
                  <c:v>40056</c:v>
                </c:pt>
                <c:pt idx="917">
                  <c:v>40057</c:v>
                </c:pt>
                <c:pt idx="918">
                  <c:v>40058</c:v>
                </c:pt>
                <c:pt idx="919">
                  <c:v>40059</c:v>
                </c:pt>
                <c:pt idx="920">
                  <c:v>40060</c:v>
                </c:pt>
                <c:pt idx="921">
                  <c:v>40064</c:v>
                </c:pt>
                <c:pt idx="922">
                  <c:v>40065</c:v>
                </c:pt>
                <c:pt idx="923">
                  <c:v>40066</c:v>
                </c:pt>
                <c:pt idx="924">
                  <c:v>40067</c:v>
                </c:pt>
                <c:pt idx="925">
                  <c:v>40070</c:v>
                </c:pt>
                <c:pt idx="926">
                  <c:v>40071</c:v>
                </c:pt>
                <c:pt idx="927">
                  <c:v>40072</c:v>
                </c:pt>
                <c:pt idx="928">
                  <c:v>40073</c:v>
                </c:pt>
                <c:pt idx="929">
                  <c:v>40074</c:v>
                </c:pt>
                <c:pt idx="930">
                  <c:v>40077</c:v>
                </c:pt>
                <c:pt idx="931">
                  <c:v>40078</c:v>
                </c:pt>
                <c:pt idx="932">
                  <c:v>40079</c:v>
                </c:pt>
                <c:pt idx="933">
                  <c:v>40080</c:v>
                </c:pt>
                <c:pt idx="934">
                  <c:v>40081</c:v>
                </c:pt>
                <c:pt idx="935">
                  <c:v>40084</c:v>
                </c:pt>
                <c:pt idx="936">
                  <c:v>40085</c:v>
                </c:pt>
                <c:pt idx="937">
                  <c:v>40086</c:v>
                </c:pt>
                <c:pt idx="938">
                  <c:v>40087</c:v>
                </c:pt>
                <c:pt idx="939">
                  <c:v>40088</c:v>
                </c:pt>
                <c:pt idx="940">
                  <c:v>40091</c:v>
                </c:pt>
                <c:pt idx="941">
                  <c:v>40092</c:v>
                </c:pt>
                <c:pt idx="942">
                  <c:v>40093</c:v>
                </c:pt>
                <c:pt idx="943">
                  <c:v>40094</c:v>
                </c:pt>
                <c:pt idx="944">
                  <c:v>40095</c:v>
                </c:pt>
                <c:pt idx="945">
                  <c:v>40099</c:v>
                </c:pt>
                <c:pt idx="946">
                  <c:v>40100</c:v>
                </c:pt>
                <c:pt idx="947">
                  <c:v>40101</c:v>
                </c:pt>
                <c:pt idx="948">
                  <c:v>40102</c:v>
                </c:pt>
                <c:pt idx="949">
                  <c:v>40105</c:v>
                </c:pt>
                <c:pt idx="950">
                  <c:v>40106</c:v>
                </c:pt>
                <c:pt idx="951">
                  <c:v>40107</c:v>
                </c:pt>
                <c:pt idx="952">
                  <c:v>40108</c:v>
                </c:pt>
                <c:pt idx="953">
                  <c:v>40109</c:v>
                </c:pt>
                <c:pt idx="954">
                  <c:v>40112</c:v>
                </c:pt>
                <c:pt idx="955">
                  <c:v>40113</c:v>
                </c:pt>
                <c:pt idx="956">
                  <c:v>40114</c:v>
                </c:pt>
                <c:pt idx="957">
                  <c:v>40115</c:v>
                </c:pt>
                <c:pt idx="958">
                  <c:v>40116</c:v>
                </c:pt>
                <c:pt idx="959">
                  <c:v>40119</c:v>
                </c:pt>
                <c:pt idx="960">
                  <c:v>40120</c:v>
                </c:pt>
                <c:pt idx="961">
                  <c:v>40121</c:v>
                </c:pt>
                <c:pt idx="962">
                  <c:v>40122</c:v>
                </c:pt>
                <c:pt idx="963">
                  <c:v>40123</c:v>
                </c:pt>
                <c:pt idx="964">
                  <c:v>40126</c:v>
                </c:pt>
                <c:pt idx="965">
                  <c:v>40127</c:v>
                </c:pt>
                <c:pt idx="966">
                  <c:v>40129</c:v>
                </c:pt>
                <c:pt idx="967">
                  <c:v>40130</c:v>
                </c:pt>
                <c:pt idx="968">
                  <c:v>40133</c:v>
                </c:pt>
                <c:pt idx="969">
                  <c:v>40134</c:v>
                </c:pt>
                <c:pt idx="970">
                  <c:v>40135</c:v>
                </c:pt>
                <c:pt idx="971">
                  <c:v>40136</c:v>
                </c:pt>
                <c:pt idx="972">
                  <c:v>40137</c:v>
                </c:pt>
                <c:pt idx="973">
                  <c:v>40140</c:v>
                </c:pt>
                <c:pt idx="974">
                  <c:v>40141</c:v>
                </c:pt>
                <c:pt idx="975">
                  <c:v>40142</c:v>
                </c:pt>
                <c:pt idx="976">
                  <c:v>40144</c:v>
                </c:pt>
                <c:pt idx="977">
                  <c:v>40147</c:v>
                </c:pt>
                <c:pt idx="978">
                  <c:v>40148</c:v>
                </c:pt>
                <c:pt idx="979">
                  <c:v>40149</c:v>
                </c:pt>
                <c:pt idx="980">
                  <c:v>40150</c:v>
                </c:pt>
                <c:pt idx="981">
                  <c:v>40151</c:v>
                </c:pt>
                <c:pt idx="982">
                  <c:v>40154</c:v>
                </c:pt>
                <c:pt idx="983">
                  <c:v>40155</c:v>
                </c:pt>
                <c:pt idx="984">
                  <c:v>40156</c:v>
                </c:pt>
                <c:pt idx="985">
                  <c:v>40157</c:v>
                </c:pt>
                <c:pt idx="986">
                  <c:v>40158</c:v>
                </c:pt>
                <c:pt idx="987">
                  <c:v>40161</c:v>
                </c:pt>
                <c:pt idx="988">
                  <c:v>40162</c:v>
                </c:pt>
                <c:pt idx="989">
                  <c:v>40163</c:v>
                </c:pt>
                <c:pt idx="990">
                  <c:v>40164</c:v>
                </c:pt>
                <c:pt idx="991">
                  <c:v>40165</c:v>
                </c:pt>
                <c:pt idx="992">
                  <c:v>40168</c:v>
                </c:pt>
                <c:pt idx="993">
                  <c:v>40169</c:v>
                </c:pt>
                <c:pt idx="994">
                  <c:v>40170</c:v>
                </c:pt>
                <c:pt idx="995">
                  <c:v>40171</c:v>
                </c:pt>
                <c:pt idx="996">
                  <c:v>40175</c:v>
                </c:pt>
                <c:pt idx="997">
                  <c:v>40176</c:v>
                </c:pt>
                <c:pt idx="998">
                  <c:v>40177</c:v>
                </c:pt>
                <c:pt idx="999">
                  <c:v>40178</c:v>
                </c:pt>
                <c:pt idx="1000">
                  <c:v>40182</c:v>
                </c:pt>
                <c:pt idx="1001">
                  <c:v>40183</c:v>
                </c:pt>
                <c:pt idx="1002">
                  <c:v>40184</c:v>
                </c:pt>
                <c:pt idx="1003">
                  <c:v>40185</c:v>
                </c:pt>
                <c:pt idx="1004">
                  <c:v>40186</c:v>
                </c:pt>
                <c:pt idx="1005">
                  <c:v>40189</c:v>
                </c:pt>
                <c:pt idx="1006">
                  <c:v>40190</c:v>
                </c:pt>
                <c:pt idx="1007">
                  <c:v>40191</c:v>
                </c:pt>
                <c:pt idx="1008">
                  <c:v>40192</c:v>
                </c:pt>
                <c:pt idx="1009">
                  <c:v>40193</c:v>
                </c:pt>
                <c:pt idx="1010">
                  <c:v>40197</c:v>
                </c:pt>
                <c:pt idx="1011">
                  <c:v>40198</c:v>
                </c:pt>
                <c:pt idx="1012">
                  <c:v>40199</c:v>
                </c:pt>
                <c:pt idx="1013">
                  <c:v>40200</c:v>
                </c:pt>
                <c:pt idx="1014">
                  <c:v>40203</c:v>
                </c:pt>
                <c:pt idx="1015">
                  <c:v>40204</c:v>
                </c:pt>
                <c:pt idx="1016">
                  <c:v>40205</c:v>
                </c:pt>
                <c:pt idx="1017">
                  <c:v>40206</c:v>
                </c:pt>
                <c:pt idx="1018">
                  <c:v>40207</c:v>
                </c:pt>
                <c:pt idx="1019">
                  <c:v>40210</c:v>
                </c:pt>
                <c:pt idx="1020">
                  <c:v>40211</c:v>
                </c:pt>
                <c:pt idx="1021">
                  <c:v>40212</c:v>
                </c:pt>
                <c:pt idx="1022">
                  <c:v>40213</c:v>
                </c:pt>
                <c:pt idx="1023">
                  <c:v>40214</c:v>
                </c:pt>
                <c:pt idx="1024">
                  <c:v>40217</c:v>
                </c:pt>
                <c:pt idx="1025">
                  <c:v>40218</c:v>
                </c:pt>
                <c:pt idx="1026">
                  <c:v>40219</c:v>
                </c:pt>
                <c:pt idx="1027">
                  <c:v>40220</c:v>
                </c:pt>
                <c:pt idx="1028">
                  <c:v>40221</c:v>
                </c:pt>
                <c:pt idx="1029">
                  <c:v>40225</c:v>
                </c:pt>
                <c:pt idx="1030">
                  <c:v>40226</c:v>
                </c:pt>
                <c:pt idx="1031">
                  <c:v>40227</c:v>
                </c:pt>
                <c:pt idx="1032">
                  <c:v>40228</c:v>
                </c:pt>
                <c:pt idx="1033">
                  <c:v>40231</c:v>
                </c:pt>
                <c:pt idx="1034">
                  <c:v>40232</c:v>
                </c:pt>
                <c:pt idx="1035">
                  <c:v>40233</c:v>
                </c:pt>
                <c:pt idx="1036">
                  <c:v>40234</c:v>
                </c:pt>
                <c:pt idx="1037">
                  <c:v>40235</c:v>
                </c:pt>
                <c:pt idx="1038">
                  <c:v>40238</c:v>
                </c:pt>
                <c:pt idx="1039">
                  <c:v>40239</c:v>
                </c:pt>
                <c:pt idx="1040">
                  <c:v>40240</c:v>
                </c:pt>
                <c:pt idx="1041">
                  <c:v>40241</c:v>
                </c:pt>
                <c:pt idx="1042">
                  <c:v>40242</c:v>
                </c:pt>
                <c:pt idx="1043">
                  <c:v>40245</c:v>
                </c:pt>
                <c:pt idx="1044">
                  <c:v>40246</c:v>
                </c:pt>
                <c:pt idx="1045">
                  <c:v>40247</c:v>
                </c:pt>
                <c:pt idx="1046">
                  <c:v>40248</c:v>
                </c:pt>
                <c:pt idx="1047">
                  <c:v>40249</c:v>
                </c:pt>
                <c:pt idx="1048">
                  <c:v>40252</c:v>
                </c:pt>
                <c:pt idx="1049">
                  <c:v>40253</c:v>
                </c:pt>
                <c:pt idx="1050">
                  <c:v>40254</c:v>
                </c:pt>
                <c:pt idx="1051">
                  <c:v>40255</c:v>
                </c:pt>
                <c:pt idx="1052">
                  <c:v>40256</c:v>
                </c:pt>
                <c:pt idx="1053">
                  <c:v>40259</c:v>
                </c:pt>
                <c:pt idx="1054">
                  <c:v>40260</c:v>
                </c:pt>
                <c:pt idx="1055">
                  <c:v>40261</c:v>
                </c:pt>
                <c:pt idx="1056">
                  <c:v>40262</c:v>
                </c:pt>
                <c:pt idx="1057">
                  <c:v>40263</c:v>
                </c:pt>
                <c:pt idx="1058">
                  <c:v>40266</c:v>
                </c:pt>
                <c:pt idx="1059">
                  <c:v>40267</c:v>
                </c:pt>
                <c:pt idx="1060">
                  <c:v>40268</c:v>
                </c:pt>
                <c:pt idx="1061">
                  <c:v>40269</c:v>
                </c:pt>
                <c:pt idx="1062">
                  <c:v>40273</c:v>
                </c:pt>
                <c:pt idx="1063">
                  <c:v>40274</c:v>
                </c:pt>
                <c:pt idx="1064">
                  <c:v>40275</c:v>
                </c:pt>
                <c:pt idx="1065">
                  <c:v>40276</c:v>
                </c:pt>
                <c:pt idx="1066">
                  <c:v>40277</c:v>
                </c:pt>
                <c:pt idx="1067">
                  <c:v>40280</c:v>
                </c:pt>
                <c:pt idx="1068">
                  <c:v>40281</c:v>
                </c:pt>
                <c:pt idx="1069">
                  <c:v>40282</c:v>
                </c:pt>
                <c:pt idx="1070">
                  <c:v>40283</c:v>
                </c:pt>
                <c:pt idx="1071">
                  <c:v>40284</c:v>
                </c:pt>
                <c:pt idx="1072">
                  <c:v>40287</c:v>
                </c:pt>
                <c:pt idx="1073">
                  <c:v>40288</c:v>
                </c:pt>
                <c:pt idx="1074">
                  <c:v>40289</c:v>
                </c:pt>
                <c:pt idx="1075">
                  <c:v>40290</c:v>
                </c:pt>
                <c:pt idx="1076">
                  <c:v>40291</c:v>
                </c:pt>
                <c:pt idx="1077">
                  <c:v>40294</c:v>
                </c:pt>
                <c:pt idx="1078">
                  <c:v>40295</c:v>
                </c:pt>
                <c:pt idx="1079">
                  <c:v>40296</c:v>
                </c:pt>
                <c:pt idx="1080">
                  <c:v>40297</c:v>
                </c:pt>
                <c:pt idx="1081">
                  <c:v>40298</c:v>
                </c:pt>
                <c:pt idx="1082">
                  <c:v>40301</c:v>
                </c:pt>
                <c:pt idx="1083">
                  <c:v>40302</c:v>
                </c:pt>
                <c:pt idx="1084">
                  <c:v>40303</c:v>
                </c:pt>
                <c:pt idx="1085">
                  <c:v>40304</c:v>
                </c:pt>
                <c:pt idx="1086">
                  <c:v>40305</c:v>
                </c:pt>
                <c:pt idx="1087">
                  <c:v>40308</c:v>
                </c:pt>
                <c:pt idx="1088">
                  <c:v>40309</c:v>
                </c:pt>
                <c:pt idx="1089">
                  <c:v>40310</c:v>
                </c:pt>
                <c:pt idx="1090">
                  <c:v>40311</c:v>
                </c:pt>
                <c:pt idx="1091">
                  <c:v>40312</c:v>
                </c:pt>
                <c:pt idx="1092">
                  <c:v>40315</c:v>
                </c:pt>
                <c:pt idx="1093">
                  <c:v>40316</c:v>
                </c:pt>
                <c:pt idx="1094">
                  <c:v>40317</c:v>
                </c:pt>
                <c:pt idx="1095">
                  <c:v>40318</c:v>
                </c:pt>
                <c:pt idx="1096">
                  <c:v>40319</c:v>
                </c:pt>
                <c:pt idx="1097">
                  <c:v>40322</c:v>
                </c:pt>
                <c:pt idx="1098">
                  <c:v>40323</c:v>
                </c:pt>
                <c:pt idx="1099">
                  <c:v>40324</c:v>
                </c:pt>
                <c:pt idx="1100">
                  <c:v>40325</c:v>
                </c:pt>
                <c:pt idx="1101">
                  <c:v>40326</c:v>
                </c:pt>
                <c:pt idx="1102">
                  <c:v>40330</c:v>
                </c:pt>
                <c:pt idx="1103">
                  <c:v>40331</c:v>
                </c:pt>
                <c:pt idx="1104">
                  <c:v>40332</c:v>
                </c:pt>
                <c:pt idx="1105">
                  <c:v>40333</c:v>
                </c:pt>
                <c:pt idx="1106">
                  <c:v>40336</c:v>
                </c:pt>
                <c:pt idx="1107">
                  <c:v>40337</c:v>
                </c:pt>
                <c:pt idx="1108">
                  <c:v>40338</c:v>
                </c:pt>
                <c:pt idx="1109">
                  <c:v>40339</c:v>
                </c:pt>
                <c:pt idx="1110">
                  <c:v>40340</c:v>
                </c:pt>
                <c:pt idx="1111">
                  <c:v>40343</c:v>
                </c:pt>
                <c:pt idx="1112">
                  <c:v>40344</c:v>
                </c:pt>
                <c:pt idx="1113">
                  <c:v>40345</c:v>
                </c:pt>
                <c:pt idx="1114">
                  <c:v>40346</c:v>
                </c:pt>
                <c:pt idx="1115">
                  <c:v>40347</c:v>
                </c:pt>
                <c:pt idx="1116">
                  <c:v>40350</c:v>
                </c:pt>
                <c:pt idx="1117">
                  <c:v>40351</c:v>
                </c:pt>
                <c:pt idx="1118">
                  <c:v>40352</c:v>
                </c:pt>
                <c:pt idx="1119">
                  <c:v>40353</c:v>
                </c:pt>
                <c:pt idx="1120">
                  <c:v>40354</c:v>
                </c:pt>
                <c:pt idx="1121">
                  <c:v>40357</c:v>
                </c:pt>
                <c:pt idx="1122">
                  <c:v>40358</c:v>
                </c:pt>
                <c:pt idx="1123">
                  <c:v>40359</c:v>
                </c:pt>
                <c:pt idx="1124">
                  <c:v>40360</c:v>
                </c:pt>
                <c:pt idx="1125">
                  <c:v>40361</c:v>
                </c:pt>
                <c:pt idx="1126">
                  <c:v>40365</c:v>
                </c:pt>
                <c:pt idx="1127">
                  <c:v>40366</c:v>
                </c:pt>
                <c:pt idx="1128">
                  <c:v>40367</c:v>
                </c:pt>
                <c:pt idx="1129">
                  <c:v>40368</c:v>
                </c:pt>
                <c:pt idx="1130">
                  <c:v>40371</c:v>
                </c:pt>
                <c:pt idx="1131">
                  <c:v>40372</c:v>
                </c:pt>
                <c:pt idx="1132">
                  <c:v>40373</c:v>
                </c:pt>
                <c:pt idx="1133">
                  <c:v>40374</c:v>
                </c:pt>
                <c:pt idx="1134">
                  <c:v>40375</c:v>
                </c:pt>
                <c:pt idx="1135">
                  <c:v>40378</c:v>
                </c:pt>
                <c:pt idx="1136">
                  <c:v>40379</c:v>
                </c:pt>
                <c:pt idx="1137">
                  <c:v>40380</c:v>
                </c:pt>
                <c:pt idx="1138">
                  <c:v>40381</c:v>
                </c:pt>
                <c:pt idx="1139">
                  <c:v>40382</c:v>
                </c:pt>
                <c:pt idx="1140">
                  <c:v>40385</c:v>
                </c:pt>
                <c:pt idx="1141">
                  <c:v>40386</c:v>
                </c:pt>
                <c:pt idx="1142">
                  <c:v>40387</c:v>
                </c:pt>
                <c:pt idx="1143">
                  <c:v>40388</c:v>
                </c:pt>
                <c:pt idx="1144">
                  <c:v>40389</c:v>
                </c:pt>
                <c:pt idx="1145">
                  <c:v>40392</c:v>
                </c:pt>
                <c:pt idx="1146">
                  <c:v>40393</c:v>
                </c:pt>
                <c:pt idx="1147">
                  <c:v>40394</c:v>
                </c:pt>
                <c:pt idx="1148">
                  <c:v>40395</c:v>
                </c:pt>
                <c:pt idx="1149">
                  <c:v>40396</c:v>
                </c:pt>
                <c:pt idx="1150">
                  <c:v>40399</c:v>
                </c:pt>
                <c:pt idx="1151">
                  <c:v>40400</c:v>
                </c:pt>
                <c:pt idx="1152">
                  <c:v>40401</c:v>
                </c:pt>
                <c:pt idx="1153">
                  <c:v>40402</c:v>
                </c:pt>
                <c:pt idx="1154">
                  <c:v>40403</c:v>
                </c:pt>
                <c:pt idx="1155">
                  <c:v>40406</c:v>
                </c:pt>
                <c:pt idx="1156">
                  <c:v>40407</c:v>
                </c:pt>
                <c:pt idx="1157">
                  <c:v>40408</c:v>
                </c:pt>
                <c:pt idx="1158">
                  <c:v>40409</c:v>
                </c:pt>
                <c:pt idx="1159">
                  <c:v>40410</c:v>
                </c:pt>
                <c:pt idx="1160">
                  <c:v>40413</c:v>
                </c:pt>
                <c:pt idx="1161">
                  <c:v>40414</c:v>
                </c:pt>
                <c:pt idx="1162">
                  <c:v>40415</c:v>
                </c:pt>
                <c:pt idx="1163">
                  <c:v>40416</c:v>
                </c:pt>
                <c:pt idx="1164">
                  <c:v>40417</c:v>
                </c:pt>
                <c:pt idx="1165">
                  <c:v>40420</c:v>
                </c:pt>
                <c:pt idx="1166">
                  <c:v>40421</c:v>
                </c:pt>
                <c:pt idx="1167">
                  <c:v>40422</c:v>
                </c:pt>
                <c:pt idx="1168">
                  <c:v>40423</c:v>
                </c:pt>
                <c:pt idx="1169">
                  <c:v>40424</c:v>
                </c:pt>
                <c:pt idx="1170">
                  <c:v>40428</c:v>
                </c:pt>
                <c:pt idx="1171">
                  <c:v>40429</c:v>
                </c:pt>
                <c:pt idx="1172">
                  <c:v>40430</c:v>
                </c:pt>
                <c:pt idx="1173">
                  <c:v>40431</c:v>
                </c:pt>
                <c:pt idx="1174">
                  <c:v>40434</c:v>
                </c:pt>
                <c:pt idx="1175">
                  <c:v>40435</c:v>
                </c:pt>
                <c:pt idx="1176">
                  <c:v>40436</c:v>
                </c:pt>
                <c:pt idx="1177">
                  <c:v>40437</c:v>
                </c:pt>
                <c:pt idx="1178">
                  <c:v>40438</c:v>
                </c:pt>
                <c:pt idx="1179">
                  <c:v>40441</c:v>
                </c:pt>
                <c:pt idx="1180">
                  <c:v>40442</c:v>
                </c:pt>
                <c:pt idx="1181">
                  <c:v>40443</c:v>
                </c:pt>
                <c:pt idx="1182">
                  <c:v>40444</c:v>
                </c:pt>
                <c:pt idx="1183">
                  <c:v>40445</c:v>
                </c:pt>
                <c:pt idx="1184">
                  <c:v>40448</c:v>
                </c:pt>
                <c:pt idx="1185">
                  <c:v>40449</c:v>
                </c:pt>
                <c:pt idx="1186">
                  <c:v>40450</c:v>
                </c:pt>
                <c:pt idx="1187">
                  <c:v>40451</c:v>
                </c:pt>
                <c:pt idx="1188">
                  <c:v>40452</c:v>
                </c:pt>
                <c:pt idx="1189">
                  <c:v>40455</c:v>
                </c:pt>
                <c:pt idx="1190">
                  <c:v>40456</c:v>
                </c:pt>
                <c:pt idx="1191">
                  <c:v>40457</c:v>
                </c:pt>
                <c:pt idx="1192">
                  <c:v>40458</c:v>
                </c:pt>
                <c:pt idx="1193">
                  <c:v>40459</c:v>
                </c:pt>
                <c:pt idx="1194">
                  <c:v>40463</c:v>
                </c:pt>
                <c:pt idx="1195">
                  <c:v>40464</c:v>
                </c:pt>
                <c:pt idx="1196">
                  <c:v>40465</c:v>
                </c:pt>
                <c:pt idx="1197">
                  <c:v>40466</c:v>
                </c:pt>
                <c:pt idx="1198">
                  <c:v>40469</c:v>
                </c:pt>
                <c:pt idx="1199">
                  <c:v>40470</c:v>
                </c:pt>
                <c:pt idx="1200">
                  <c:v>40471</c:v>
                </c:pt>
                <c:pt idx="1201">
                  <c:v>40472</c:v>
                </c:pt>
                <c:pt idx="1202">
                  <c:v>40473</c:v>
                </c:pt>
                <c:pt idx="1203">
                  <c:v>40476</c:v>
                </c:pt>
                <c:pt idx="1204">
                  <c:v>40477</c:v>
                </c:pt>
                <c:pt idx="1205">
                  <c:v>40478</c:v>
                </c:pt>
                <c:pt idx="1206">
                  <c:v>40479</c:v>
                </c:pt>
                <c:pt idx="1207">
                  <c:v>40480</c:v>
                </c:pt>
                <c:pt idx="1208">
                  <c:v>40483</c:v>
                </c:pt>
                <c:pt idx="1209">
                  <c:v>40484</c:v>
                </c:pt>
                <c:pt idx="1210">
                  <c:v>40485</c:v>
                </c:pt>
                <c:pt idx="1211">
                  <c:v>40486</c:v>
                </c:pt>
                <c:pt idx="1212">
                  <c:v>40487</c:v>
                </c:pt>
                <c:pt idx="1213">
                  <c:v>40490</c:v>
                </c:pt>
                <c:pt idx="1214">
                  <c:v>40491</c:v>
                </c:pt>
                <c:pt idx="1215">
                  <c:v>40492</c:v>
                </c:pt>
                <c:pt idx="1216">
                  <c:v>40494</c:v>
                </c:pt>
                <c:pt idx="1217">
                  <c:v>40497</c:v>
                </c:pt>
                <c:pt idx="1218">
                  <c:v>40498</c:v>
                </c:pt>
                <c:pt idx="1219">
                  <c:v>40499</c:v>
                </c:pt>
                <c:pt idx="1220">
                  <c:v>40500</c:v>
                </c:pt>
                <c:pt idx="1221">
                  <c:v>40501</c:v>
                </c:pt>
                <c:pt idx="1222">
                  <c:v>40504</c:v>
                </c:pt>
                <c:pt idx="1223">
                  <c:v>40505</c:v>
                </c:pt>
                <c:pt idx="1224">
                  <c:v>40506</c:v>
                </c:pt>
                <c:pt idx="1225">
                  <c:v>40508</c:v>
                </c:pt>
                <c:pt idx="1226">
                  <c:v>40511</c:v>
                </c:pt>
                <c:pt idx="1227">
                  <c:v>40512</c:v>
                </c:pt>
                <c:pt idx="1228">
                  <c:v>40513</c:v>
                </c:pt>
                <c:pt idx="1229">
                  <c:v>40514</c:v>
                </c:pt>
                <c:pt idx="1230">
                  <c:v>40515</c:v>
                </c:pt>
                <c:pt idx="1231">
                  <c:v>40518</c:v>
                </c:pt>
                <c:pt idx="1232">
                  <c:v>40519</c:v>
                </c:pt>
                <c:pt idx="1233">
                  <c:v>40520</c:v>
                </c:pt>
                <c:pt idx="1234">
                  <c:v>40521</c:v>
                </c:pt>
                <c:pt idx="1235">
                  <c:v>40522</c:v>
                </c:pt>
                <c:pt idx="1236">
                  <c:v>40525</c:v>
                </c:pt>
                <c:pt idx="1237">
                  <c:v>40526</c:v>
                </c:pt>
                <c:pt idx="1238">
                  <c:v>40527</c:v>
                </c:pt>
                <c:pt idx="1239">
                  <c:v>40528</c:v>
                </c:pt>
                <c:pt idx="1240">
                  <c:v>40529</c:v>
                </c:pt>
                <c:pt idx="1241">
                  <c:v>40532</c:v>
                </c:pt>
                <c:pt idx="1242">
                  <c:v>40533</c:v>
                </c:pt>
                <c:pt idx="1243">
                  <c:v>40534</c:v>
                </c:pt>
                <c:pt idx="1244">
                  <c:v>40535</c:v>
                </c:pt>
                <c:pt idx="1245">
                  <c:v>40539</c:v>
                </c:pt>
                <c:pt idx="1246">
                  <c:v>40540</c:v>
                </c:pt>
                <c:pt idx="1247">
                  <c:v>40541</c:v>
                </c:pt>
                <c:pt idx="1248">
                  <c:v>40542</c:v>
                </c:pt>
                <c:pt idx="1249">
                  <c:v>40543</c:v>
                </c:pt>
                <c:pt idx="1250">
                  <c:v>40546</c:v>
                </c:pt>
                <c:pt idx="1251">
                  <c:v>40547</c:v>
                </c:pt>
                <c:pt idx="1252">
                  <c:v>40548</c:v>
                </c:pt>
                <c:pt idx="1253">
                  <c:v>40549</c:v>
                </c:pt>
                <c:pt idx="1254">
                  <c:v>40550</c:v>
                </c:pt>
                <c:pt idx="1255">
                  <c:v>40553</c:v>
                </c:pt>
                <c:pt idx="1256">
                  <c:v>40554</c:v>
                </c:pt>
                <c:pt idx="1257">
                  <c:v>40555</c:v>
                </c:pt>
                <c:pt idx="1258">
                  <c:v>40556</c:v>
                </c:pt>
                <c:pt idx="1259">
                  <c:v>40557</c:v>
                </c:pt>
                <c:pt idx="1260">
                  <c:v>40561</c:v>
                </c:pt>
                <c:pt idx="1261">
                  <c:v>40562</c:v>
                </c:pt>
                <c:pt idx="1262">
                  <c:v>40563</c:v>
                </c:pt>
                <c:pt idx="1263">
                  <c:v>40564</c:v>
                </c:pt>
                <c:pt idx="1264">
                  <c:v>40567</c:v>
                </c:pt>
                <c:pt idx="1265">
                  <c:v>40568</c:v>
                </c:pt>
                <c:pt idx="1266">
                  <c:v>40569</c:v>
                </c:pt>
                <c:pt idx="1267">
                  <c:v>40570</c:v>
                </c:pt>
                <c:pt idx="1268">
                  <c:v>40571</c:v>
                </c:pt>
                <c:pt idx="1269">
                  <c:v>40574</c:v>
                </c:pt>
                <c:pt idx="1270">
                  <c:v>40575</c:v>
                </c:pt>
                <c:pt idx="1271">
                  <c:v>40576</c:v>
                </c:pt>
                <c:pt idx="1272">
                  <c:v>40577</c:v>
                </c:pt>
                <c:pt idx="1273">
                  <c:v>40578</c:v>
                </c:pt>
                <c:pt idx="1274">
                  <c:v>40581</c:v>
                </c:pt>
                <c:pt idx="1275">
                  <c:v>40582</c:v>
                </c:pt>
                <c:pt idx="1276">
                  <c:v>40583</c:v>
                </c:pt>
                <c:pt idx="1277">
                  <c:v>40584</c:v>
                </c:pt>
                <c:pt idx="1278">
                  <c:v>40585</c:v>
                </c:pt>
                <c:pt idx="1279">
                  <c:v>40588</c:v>
                </c:pt>
                <c:pt idx="1280">
                  <c:v>40589</c:v>
                </c:pt>
                <c:pt idx="1281">
                  <c:v>40590</c:v>
                </c:pt>
                <c:pt idx="1282">
                  <c:v>40591</c:v>
                </c:pt>
                <c:pt idx="1283">
                  <c:v>40592</c:v>
                </c:pt>
                <c:pt idx="1284">
                  <c:v>40596</c:v>
                </c:pt>
                <c:pt idx="1285">
                  <c:v>40597</c:v>
                </c:pt>
                <c:pt idx="1286">
                  <c:v>40598</c:v>
                </c:pt>
                <c:pt idx="1287">
                  <c:v>40599</c:v>
                </c:pt>
                <c:pt idx="1288">
                  <c:v>40602</c:v>
                </c:pt>
                <c:pt idx="1289">
                  <c:v>40603</c:v>
                </c:pt>
                <c:pt idx="1290">
                  <c:v>40604</c:v>
                </c:pt>
                <c:pt idx="1291">
                  <c:v>40605</c:v>
                </c:pt>
                <c:pt idx="1292">
                  <c:v>40606</c:v>
                </c:pt>
                <c:pt idx="1293">
                  <c:v>40609</c:v>
                </c:pt>
                <c:pt idx="1294">
                  <c:v>40610</c:v>
                </c:pt>
                <c:pt idx="1295">
                  <c:v>40611</c:v>
                </c:pt>
                <c:pt idx="1296">
                  <c:v>40612</c:v>
                </c:pt>
                <c:pt idx="1297">
                  <c:v>40613</c:v>
                </c:pt>
                <c:pt idx="1298">
                  <c:v>40616</c:v>
                </c:pt>
                <c:pt idx="1299">
                  <c:v>40617</c:v>
                </c:pt>
                <c:pt idx="1300">
                  <c:v>40618</c:v>
                </c:pt>
                <c:pt idx="1301">
                  <c:v>40619</c:v>
                </c:pt>
                <c:pt idx="1302">
                  <c:v>40620</c:v>
                </c:pt>
                <c:pt idx="1303">
                  <c:v>40623</c:v>
                </c:pt>
                <c:pt idx="1304">
                  <c:v>40624</c:v>
                </c:pt>
                <c:pt idx="1305">
                  <c:v>40625</c:v>
                </c:pt>
                <c:pt idx="1306">
                  <c:v>40626</c:v>
                </c:pt>
                <c:pt idx="1307">
                  <c:v>40627</c:v>
                </c:pt>
                <c:pt idx="1308">
                  <c:v>40630</c:v>
                </c:pt>
                <c:pt idx="1309">
                  <c:v>40631</c:v>
                </c:pt>
                <c:pt idx="1310">
                  <c:v>40632</c:v>
                </c:pt>
                <c:pt idx="1311">
                  <c:v>40633</c:v>
                </c:pt>
                <c:pt idx="1312">
                  <c:v>40634</c:v>
                </c:pt>
                <c:pt idx="1313">
                  <c:v>40637</c:v>
                </c:pt>
                <c:pt idx="1314">
                  <c:v>40638</c:v>
                </c:pt>
                <c:pt idx="1315">
                  <c:v>40639</c:v>
                </c:pt>
                <c:pt idx="1316">
                  <c:v>40640</c:v>
                </c:pt>
                <c:pt idx="1317">
                  <c:v>40641</c:v>
                </c:pt>
                <c:pt idx="1318">
                  <c:v>40644</c:v>
                </c:pt>
                <c:pt idx="1319">
                  <c:v>40645</c:v>
                </c:pt>
                <c:pt idx="1320">
                  <c:v>40646</c:v>
                </c:pt>
                <c:pt idx="1321">
                  <c:v>40647</c:v>
                </c:pt>
                <c:pt idx="1322">
                  <c:v>40648</c:v>
                </c:pt>
                <c:pt idx="1323">
                  <c:v>40651</c:v>
                </c:pt>
                <c:pt idx="1324">
                  <c:v>40652</c:v>
                </c:pt>
                <c:pt idx="1325">
                  <c:v>40653</c:v>
                </c:pt>
                <c:pt idx="1326">
                  <c:v>40654</c:v>
                </c:pt>
                <c:pt idx="1327">
                  <c:v>40658</c:v>
                </c:pt>
                <c:pt idx="1328">
                  <c:v>40659</c:v>
                </c:pt>
                <c:pt idx="1329">
                  <c:v>40660</c:v>
                </c:pt>
                <c:pt idx="1330">
                  <c:v>40661</c:v>
                </c:pt>
                <c:pt idx="1331">
                  <c:v>40662</c:v>
                </c:pt>
                <c:pt idx="1332">
                  <c:v>40665</c:v>
                </c:pt>
                <c:pt idx="1333">
                  <c:v>40666</c:v>
                </c:pt>
                <c:pt idx="1334">
                  <c:v>40667</c:v>
                </c:pt>
                <c:pt idx="1335">
                  <c:v>40668</c:v>
                </c:pt>
                <c:pt idx="1336">
                  <c:v>40669</c:v>
                </c:pt>
                <c:pt idx="1337">
                  <c:v>40672</c:v>
                </c:pt>
                <c:pt idx="1338">
                  <c:v>40673</c:v>
                </c:pt>
                <c:pt idx="1339">
                  <c:v>40674</c:v>
                </c:pt>
                <c:pt idx="1340">
                  <c:v>40675</c:v>
                </c:pt>
                <c:pt idx="1341">
                  <c:v>40676</c:v>
                </c:pt>
                <c:pt idx="1342">
                  <c:v>40679</c:v>
                </c:pt>
                <c:pt idx="1343">
                  <c:v>40680</c:v>
                </c:pt>
                <c:pt idx="1344">
                  <c:v>40681</c:v>
                </c:pt>
                <c:pt idx="1345">
                  <c:v>40682</c:v>
                </c:pt>
                <c:pt idx="1346">
                  <c:v>40683</c:v>
                </c:pt>
                <c:pt idx="1347">
                  <c:v>40686</c:v>
                </c:pt>
                <c:pt idx="1348">
                  <c:v>40687</c:v>
                </c:pt>
                <c:pt idx="1349">
                  <c:v>40688</c:v>
                </c:pt>
                <c:pt idx="1350">
                  <c:v>40689</c:v>
                </c:pt>
                <c:pt idx="1351">
                  <c:v>40690</c:v>
                </c:pt>
                <c:pt idx="1352">
                  <c:v>40694</c:v>
                </c:pt>
                <c:pt idx="1353">
                  <c:v>40695</c:v>
                </c:pt>
                <c:pt idx="1354">
                  <c:v>40696</c:v>
                </c:pt>
                <c:pt idx="1355">
                  <c:v>40697</c:v>
                </c:pt>
                <c:pt idx="1356">
                  <c:v>40700</c:v>
                </c:pt>
                <c:pt idx="1357">
                  <c:v>40701</c:v>
                </c:pt>
                <c:pt idx="1358">
                  <c:v>40702</c:v>
                </c:pt>
                <c:pt idx="1359">
                  <c:v>40703</c:v>
                </c:pt>
                <c:pt idx="1360">
                  <c:v>40704</c:v>
                </c:pt>
                <c:pt idx="1361">
                  <c:v>40707</c:v>
                </c:pt>
                <c:pt idx="1362">
                  <c:v>40708</c:v>
                </c:pt>
                <c:pt idx="1363">
                  <c:v>40709</c:v>
                </c:pt>
                <c:pt idx="1364">
                  <c:v>40710</c:v>
                </c:pt>
                <c:pt idx="1365">
                  <c:v>40711</c:v>
                </c:pt>
                <c:pt idx="1366">
                  <c:v>40714</c:v>
                </c:pt>
                <c:pt idx="1367">
                  <c:v>40715</c:v>
                </c:pt>
                <c:pt idx="1368">
                  <c:v>40716</c:v>
                </c:pt>
                <c:pt idx="1369">
                  <c:v>40717</c:v>
                </c:pt>
                <c:pt idx="1370">
                  <c:v>40718</c:v>
                </c:pt>
                <c:pt idx="1371">
                  <c:v>40721</c:v>
                </c:pt>
                <c:pt idx="1372">
                  <c:v>40722</c:v>
                </c:pt>
                <c:pt idx="1373">
                  <c:v>40723</c:v>
                </c:pt>
                <c:pt idx="1374">
                  <c:v>40724</c:v>
                </c:pt>
                <c:pt idx="1375">
                  <c:v>40725</c:v>
                </c:pt>
                <c:pt idx="1376">
                  <c:v>40729</c:v>
                </c:pt>
                <c:pt idx="1377">
                  <c:v>40730</c:v>
                </c:pt>
                <c:pt idx="1378">
                  <c:v>40731</c:v>
                </c:pt>
                <c:pt idx="1379">
                  <c:v>40732</c:v>
                </c:pt>
                <c:pt idx="1380">
                  <c:v>40735</c:v>
                </c:pt>
                <c:pt idx="1381">
                  <c:v>40736</c:v>
                </c:pt>
                <c:pt idx="1382">
                  <c:v>40737</c:v>
                </c:pt>
                <c:pt idx="1383">
                  <c:v>40738</c:v>
                </c:pt>
                <c:pt idx="1384">
                  <c:v>40739</c:v>
                </c:pt>
                <c:pt idx="1385">
                  <c:v>40742</c:v>
                </c:pt>
                <c:pt idx="1386">
                  <c:v>40743</c:v>
                </c:pt>
                <c:pt idx="1387">
                  <c:v>40744</c:v>
                </c:pt>
                <c:pt idx="1388">
                  <c:v>40745</c:v>
                </c:pt>
                <c:pt idx="1389">
                  <c:v>40746</c:v>
                </c:pt>
                <c:pt idx="1390">
                  <c:v>40749</c:v>
                </c:pt>
                <c:pt idx="1391">
                  <c:v>40750</c:v>
                </c:pt>
                <c:pt idx="1392">
                  <c:v>40751</c:v>
                </c:pt>
                <c:pt idx="1393">
                  <c:v>40752</c:v>
                </c:pt>
                <c:pt idx="1394">
                  <c:v>40753</c:v>
                </c:pt>
                <c:pt idx="1395">
                  <c:v>40756</c:v>
                </c:pt>
                <c:pt idx="1396">
                  <c:v>40757</c:v>
                </c:pt>
                <c:pt idx="1397">
                  <c:v>40758</c:v>
                </c:pt>
                <c:pt idx="1398">
                  <c:v>40759</c:v>
                </c:pt>
                <c:pt idx="1399">
                  <c:v>40760</c:v>
                </c:pt>
                <c:pt idx="1400">
                  <c:v>40763</c:v>
                </c:pt>
                <c:pt idx="1401">
                  <c:v>40764</c:v>
                </c:pt>
                <c:pt idx="1402">
                  <c:v>40765</c:v>
                </c:pt>
                <c:pt idx="1403">
                  <c:v>40766</c:v>
                </c:pt>
                <c:pt idx="1404">
                  <c:v>40767</c:v>
                </c:pt>
                <c:pt idx="1405">
                  <c:v>40770</c:v>
                </c:pt>
                <c:pt idx="1406">
                  <c:v>40771</c:v>
                </c:pt>
                <c:pt idx="1407">
                  <c:v>40772</c:v>
                </c:pt>
                <c:pt idx="1408">
                  <c:v>40773</c:v>
                </c:pt>
                <c:pt idx="1409">
                  <c:v>40774</c:v>
                </c:pt>
                <c:pt idx="1410">
                  <c:v>40777</c:v>
                </c:pt>
                <c:pt idx="1411">
                  <c:v>40778</c:v>
                </c:pt>
                <c:pt idx="1412">
                  <c:v>40779</c:v>
                </c:pt>
                <c:pt idx="1413">
                  <c:v>40780</c:v>
                </c:pt>
                <c:pt idx="1414">
                  <c:v>40781</c:v>
                </c:pt>
                <c:pt idx="1415">
                  <c:v>40784</c:v>
                </c:pt>
                <c:pt idx="1416">
                  <c:v>40785</c:v>
                </c:pt>
                <c:pt idx="1417">
                  <c:v>40786</c:v>
                </c:pt>
                <c:pt idx="1418">
                  <c:v>40787</c:v>
                </c:pt>
                <c:pt idx="1419">
                  <c:v>40788</c:v>
                </c:pt>
                <c:pt idx="1420">
                  <c:v>40792</c:v>
                </c:pt>
                <c:pt idx="1421">
                  <c:v>40793</c:v>
                </c:pt>
                <c:pt idx="1422">
                  <c:v>40794</c:v>
                </c:pt>
                <c:pt idx="1423">
                  <c:v>40795</c:v>
                </c:pt>
                <c:pt idx="1424">
                  <c:v>40798</c:v>
                </c:pt>
                <c:pt idx="1425">
                  <c:v>40799</c:v>
                </c:pt>
                <c:pt idx="1426">
                  <c:v>40800</c:v>
                </c:pt>
                <c:pt idx="1427">
                  <c:v>40801</c:v>
                </c:pt>
                <c:pt idx="1428">
                  <c:v>40802</c:v>
                </c:pt>
                <c:pt idx="1429">
                  <c:v>40805</c:v>
                </c:pt>
                <c:pt idx="1430">
                  <c:v>40806</c:v>
                </c:pt>
                <c:pt idx="1431">
                  <c:v>40807</c:v>
                </c:pt>
                <c:pt idx="1432">
                  <c:v>40808</c:v>
                </c:pt>
                <c:pt idx="1433">
                  <c:v>40809</c:v>
                </c:pt>
                <c:pt idx="1434">
                  <c:v>40812</c:v>
                </c:pt>
                <c:pt idx="1435">
                  <c:v>40813</c:v>
                </c:pt>
                <c:pt idx="1436">
                  <c:v>40814</c:v>
                </c:pt>
                <c:pt idx="1437">
                  <c:v>40815</c:v>
                </c:pt>
                <c:pt idx="1438">
                  <c:v>40816</c:v>
                </c:pt>
                <c:pt idx="1439">
                  <c:v>40819</c:v>
                </c:pt>
                <c:pt idx="1440">
                  <c:v>40820</c:v>
                </c:pt>
                <c:pt idx="1441">
                  <c:v>40821</c:v>
                </c:pt>
                <c:pt idx="1442">
                  <c:v>40822</c:v>
                </c:pt>
                <c:pt idx="1443">
                  <c:v>40823</c:v>
                </c:pt>
                <c:pt idx="1444">
                  <c:v>40827</c:v>
                </c:pt>
                <c:pt idx="1445">
                  <c:v>40828</c:v>
                </c:pt>
                <c:pt idx="1446">
                  <c:v>40829</c:v>
                </c:pt>
                <c:pt idx="1447">
                  <c:v>40830</c:v>
                </c:pt>
                <c:pt idx="1448">
                  <c:v>40833</c:v>
                </c:pt>
                <c:pt idx="1449">
                  <c:v>40834</c:v>
                </c:pt>
                <c:pt idx="1450">
                  <c:v>40835</c:v>
                </c:pt>
                <c:pt idx="1451">
                  <c:v>40836</c:v>
                </c:pt>
                <c:pt idx="1452">
                  <c:v>40837</c:v>
                </c:pt>
                <c:pt idx="1453">
                  <c:v>40840</c:v>
                </c:pt>
                <c:pt idx="1454">
                  <c:v>40841</c:v>
                </c:pt>
                <c:pt idx="1455">
                  <c:v>40842</c:v>
                </c:pt>
                <c:pt idx="1456">
                  <c:v>40843</c:v>
                </c:pt>
                <c:pt idx="1457">
                  <c:v>40844</c:v>
                </c:pt>
                <c:pt idx="1458">
                  <c:v>40847</c:v>
                </c:pt>
                <c:pt idx="1459">
                  <c:v>40848</c:v>
                </c:pt>
                <c:pt idx="1460">
                  <c:v>40849</c:v>
                </c:pt>
                <c:pt idx="1461">
                  <c:v>40850</c:v>
                </c:pt>
                <c:pt idx="1462">
                  <c:v>40851</c:v>
                </c:pt>
                <c:pt idx="1463">
                  <c:v>40854</c:v>
                </c:pt>
                <c:pt idx="1464">
                  <c:v>40855</c:v>
                </c:pt>
                <c:pt idx="1465">
                  <c:v>40856</c:v>
                </c:pt>
                <c:pt idx="1466">
                  <c:v>40857</c:v>
                </c:pt>
                <c:pt idx="1467">
                  <c:v>40861</c:v>
                </c:pt>
                <c:pt idx="1468">
                  <c:v>40862</c:v>
                </c:pt>
                <c:pt idx="1469">
                  <c:v>40863</c:v>
                </c:pt>
                <c:pt idx="1470">
                  <c:v>40864</c:v>
                </c:pt>
                <c:pt idx="1471">
                  <c:v>40865</c:v>
                </c:pt>
                <c:pt idx="1472">
                  <c:v>40868</c:v>
                </c:pt>
                <c:pt idx="1473">
                  <c:v>40869</c:v>
                </c:pt>
                <c:pt idx="1474">
                  <c:v>40870</c:v>
                </c:pt>
                <c:pt idx="1475">
                  <c:v>40872</c:v>
                </c:pt>
                <c:pt idx="1476">
                  <c:v>40875</c:v>
                </c:pt>
                <c:pt idx="1477">
                  <c:v>40876</c:v>
                </c:pt>
                <c:pt idx="1478">
                  <c:v>40877</c:v>
                </c:pt>
                <c:pt idx="1479">
                  <c:v>40878</c:v>
                </c:pt>
                <c:pt idx="1480">
                  <c:v>40879</c:v>
                </c:pt>
                <c:pt idx="1481">
                  <c:v>40882</c:v>
                </c:pt>
                <c:pt idx="1482">
                  <c:v>40883</c:v>
                </c:pt>
                <c:pt idx="1483">
                  <c:v>40884</c:v>
                </c:pt>
                <c:pt idx="1484">
                  <c:v>40885</c:v>
                </c:pt>
                <c:pt idx="1485">
                  <c:v>40886</c:v>
                </c:pt>
                <c:pt idx="1486">
                  <c:v>40889</c:v>
                </c:pt>
                <c:pt idx="1487">
                  <c:v>40890</c:v>
                </c:pt>
                <c:pt idx="1488">
                  <c:v>40891</c:v>
                </c:pt>
                <c:pt idx="1489">
                  <c:v>40892</c:v>
                </c:pt>
                <c:pt idx="1490">
                  <c:v>40893</c:v>
                </c:pt>
                <c:pt idx="1491">
                  <c:v>40896</c:v>
                </c:pt>
                <c:pt idx="1492">
                  <c:v>40897</c:v>
                </c:pt>
                <c:pt idx="1493">
                  <c:v>40898</c:v>
                </c:pt>
                <c:pt idx="1494">
                  <c:v>40899</c:v>
                </c:pt>
                <c:pt idx="1495">
                  <c:v>40900</c:v>
                </c:pt>
                <c:pt idx="1496">
                  <c:v>40904</c:v>
                </c:pt>
                <c:pt idx="1497">
                  <c:v>40905</c:v>
                </c:pt>
                <c:pt idx="1498">
                  <c:v>40906</c:v>
                </c:pt>
                <c:pt idx="1499">
                  <c:v>40907</c:v>
                </c:pt>
                <c:pt idx="1500">
                  <c:v>40911</c:v>
                </c:pt>
                <c:pt idx="1501">
                  <c:v>40912</c:v>
                </c:pt>
                <c:pt idx="1502">
                  <c:v>40913</c:v>
                </c:pt>
                <c:pt idx="1503">
                  <c:v>40914</c:v>
                </c:pt>
                <c:pt idx="1504">
                  <c:v>40917</c:v>
                </c:pt>
                <c:pt idx="1505">
                  <c:v>40918</c:v>
                </c:pt>
                <c:pt idx="1506">
                  <c:v>40919</c:v>
                </c:pt>
                <c:pt idx="1507">
                  <c:v>40920</c:v>
                </c:pt>
                <c:pt idx="1508">
                  <c:v>40921</c:v>
                </c:pt>
                <c:pt idx="1509">
                  <c:v>40925</c:v>
                </c:pt>
                <c:pt idx="1510">
                  <c:v>40926</c:v>
                </c:pt>
                <c:pt idx="1511">
                  <c:v>40927</c:v>
                </c:pt>
                <c:pt idx="1512">
                  <c:v>40928</c:v>
                </c:pt>
                <c:pt idx="1513">
                  <c:v>40931</c:v>
                </c:pt>
                <c:pt idx="1514">
                  <c:v>40932</c:v>
                </c:pt>
                <c:pt idx="1515">
                  <c:v>40933</c:v>
                </c:pt>
                <c:pt idx="1516">
                  <c:v>40934</c:v>
                </c:pt>
                <c:pt idx="1517">
                  <c:v>40935</c:v>
                </c:pt>
                <c:pt idx="1518">
                  <c:v>40938</c:v>
                </c:pt>
                <c:pt idx="1519">
                  <c:v>40939</c:v>
                </c:pt>
                <c:pt idx="1520">
                  <c:v>40940</c:v>
                </c:pt>
                <c:pt idx="1521">
                  <c:v>40941</c:v>
                </c:pt>
                <c:pt idx="1522">
                  <c:v>40942</c:v>
                </c:pt>
                <c:pt idx="1523">
                  <c:v>40945</c:v>
                </c:pt>
                <c:pt idx="1524">
                  <c:v>40946</c:v>
                </c:pt>
                <c:pt idx="1525">
                  <c:v>40947</c:v>
                </c:pt>
                <c:pt idx="1526">
                  <c:v>40948</c:v>
                </c:pt>
                <c:pt idx="1527">
                  <c:v>40949</c:v>
                </c:pt>
                <c:pt idx="1528">
                  <c:v>40952</c:v>
                </c:pt>
                <c:pt idx="1529">
                  <c:v>40953</c:v>
                </c:pt>
                <c:pt idx="1530">
                  <c:v>40954</c:v>
                </c:pt>
                <c:pt idx="1531">
                  <c:v>40955</c:v>
                </c:pt>
                <c:pt idx="1532">
                  <c:v>40956</c:v>
                </c:pt>
                <c:pt idx="1533">
                  <c:v>40960</c:v>
                </c:pt>
                <c:pt idx="1534">
                  <c:v>40961</c:v>
                </c:pt>
                <c:pt idx="1535">
                  <c:v>40962</c:v>
                </c:pt>
                <c:pt idx="1536">
                  <c:v>40963</c:v>
                </c:pt>
                <c:pt idx="1537">
                  <c:v>40966</c:v>
                </c:pt>
                <c:pt idx="1538">
                  <c:v>40967</c:v>
                </c:pt>
                <c:pt idx="1539">
                  <c:v>40968</c:v>
                </c:pt>
                <c:pt idx="1540">
                  <c:v>40969</c:v>
                </c:pt>
                <c:pt idx="1541">
                  <c:v>40970</c:v>
                </c:pt>
                <c:pt idx="1542">
                  <c:v>40973</c:v>
                </c:pt>
                <c:pt idx="1543">
                  <c:v>40974</c:v>
                </c:pt>
                <c:pt idx="1544">
                  <c:v>40975</c:v>
                </c:pt>
                <c:pt idx="1545">
                  <c:v>40976</c:v>
                </c:pt>
                <c:pt idx="1546">
                  <c:v>40977</c:v>
                </c:pt>
                <c:pt idx="1547">
                  <c:v>40980</c:v>
                </c:pt>
                <c:pt idx="1548">
                  <c:v>40981</c:v>
                </c:pt>
                <c:pt idx="1549">
                  <c:v>40982</c:v>
                </c:pt>
                <c:pt idx="1550">
                  <c:v>40983</c:v>
                </c:pt>
                <c:pt idx="1551">
                  <c:v>40984</c:v>
                </c:pt>
                <c:pt idx="1552">
                  <c:v>40987</c:v>
                </c:pt>
                <c:pt idx="1553">
                  <c:v>40988</c:v>
                </c:pt>
                <c:pt idx="1554">
                  <c:v>40989</c:v>
                </c:pt>
                <c:pt idx="1555">
                  <c:v>40990</c:v>
                </c:pt>
                <c:pt idx="1556">
                  <c:v>40991</c:v>
                </c:pt>
                <c:pt idx="1557">
                  <c:v>40994</c:v>
                </c:pt>
                <c:pt idx="1558">
                  <c:v>40995</c:v>
                </c:pt>
                <c:pt idx="1559">
                  <c:v>40996</c:v>
                </c:pt>
                <c:pt idx="1560">
                  <c:v>40997</c:v>
                </c:pt>
                <c:pt idx="1561">
                  <c:v>40998</c:v>
                </c:pt>
                <c:pt idx="1562">
                  <c:v>41001</c:v>
                </c:pt>
                <c:pt idx="1563">
                  <c:v>41002</c:v>
                </c:pt>
                <c:pt idx="1564">
                  <c:v>41003</c:v>
                </c:pt>
                <c:pt idx="1565">
                  <c:v>41004</c:v>
                </c:pt>
                <c:pt idx="1566">
                  <c:v>41008</c:v>
                </c:pt>
                <c:pt idx="1567">
                  <c:v>41009</c:v>
                </c:pt>
                <c:pt idx="1568">
                  <c:v>41010</c:v>
                </c:pt>
                <c:pt idx="1569">
                  <c:v>41011</c:v>
                </c:pt>
                <c:pt idx="1570">
                  <c:v>41012</c:v>
                </c:pt>
                <c:pt idx="1571">
                  <c:v>41015</c:v>
                </c:pt>
                <c:pt idx="1572">
                  <c:v>41016</c:v>
                </c:pt>
                <c:pt idx="1573">
                  <c:v>41017</c:v>
                </c:pt>
                <c:pt idx="1574">
                  <c:v>41018</c:v>
                </c:pt>
                <c:pt idx="1575">
                  <c:v>41019</c:v>
                </c:pt>
                <c:pt idx="1576">
                  <c:v>41022</c:v>
                </c:pt>
                <c:pt idx="1577">
                  <c:v>41023</c:v>
                </c:pt>
                <c:pt idx="1578">
                  <c:v>41024</c:v>
                </c:pt>
                <c:pt idx="1579">
                  <c:v>41025</c:v>
                </c:pt>
                <c:pt idx="1580">
                  <c:v>41026</c:v>
                </c:pt>
                <c:pt idx="1581">
                  <c:v>41029</c:v>
                </c:pt>
                <c:pt idx="1582">
                  <c:v>41030</c:v>
                </c:pt>
                <c:pt idx="1583">
                  <c:v>41031</c:v>
                </c:pt>
                <c:pt idx="1584">
                  <c:v>41032</c:v>
                </c:pt>
                <c:pt idx="1585">
                  <c:v>41033</c:v>
                </c:pt>
                <c:pt idx="1586">
                  <c:v>41036</c:v>
                </c:pt>
                <c:pt idx="1587">
                  <c:v>41037</c:v>
                </c:pt>
                <c:pt idx="1588">
                  <c:v>41038</c:v>
                </c:pt>
                <c:pt idx="1589">
                  <c:v>41039</c:v>
                </c:pt>
                <c:pt idx="1590">
                  <c:v>41040</c:v>
                </c:pt>
                <c:pt idx="1591">
                  <c:v>41043</c:v>
                </c:pt>
                <c:pt idx="1592">
                  <c:v>41044</c:v>
                </c:pt>
                <c:pt idx="1593">
                  <c:v>41045</c:v>
                </c:pt>
                <c:pt idx="1594">
                  <c:v>41046</c:v>
                </c:pt>
                <c:pt idx="1595">
                  <c:v>41047</c:v>
                </c:pt>
                <c:pt idx="1596">
                  <c:v>41050</c:v>
                </c:pt>
                <c:pt idx="1597">
                  <c:v>41051</c:v>
                </c:pt>
                <c:pt idx="1598">
                  <c:v>41052</c:v>
                </c:pt>
                <c:pt idx="1599">
                  <c:v>41053</c:v>
                </c:pt>
                <c:pt idx="1600">
                  <c:v>41054</c:v>
                </c:pt>
                <c:pt idx="1601">
                  <c:v>41058</c:v>
                </c:pt>
                <c:pt idx="1602">
                  <c:v>41059</c:v>
                </c:pt>
                <c:pt idx="1603">
                  <c:v>41060</c:v>
                </c:pt>
                <c:pt idx="1604">
                  <c:v>41061</c:v>
                </c:pt>
                <c:pt idx="1605">
                  <c:v>41064</c:v>
                </c:pt>
                <c:pt idx="1606">
                  <c:v>41065</c:v>
                </c:pt>
                <c:pt idx="1607">
                  <c:v>41066</c:v>
                </c:pt>
                <c:pt idx="1608">
                  <c:v>41067</c:v>
                </c:pt>
                <c:pt idx="1609">
                  <c:v>41068</c:v>
                </c:pt>
                <c:pt idx="1610">
                  <c:v>41071</c:v>
                </c:pt>
                <c:pt idx="1611">
                  <c:v>41072</c:v>
                </c:pt>
                <c:pt idx="1612">
                  <c:v>41073</c:v>
                </c:pt>
                <c:pt idx="1613">
                  <c:v>41074</c:v>
                </c:pt>
                <c:pt idx="1614">
                  <c:v>41075</c:v>
                </c:pt>
                <c:pt idx="1615">
                  <c:v>41078</c:v>
                </c:pt>
                <c:pt idx="1616">
                  <c:v>41079</c:v>
                </c:pt>
                <c:pt idx="1617">
                  <c:v>41080</c:v>
                </c:pt>
                <c:pt idx="1618">
                  <c:v>41081</c:v>
                </c:pt>
                <c:pt idx="1619">
                  <c:v>41082</c:v>
                </c:pt>
                <c:pt idx="1620">
                  <c:v>41085</c:v>
                </c:pt>
                <c:pt idx="1621">
                  <c:v>41086</c:v>
                </c:pt>
                <c:pt idx="1622">
                  <c:v>41087</c:v>
                </c:pt>
                <c:pt idx="1623">
                  <c:v>41088</c:v>
                </c:pt>
                <c:pt idx="1624">
                  <c:v>41089</c:v>
                </c:pt>
                <c:pt idx="1625">
                  <c:v>41092</c:v>
                </c:pt>
                <c:pt idx="1626">
                  <c:v>41093</c:v>
                </c:pt>
                <c:pt idx="1627">
                  <c:v>41095</c:v>
                </c:pt>
                <c:pt idx="1628">
                  <c:v>41096</c:v>
                </c:pt>
                <c:pt idx="1629">
                  <c:v>41099</c:v>
                </c:pt>
                <c:pt idx="1630">
                  <c:v>41100</c:v>
                </c:pt>
                <c:pt idx="1631">
                  <c:v>41101</c:v>
                </c:pt>
                <c:pt idx="1632">
                  <c:v>41102</c:v>
                </c:pt>
                <c:pt idx="1633">
                  <c:v>41103</c:v>
                </c:pt>
                <c:pt idx="1634">
                  <c:v>41106</c:v>
                </c:pt>
                <c:pt idx="1635">
                  <c:v>41107</c:v>
                </c:pt>
                <c:pt idx="1636">
                  <c:v>41108</c:v>
                </c:pt>
                <c:pt idx="1637">
                  <c:v>41109</c:v>
                </c:pt>
                <c:pt idx="1638">
                  <c:v>41110</c:v>
                </c:pt>
                <c:pt idx="1639">
                  <c:v>41113</c:v>
                </c:pt>
                <c:pt idx="1640">
                  <c:v>41114</c:v>
                </c:pt>
                <c:pt idx="1641">
                  <c:v>41115</c:v>
                </c:pt>
                <c:pt idx="1642">
                  <c:v>41116</c:v>
                </c:pt>
                <c:pt idx="1643">
                  <c:v>41117</c:v>
                </c:pt>
                <c:pt idx="1644">
                  <c:v>41120</c:v>
                </c:pt>
                <c:pt idx="1645">
                  <c:v>41121</c:v>
                </c:pt>
                <c:pt idx="1646">
                  <c:v>41122</c:v>
                </c:pt>
                <c:pt idx="1647">
                  <c:v>41123</c:v>
                </c:pt>
                <c:pt idx="1648">
                  <c:v>41124</c:v>
                </c:pt>
                <c:pt idx="1649">
                  <c:v>41127</c:v>
                </c:pt>
                <c:pt idx="1650">
                  <c:v>41128</c:v>
                </c:pt>
                <c:pt idx="1651">
                  <c:v>41129</c:v>
                </c:pt>
                <c:pt idx="1652">
                  <c:v>41130</c:v>
                </c:pt>
                <c:pt idx="1653">
                  <c:v>41131</c:v>
                </c:pt>
                <c:pt idx="1654">
                  <c:v>41134</c:v>
                </c:pt>
                <c:pt idx="1655">
                  <c:v>41135</c:v>
                </c:pt>
                <c:pt idx="1656">
                  <c:v>41136</c:v>
                </c:pt>
                <c:pt idx="1657">
                  <c:v>41137</c:v>
                </c:pt>
                <c:pt idx="1658">
                  <c:v>41138</c:v>
                </c:pt>
                <c:pt idx="1659">
                  <c:v>41141</c:v>
                </c:pt>
                <c:pt idx="1660">
                  <c:v>41142</c:v>
                </c:pt>
                <c:pt idx="1661">
                  <c:v>41143</c:v>
                </c:pt>
                <c:pt idx="1662">
                  <c:v>41144</c:v>
                </c:pt>
                <c:pt idx="1663">
                  <c:v>41145</c:v>
                </c:pt>
                <c:pt idx="1664">
                  <c:v>41148</c:v>
                </c:pt>
                <c:pt idx="1665">
                  <c:v>41149</c:v>
                </c:pt>
                <c:pt idx="1666">
                  <c:v>41150</c:v>
                </c:pt>
                <c:pt idx="1667">
                  <c:v>41151</c:v>
                </c:pt>
                <c:pt idx="1668">
                  <c:v>41152</c:v>
                </c:pt>
                <c:pt idx="1669">
                  <c:v>41156</c:v>
                </c:pt>
                <c:pt idx="1670">
                  <c:v>41157</c:v>
                </c:pt>
                <c:pt idx="1671">
                  <c:v>41158</c:v>
                </c:pt>
                <c:pt idx="1672">
                  <c:v>41159</c:v>
                </c:pt>
                <c:pt idx="1673">
                  <c:v>41162</c:v>
                </c:pt>
                <c:pt idx="1674">
                  <c:v>41163</c:v>
                </c:pt>
                <c:pt idx="1675">
                  <c:v>41164</c:v>
                </c:pt>
                <c:pt idx="1676">
                  <c:v>41165</c:v>
                </c:pt>
                <c:pt idx="1677">
                  <c:v>41166</c:v>
                </c:pt>
                <c:pt idx="1678">
                  <c:v>41169</c:v>
                </c:pt>
                <c:pt idx="1679">
                  <c:v>41170</c:v>
                </c:pt>
                <c:pt idx="1680">
                  <c:v>41171</c:v>
                </c:pt>
                <c:pt idx="1681">
                  <c:v>41172</c:v>
                </c:pt>
                <c:pt idx="1682">
                  <c:v>41173</c:v>
                </c:pt>
                <c:pt idx="1683">
                  <c:v>41176</c:v>
                </c:pt>
                <c:pt idx="1684">
                  <c:v>41177</c:v>
                </c:pt>
                <c:pt idx="1685">
                  <c:v>41178</c:v>
                </c:pt>
                <c:pt idx="1686">
                  <c:v>41179</c:v>
                </c:pt>
                <c:pt idx="1687">
                  <c:v>41180</c:v>
                </c:pt>
                <c:pt idx="1688">
                  <c:v>41183</c:v>
                </c:pt>
                <c:pt idx="1689">
                  <c:v>41184</c:v>
                </c:pt>
                <c:pt idx="1690">
                  <c:v>41185</c:v>
                </c:pt>
                <c:pt idx="1691">
                  <c:v>41186</c:v>
                </c:pt>
                <c:pt idx="1692">
                  <c:v>41187</c:v>
                </c:pt>
                <c:pt idx="1693">
                  <c:v>41191</c:v>
                </c:pt>
                <c:pt idx="1694">
                  <c:v>41192</c:v>
                </c:pt>
                <c:pt idx="1695">
                  <c:v>41193</c:v>
                </c:pt>
                <c:pt idx="1696">
                  <c:v>41194</c:v>
                </c:pt>
                <c:pt idx="1697">
                  <c:v>41197</c:v>
                </c:pt>
                <c:pt idx="1698">
                  <c:v>41198</c:v>
                </c:pt>
                <c:pt idx="1699">
                  <c:v>41199</c:v>
                </c:pt>
                <c:pt idx="1700">
                  <c:v>41200</c:v>
                </c:pt>
                <c:pt idx="1701">
                  <c:v>41201</c:v>
                </c:pt>
                <c:pt idx="1702">
                  <c:v>41204</c:v>
                </c:pt>
                <c:pt idx="1703">
                  <c:v>41205</c:v>
                </c:pt>
                <c:pt idx="1704">
                  <c:v>41206</c:v>
                </c:pt>
                <c:pt idx="1705">
                  <c:v>41207</c:v>
                </c:pt>
                <c:pt idx="1706">
                  <c:v>41208</c:v>
                </c:pt>
                <c:pt idx="1707">
                  <c:v>41213</c:v>
                </c:pt>
                <c:pt idx="1708">
                  <c:v>41214</c:v>
                </c:pt>
                <c:pt idx="1709">
                  <c:v>41215</c:v>
                </c:pt>
                <c:pt idx="1710">
                  <c:v>41218</c:v>
                </c:pt>
                <c:pt idx="1711">
                  <c:v>41219</c:v>
                </c:pt>
                <c:pt idx="1712">
                  <c:v>41220</c:v>
                </c:pt>
                <c:pt idx="1713">
                  <c:v>41221</c:v>
                </c:pt>
                <c:pt idx="1714">
                  <c:v>41222</c:v>
                </c:pt>
                <c:pt idx="1715">
                  <c:v>41226</c:v>
                </c:pt>
                <c:pt idx="1716">
                  <c:v>41227</c:v>
                </c:pt>
                <c:pt idx="1717">
                  <c:v>41228</c:v>
                </c:pt>
                <c:pt idx="1718">
                  <c:v>41229</c:v>
                </c:pt>
                <c:pt idx="1719">
                  <c:v>41232</c:v>
                </c:pt>
                <c:pt idx="1720">
                  <c:v>41233</c:v>
                </c:pt>
                <c:pt idx="1721">
                  <c:v>41234</c:v>
                </c:pt>
                <c:pt idx="1722">
                  <c:v>41236</c:v>
                </c:pt>
                <c:pt idx="1723">
                  <c:v>41239</c:v>
                </c:pt>
                <c:pt idx="1724">
                  <c:v>41240</c:v>
                </c:pt>
                <c:pt idx="1725">
                  <c:v>41241</c:v>
                </c:pt>
                <c:pt idx="1726">
                  <c:v>41242</c:v>
                </c:pt>
                <c:pt idx="1727">
                  <c:v>41243</c:v>
                </c:pt>
                <c:pt idx="1728">
                  <c:v>41246</c:v>
                </c:pt>
                <c:pt idx="1729">
                  <c:v>41247</c:v>
                </c:pt>
                <c:pt idx="1730">
                  <c:v>41248</c:v>
                </c:pt>
                <c:pt idx="1731">
                  <c:v>41249</c:v>
                </c:pt>
                <c:pt idx="1732">
                  <c:v>41250</c:v>
                </c:pt>
                <c:pt idx="1733">
                  <c:v>41253</c:v>
                </c:pt>
                <c:pt idx="1734">
                  <c:v>41254</c:v>
                </c:pt>
                <c:pt idx="1735">
                  <c:v>41255</c:v>
                </c:pt>
                <c:pt idx="1736">
                  <c:v>41256</c:v>
                </c:pt>
                <c:pt idx="1737">
                  <c:v>41257</c:v>
                </c:pt>
                <c:pt idx="1738">
                  <c:v>41260</c:v>
                </c:pt>
                <c:pt idx="1739">
                  <c:v>41261</c:v>
                </c:pt>
                <c:pt idx="1740">
                  <c:v>41262</c:v>
                </c:pt>
                <c:pt idx="1741">
                  <c:v>41263</c:v>
                </c:pt>
                <c:pt idx="1742">
                  <c:v>41264</c:v>
                </c:pt>
                <c:pt idx="1743">
                  <c:v>41267</c:v>
                </c:pt>
                <c:pt idx="1744">
                  <c:v>41269</c:v>
                </c:pt>
                <c:pt idx="1745">
                  <c:v>41270</c:v>
                </c:pt>
                <c:pt idx="1746">
                  <c:v>41271</c:v>
                </c:pt>
                <c:pt idx="1747">
                  <c:v>41274</c:v>
                </c:pt>
                <c:pt idx="1748">
                  <c:v>41276</c:v>
                </c:pt>
                <c:pt idx="1749">
                  <c:v>41277</c:v>
                </c:pt>
                <c:pt idx="1750">
                  <c:v>41278</c:v>
                </c:pt>
                <c:pt idx="1751">
                  <c:v>41281</c:v>
                </c:pt>
                <c:pt idx="1752">
                  <c:v>41282</c:v>
                </c:pt>
                <c:pt idx="1753">
                  <c:v>41283</c:v>
                </c:pt>
                <c:pt idx="1754">
                  <c:v>41284</c:v>
                </c:pt>
                <c:pt idx="1755">
                  <c:v>41285</c:v>
                </c:pt>
                <c:pt idx="1756">
                  <c:v>41288</c:v>
                </c:pt>
                <c:pt idx="1757">
                  <c:v>41289</c:v>
                </c:pt>
                <c:pt idx="1758">
                  <c:v>41290</c:v>
                </c:pt>
                <c:pt idx="1759">
                  <c:v>41291</c:v>
                </c:pt>
                <c:pt idx="1760">
                  <c:v>41292</c:v>
                </c:pt>
                <c:pt idx="1761">
                  <c:v>41296</c:v>
                </c:pt>
                <c:pt idx="1762">
                  <c:v>41297</c:v>
                </c:pt>
                <c:pt idx="1763">
                  <c:v>41298</c:v>
                </c:pt>
                <c:pt idx="1764">
                  <c:v>41299</c:v>
                </c:pt>
                <c:pt idx="1765">
                  <c:v>41302</c:v>
                </c:pt>
                <c:pt idx="1766">
                  <c:v>41303</c:v>
                </c:pt>
                <c:pt idx="1767">
                  <c:v>41304</c:v>
                </c:pt>
                <c:pt idx="1768">
                  <c:v>41305</c:v>
                </c:pt>
                <c:pt idx="1769">
                  <c:v>41306</c:v>
                </c:pt>
                <c:pt idx="1770">
                  <c:v>41309</c:v>
                </c:pt>
                <c:pt idx="1771">
                  <c:v>41310</c:v>
                </c:pt>
                <c:pt idx="1772">
                  <c:v>41311</c:v>
                </c:pt>
                <c:pt idx="1773">
                  <c:v>41312</c:v>
                </c:pt>
                <c:pt idx="1774">
                  <c:v>41313</c:v>
                </c:pt>
                <c:pt idx="1775">
                  <c:v>41316</c:v>
                </c:pt>
                <c:pt idx="1776">
                  <c:v>41317</c:v>
                </c:pt>
                <c:pt idx="1777">
                  <c:v>41318</c:v>
                </c:pt>
                <c:pt idx="1778">
                  <c:v>41319</c:v>
                </c:pt>
                <c:pt idx="1779">
                  <c:v>41320</c:v>
                </c:pt>
                <c:pt idx="1780">
                  <c:v>41324</c:v>
                </c:pt>
                <c:pt idx="1781">
                  <c:v>41325</c:v>
                </c:pt>
                <c:pt idx="1782">
                  <c:v>41326</c:v>
                </c:pt>
                <c:pt idx="1783">
                  <c:v>41327</c:v>
                </c:pt>
                <c:pt idx="1784">
                  <c:v>41330</c:v>
                </c:pt>
                <c:pt idx="1785">
                  <c:v>41331</c:v>
                </c:pt>
                <c:pt idx="1786">
                  <c:v>41332</c:v>
                </c:pt>
                <c:pt idx="1787">
                  <c:v>41333</c:v>
                </c:pt>
                <c:pt idx="1788">
                  <c:v>41334</c:v>
                </c:pt>
                <c:pt idx="1789">
                  <c:v>41337</c:v>
                </c:pt>
                <c:pt idx="1790">
                  <c:v>41338</c:v>
                </c:pt>
                <c:pt idx="1791">
                  <c:v>41339</c:v>
                </c:pt>
                <c:pt idx="1792">
                  <c:v>41340</c:v>
                </c:pt>
                <c:pt idx="1793">
                  <c:v>41341</c:v>
                </c:pt>
                <c:pt idx="1794">
                  <c:v>41344</c:v>
                </c:pt>
                <c:pt idx="1795">
                  <c:v>41345</c:v>
                </c:pt>
                <c:pt idx="1796">
                  <c:v>41346</c:v>
                </c:pt>
                <c:pt idx="1797">
                  <c:v>41347</c:v>
                </c:pt>
                <c:pt idx="1798">
                  <c:v>41348</c:v>
                </c:pt>
                <c:pt idx="1799">
                  <c:v>41351</c:v>
                </c:pt>
                <c:pt idx="1800">
                  <c:v>41352</c:v>
                </c:pt>
                <c:pt idx="1801">
                  <c:v>41353</c:v>
                </c:pt>
                <c:pt idx="1802">
                  <c:v>41354</c:v>
                </c:pt>
                <c:pt idx="1803">
                  <c:v>41355</c:v>
                </c:pt>
                <c:pt idx="1804">
                  <c:v>41358</c:v>
                </c:pt>
                <c:pt idx="1805">
                  <c:v>41359</c:v>
                </c:pt>
                <c:pt idx="1806">
                  <c:v>41360</c:v>
                </c:pt>
                <c:pt idx="1807">
                  <c:v>41361</c:v>
                </c:pt>
                <c:pt idx="1808">
                  <c:v>41365</c:v>
                </c:pt>
                <c:pt idx="1809">
                  <c:v>41366</c:v>
                </c:pt>
                <c:pt idx="1810">
                  <c:v>41367</c:v>
                </c:pt>
                <c:pt idx="1811">
                  <c:v>41368</c:v>
                </c:pt>
                <c:pt idx="1812">
                  <c:v>41369</c:v>
                </c:pt>
                <c:pt idx="1813">
                  <c:v>41372</c:v>
                </c:pt>
                <c:pt idx="1814">
                  <c:v>41373</c:v>
                </c:pt>
                <c:pt idx="1815">
                  <c:v>41374</c:v>
                </c:pt>
                <c:pt idx="1816">
                  <c:v>41375</c:v>
                </c:pt>
                <c:pt idx="1817">
                  <c:v>41376</c:v>
                </c:pt>
                <c:pt idx="1818">
                  <c:v>41379</c:v>
                </c:pt>
                <c:pt idx="1819">
                  <c:v>41380</c:v>
                </c:pt>
                <c:pt idx="1820">
                  <c:v>41381</c:v>
                </c:pt>
                <c:pt idx="1821">
                  <c:v>41382</c:v>
                </c:pt>
                <c:pt idx="1822">
                  <c:v>41383</c:v>
                </c:pt>
                <c:pt idx="1823">
                  <c:v>41386</c:v>
                </c:pt>
                <c:pt idx="1824">
                  <c:v>41387</c:v>
                </c:pt>
                <c:pt idx="1825">
                  <c:v>41388</c:v>
                </c:pt>
                <c:pt idx="1826">
                  <c:v>41389</c:v>
                </c:pt>
                <c:pt idx="1827">
                  <c:v>41390</c:v>
                </c:pt>
                <c:pt idx="1828">
                  <c:v>41393</c:v>
                </c:pt>
                <c:pt idx="1829">
                  <c:v>41394</c:v>
                </c:pt>
                <c:pt idx="1830">
                  <c:v>41395</c:v>
                </c:pt>
                <c:pt idx="1831">
                  <c:v>41396</c:v>
                </c:pt>
                <c:pt idx="1832">
                  <c:v>41397</c:v>
                </c:pt>
                <c:pt idx="1833">
                  <c:v>41400</c:v>
                </c:pt>
                <c:pt idx="1834">
                  <c:v>41401</c:v>
                </c:pt>
                <c:pt idx="1835">
                  <c:v>41402</c:v>
                </c:pt>
                <c:pt idx="1836">
                  <c:v>41403</c:v>
                </c:pt>
                <c:pt idx="1837">
                  <c:v>41404</c:v>
                </c:pt>
                <c:pt idx="1838">
                  <c:v>41407</c:v>
                </c:pt>
                <c:pt idx="1839">
                  <c:v>41408</c:v>
                </c:pt>
                <c:pt idx="1840">
                  <c:v>41409</c:v>
                </c:pt>
                <c:pt idx="1841">
                  <c:v>41410</c:v>
                </c:pt>
                <c:pt idx="1842">
                  <c:v>41411</c:v>
                </c:pt>
                <c:pt idx="1843">
                  <c:v>41414</c:v>
                </c:pt>
                <c:pt idx="1844">
                  <c:v>41415</c:v>
                </c:pt>
                <c:pt idx="1845">
                  <c:v>41416</c:v>
                </c:pt>
                <c:pt idx="1846">
                  <c:v>41417</c:v>
                </c:pt>
                <c:pt idx="1847">
                  <c:v>41418</c:v>
                </c:pt>
                <c:pt idx="1848">
                  <c:v>41422</c:v>
                </c:pt>
                <c:pt idx="1849">
                  <c:v>41423</c:v>
                </c:pt>
                <c:pt idx="1850">
                  <c:v>41424</c:v>
                </c:pt>
                <c:pt idx="1851">
                  <c:v>41425</c:v>
                </c:pt>
                <c:pt idx="1852">
                  <c:v>41428</c:v>
                </c:pt>
                <c:pt idx="1853">
                  <c:v>41429</c:v>
                </c:pt>
                <c:pt idx="1854">
                  <c:v>41430</c:v>
                </c:pt>
                <c:pt idx="1855">
                  <c:v>41431</c:v>
                </c:pt>
                <c:pt idx="1856">
                  <c:v>41432</c:v>
                </c:pt>
                <c:pt idx="1857">
                  <c:v>41435</c:v>
                </c:pt>
                <c:pt idx="1858">
                  <c:v>41436</c:v>
                </c:pt>
                <c:pt idx="1859">
                  <c:v>41437</c:v>
                </c:pt>
                <c:pt idx="1860">
                  <c:v>41438</c:v>
                </c:pt>
                <c:pt idx="1861">
                  <c:v>41439</c:v>
                </c:pt>
                <c:pt idx="1862">
                  <c:v>41442</c:v>
                </c:pt>
                <c:pt idx="1863">
                  <c:v>41443</c:v>
                </c:pt>
                <c:pt idx="1864">
                  <c:v>41444</c:v>
                </c:pt>
                <c:pt idx="1865">
                  <c:v>41445</c:v>
                </c:pt>
                <c:pt idx="1866">
                  <c:v>41446</c:v>
                </c:pt>
                <c:pt idx="1867">
                  <c:v>41449</c:v>
                </c:pt>
                <c:pt idx="1868">
                  <c:v>41450</c:v>
                </c:pt>
                <c:pt idx="1869">
                  <c:v>41451</c:v>
                </c:pt>
                <c:pt idx="1870">
                  <c:v>41452</c:v>
                </c:pt>
                <c:pt idx="1871">
                  <c:v>41453</c:v>
                </c:pt>
                <c:pt idx="1872">
                  <c:v>41456</c:v>
                </c:pt>
                <c:pt idx="1873">
                  <c:v>41457</c:v>
                </c:pt>
                <c:pt idx="1874">
                  <c:v>41458</c:v>
                </c:pt>
                <c:pt idx="1875">
                  <c:v>41460</c:v>
                </c:pt>
                <c:pt idx="1876">
                  <c:v>41463</c:v>
                </c:pt>
                <c:pt idx="1877">
                  <c:v>41464</c:v>
                </c:pt>
                <c:pt idx="1878">
                  <c:v>41465</c:v>
                </c:pt>
                <c:pt idx="1879">
                  <c:v>41466</c:v>
                </c:pt>
                <c:pt idx="1880">
                  <c:v>41467</c:v>
                </c:pt>
                <c:pt idx="1881">
                  <c:v>41470</c:v>
                </c:pt>
                <c:pt idx="1882">
                  <c:v>41471</c:v>
                </c:pt>
                <c:pt idx="1883">
                  <c:v>41472</c:v>
                </c:pt>
                <c:pt idx="1884">
                  <c:v>41473</c:v>
                </c:pt>
                <c:pt idx="1885">
                  <c:v>41474</c:v>
                </c:pt>
                <c:pt idx="1886">
                  <c:v>41477</c:v>
                </c:pt>
                <c:pt idx="1887">
                  <c:v>41478</c:v>
                </c:pt>
                <c:pt idx="1888">
                  <c:v>41479</c:v>
                </c:pt>
                <c:pt idx="1889">
                  <c:v>41480</c:v>
                </c:pt>
                <c:pt idx="1890">
                  <c:v>41481</c:v>
                </c:pt>
                <c:pt idx="1891">
                  <c:v>41484</c:v>
                </c:pt>
                <c:pt idx="1892">
                  <c:v>41485</c:v>
                </c:pt>
                <c:pt idx="1893">
                  <c:v>41486</c:v>
                </c:pt>
                <c:pt idx="1894">
                  <c:v>41487</c:v>
                </c:pt>
                <c:pt idx="1895">
                  <c:v>41488</c:v>
                </c:pt>
                <c:pt idx="1896">
                  <c:v>41491</c:v>
                </c:pt>
                <c:pt idx="1897">
                  <c:v>41492</c:v>
                </c:pt>
                <c:pt idx="1898">
                  <c:v>41493</c:v>
                </c:pt>
                <c:pt idx="1899">
                  <c:v>41494</c:v>
                </c:pt>
                <c:pt idx="1900">
                  <c:v>41495</c:v>
                </c:pt>
                <c:pt idx="1901">
                  <c:v>41498</c:v>
                </c:pt>
                <c:pt idx="1902">
                  <c:v>41499</c:v>
                </c:pt>
                <c:pt idx="1903">
                  <c:v>41500</c:v>
                </c:pt>
                <c:pt idx="1904">
                  <c:v>41501</c:v>
                </c:pt>
                <c:pt idx="1905">
                  <c:v>41502</c:v>
                </c:pt>
                <c:pt idx="1906">
                  <c:v>41505</c:v>
                </c:pt>
                <c:pt idx="1907">
                  <c:v>41506</c:v>
                </c:pt>
                <c:pt idx="1908">
                  <c:v>41507</c:v>
                </c:pt>
                <c:pt idx="1909">
                  <c:v>41508</c:v>
                </c:pt>
                <c:pt idx="1910">
                  <c:v>41509</c:v>
                </c:pt>
                <c:pt idx="1911">
                  <c:v>41512</c:v>
                </c:pt>
                <c:pt idx="1912">
                  <c:v>41513</c:v>
                </c:pt>
                <c:pt idx="1913">
                  <c:v>41514</c:v>
                </c:pt>
                <c:pt idx="1914">
                  <c:v>41515</c:v>
                </c:pt>
                <c:pt idx="1915">
                  <c:v>41516</c:v>
                </c:pt>
                <c:pt idx="1916">
                  <c:v>41520</c:v>
                </c:pt>
                <c:pt idx="1917">
                  <c:v>41521</c:v>
                </c:pt>
                <c:pt idx="1918">
                  <c:v>41522</c:v>
                </c:pt>
                <c:pt idx="1919">
                  <c:v>41523</c:v>
                </c:pt>
                <c:pt idx="1920">
                  <c:v>41526</c:v>
                </c:pt>
                <c:pt idx="1921">
                  <c:v>41527</c:v>
                </c:pt>
                <c:pt idx="1922">
                  <c:v>41528</c:v>
                </c:pt>
                <c:pt idx="1923">
                  <c:v>41529</c:v>
                </c:pt>
                <c:pt idx="1924">
                  <c:v>41530</c:v>
                </c:pt>
                <c:pt idx="1925">
                  <c:v>41533</c:v>
                </c:pt>
                <c:pt idx="1926">
                  <c:v>41534</c:v>
                </c:pt>
                <c:pt idx="1927">
                  <c:v>41535</c:v>
                </c:pt>
                <c:pt idx="1928">
                  <c:v>41536</c:v>
                </c:pt>
                <c:pt idx="1929">
                  <c:v>41537</c:v>
                </c:pt>
                <c:pt idx="1930">
                  <c:v>41540</c:v>
                </c:pt>
                <c:pt idx="1931">
                  <c:v>41541</c:v>
                </c:pt>
                <c:pt idx="1932">
                  <c:v>41542</c:v>
                </c:pt>
                <c:pt idx="1933">
                  <c:v>41543</c:v>
                </c:pt>
                <c:pt idx="1934">
                  <c:v>41544</c:v>
                </c:pt>
                <c:pt idx="1935">
                  <c:v>41547</c:v>
                </c:pt>
                <c:pt idx="1936">
                  <c:v>41548</c:v>
                </c:pt>
                <c:pt idx="1937">
                  <c:v>41549</c:v>
                </c:pt>
                <c:pt idx="1938">
                  <c:v>41550</c:v>
                </c:pt>
                <c:pt idx="1939">
                  <c:v>41551</c:v>
                </c:pt>
                <c:pt idx="1940">
                  <c:v>41554</c:v>
                </c:pt>
                <c:pt idx="1941">
                  <c:v>41555</c:v>
                </c:pt>
                <c:pt idx="1942">
                  <c:v>41556</c:v>
                </c:pt>
                <c:pt idx="1943">
                  <c:v>41557</c:v>
                </c:pt>
                <c:pt idx="1944">
                  <c:v>41558</c:v>
                </c:pt>
                <c:pt idx="1945">
                  <c:v>41562</c:v>
                </c:pt>
                <c:pt idx="1946">
                  <c:v>41563</c:v>
                </c:pt>
                <c:pt idx="1947">
                  <c:v>41564</c:v>
                </c:pt>
                <c:pt idx="1948">
                  <c:v>41565</c:v>
                </c:pt>
                <c:pt idx="1949">
                  <c:v>41568</c:v>
                </c:pt>
                <c:pt idx="1950">
                  <c:v>41569</c:v>
                </c:pt>
                <c:pt idx="1951">
                  <c:v>41570</c:v>
                </c:pt>
                <c:pt idx="1952">
                  <c:v>41571</c:v>
                </c:pt>
                <c:pt idx="1953">
                  <c:v>41572</c:v>
                </c:pt>
                <c:pt idx="1954">
                  <c:v>41575</c:v>
                </c:pt>
                <c:pt idx="1955">
                  <c:v>41576</c:v>
                </c:pt>
                <c:pt idx="1956">
                  <c:v>41577</c:v>
                </c:pt>
                <c:pt idx="1957">
                  <c:v>41578</c:v>
                </c:pt>
                <c:pt idx="1958">
                  <c:v>41579</c:v>
                </c:pt>
                <c:pt idx="1959">
                  <c:v>41582</c:v>
                </c:pt>
                <c:pt idx="1960">
                  <c:v>41583</c:v>
                </c:pt>
                <c:pt idx="1961">
                  <c:v>41584</c:v>
                </c:pt>
                <c:pt idx="1962">
                  <c:v>41585</c:v>
                </c:pt>
                <c:pt idx="1963">
                  <c:v>41586</c:v>
                </c:pt>
                <c:pt idx="1964">
                  <c:v>41590</c:v>
                </c:pt>
                <c:pt idx="1965">
                  <c:v>41591</c:v>
                </c:pt>
                <c:pt idx="1966">
                  <c:v>41592</c:v>
                </c:pt>
                <c:pt idx="1967">
                  <c:v>41593</c:v>
                </c:pt>
                <c:pt idx="1968">
                  <c:v>41596</c:v>
                </c:pt>
                <c:pt idx="1969">
                  <c:v>41597</c:v>
                </c:pt>
                <c:pt idx="1970">
                  <c:v>41598</c:v>
                </c:pt>
                <c:pt idx="1971">
                  <c:v>41599</c:v>
                </c:pt>
                <c:pt idx="1972">
                  <c:v>41600</c:v>
                </c:pt>
                <c:pt idx="1973">
                  <c:v>41603</c:v>
                </c:pt>
                <c:pt idx="1974">
                  <c:v>41604</c:v>
                </c:pt>
                <c:pt idx="1975">
                  <c:v>41605</c:v>
                </c:pt>
                <c:pt idx="1976">
                  <c:v>41607</c:v>
                </c:pt>
                <c:pt idx="1977">
                  <c:v>41610</c:v>
                </c:pt>
                <c:pt idx="1978">
                  <c:v>41611</c:v>
                </c:pt>
                <c:pt idx="1979">
                  <c:v>41612</c:v>
                </c:pt>
                <c:pt idx="1980">
                  <c:v>41613</c:v>
                </c:pt>
                <c:pt idx="1981">
                  <c:v>41614</c:v>
                </c:pt>
                <c:pt idx="1982">
                  <c:v>41617</c:v>
                </c:pt>
                <c:pt idx="1983">
                  <c:v>41618</c:v>
                </c:pt>
                <c:pt idx="1984">
                  <c:v>41619</c:v>
                </c:pt>
                <c:pt idx="1985">
                  <c:v>41620</c:v>
                </c:pt>
                <c:pt idx="1986">
                  <c:v>41621</c:v>
                </c:pt>
                <c:pt idx="1987">
                  <c:v>41624</c:v>
                </c:pt>
                <c:pt idx="1988">
                  <c:v>41625</c:v>
                </c:pt>
                <c:pt idx="1989">
                  <c:v>41626</c:v>
                </c:pt>
                <c:pt idx="1990">
                  <c:v>41627</c:v>
                </c:pt>
                <c:pt idx="1991">
                  <c:v>41628</c:v>
                </c:pt>
                <c:pt idx="1992">
                  <c:v>41631</c:v>
                </c:pt>
                <c:pt idx="1993">
                  <c:v>41632</c:v>
                </c:pt>
                <c:pt idx="1994">
                  <c:v>41634</c:v>
                </c:pt>
                <c:pt idx="1995">
                  <c:v>41635</c:v>
                </c:pt>
                <c:pt idx="1996">
                  <c:v>41638</c:v>
                </c:pt>
                <c:pt idx="1997">
                  <c:v>41639</c:v>
                </c:pt>
                <c:pt idx="1998">
                  <c:v>41641</c:v>
                </c:pt>
                <c:pt idx="1999">
                  <c:v>41642</c:v>
                </c:pt>
                <c:pt idx="2000">
                  <c:v>41645</c:v>
                </c:pt>
                <c:pt idx="2001">
                  <c:v>41646</c:v>
                </c:pt>
                <c:pt idx="2002">
                  <c:v>41647</c:v>
                </c:pt>
                <c:pt idx="2003">
                  <c:v>41648</c:v>
                </c:pt>
                <c:pt idx="2004">
                  <c:v>41649</c:v>
                </c:pt>
                <c:pt idx="2005">
                  <c:v>41652</c:v>
                </c:pt>
                <c:pt idx="2006">
                  <c:v>41653</c:v>
                </c:pt>
                <c:pt idx="2007">
                  <c:v>41654</c:v>
                </c:pt>
                <c:pt idx="2008">
                  <c:v>41655</c:v>
                </c:pt>
                <c:pt idx="2009">
                  <c:v>41656</c:v>
                </c:pt>
                <c:pt idx="2010">
                  <c:v>41660</c:v>
                </c:pt>
                <c:pt idx="2011">
                  <c:v>41661</c:v>
                </c:pt>
                <c:pt idx="2012">
                  <c:v>41662</c:v>
                </c:pt>
                <c:pt idx="2013">
                  <c:v>41663</c:v>
                </c:pt>
                <c:pt idx="2014">
                  <c:v>41666</c:v>
                </c:pt>
                <c:pt idx="2015">
                  <c:v>41667</c:v>
                </c:pt>
                <c:pt idx="2016">
                  <c:v>41668</c:v>
                </c:pt>
                <c:pt idx="2017">
                  <c:v>41669</c:v>
                </c:pt>
                <c:pt idx="2018">
                  <c:v>41670</c:v>
                </c:pt>
                <c:pt idx="2019">
                  <c:v>41673</c:v>
                </c:pt>
                <c:pt idx="2020">
                  <c:v>41674</c:v>
                </c:pt>
                <c:pt idx="2021">
                  <c:v>41675</c:v>
                </c:pt>
                <c:pt idx="2022">
                  <c:v>41676</c:v>
                </c:pt>
                <c:pt idx="2023">
                  <c:v>41677</c:v>
                </c:pt>
                <c:pt idx="2024">
                  <c:v>41680</c:v>
                </c:pt>
                <c:pt idx="2025">
                  <c:v>41681</c:v>
                </c:pt>
                <c:pt idx="2026">
                  <c:v>41682</c:v>
                </c:pt>
                <c:pt idx="2027">
                  <c:v>41683</c:v>
                </c:pt>
                <c:pt idx="2028">
                  <c:v>41684</c:v>
                </c:pt>
                <c:pt idx="2029">
                  <c:v>41688</c:v>
                </c:pt>
                <c:pt idx="2030">
                  <c:v>41689</c:v>
                </c:pt>
                <c:pt idx="2031">
                  <c:v>41690</c:v>
                </c:pt>
                <c:pt idx="2032">
                  <c:v>41691</c:v>
                </c:pt>
                <c:pt idx="2033">
                  <c:v>41694</c:v>
                </c:pt>
                <c:pt idx="2034">
                  <c:v>41695</c:v>
                </c:pt>
                <c:pt idx="2035">
                  <c:v>41696</c:v>
                </c:pt>
                <c:pt idx="2036">
                  <c:v>41697</c:v>
                </c:pt>
                <c:pt idx="2037">
                  <c:v>41698</c:v>
                </c:pt>
                <c:pt idx="2038">
                  <c:v>41701</c:v>
                </c:pt>
                <c:pt idx="2039">
                  <c:v>41702</c:v>
                </c:pt>
                <c:pt idx="2040">
                  <c:v>41703</c:v>
                </c:pt>
                <c:pt idx="2041">
                  <c:v>41704</c:v>
                </c:pt>
                <c:pt idx="2042">
                  <c:v>41705</c:v>
                </c:pt>
                <c:pt idx="2043">
                  <c:v>41708</c:v>
                </c:pt>
                <c:pt idx="2044">
                  <c:v>41709</c:v>
                </c:pt>
                <c:pt idx="2045">
                  <c:v>41710</c:v>
                </c:pt>
                <c:pt idx="2046">
                  <c:v>41711</c:v>
                </c:pt>
                <c:pt idx="2047">
                  <c:v>41712</c:v>
                </c:pt>
                <c:pt idx="2048">
                  <c:v>41715</c:v>
                </c:pt>
                <c:pt idx="2049">
                  <c:v>41716</c:v>
                </c:pt>
                <c:pt idx="2050">
                  <c:v>41717</c:v>
                </c:pt>
                <c:pt idx="2051">
                  <c:v>41718</c:v>
                </c:pt>
                <c:pt idx="2052">
                  <c:v>41719</c:v>
                </c:pt>
                <c:pt idx="2053">
                  <c:v>41722</c:v>
                </c:pt>
                <c:pt idx="2054">
                  <c:v>41723</c:v>
                </c:pt>
                <c:pt idx="2055">
                  <c:v>41724</c:v>
                </c:pt>
                <c:pt idx="2056">
                  <c:v>41725</c:v>
                </c:pt>
                <c:pt idx="2057">
                  <c:v>41726</c:v>
                </c:pt>
                <c:pt idx="2058">
                  <c:v>41729</c:v>
                </c:pt>
                <c:pt idx="2059">
                  <c:v>41730</c:v>
                </c:pt>
                <c:pt idx="2060">
                  <c:v>41731</c:v>
                </c:pt>
                <c:pt idx="2061">
                  <c:v>41732</c:v>
                </c:pt>
                <c:pt idx="2062">
                  <c:v>41733</c:v>
                </c:pt>
                <c:pt idx="2063">
                  <c:v>41736</c:v>
                </c:pt>
                <c:pt idx="2064">
                  <c:v>41737</c:v>
                </c:pt>
                <c:pt idx="2065">
                  <c:v>41738</c:v>
                </c:pt>
                <c:pt idx="2066">
                  <c:v>41739</c:v>
                </c:pt>
                <c:pt idx="2067">
                  <c:v>41740</c:v>
                </c:pt>
                <c:pt idx="2068">
                  <c:v>41743</c:v>
                </c:pt>
                <c:pt idx="2069">
                  <c:v>41744</c:v>
                </c:pt>
                <c:pt idx="2070">
                  <c:v>41745</c:v>
                </c:pt>
                <c:pt idx="2071">
                  <c:v>41746</c:v>
                </c:pt>
                <c:pt idx="2072">
                  <c:v>41750</c:v>
                </c:pt>
                <c:pt idx="2073">
                  <c:v>41751</c:v>
                </c:pt>
                <c:pt idx="2074">
                  <c:v>41752</c:v>
                </c:pt>
                <c:pt idx="2075">
                  <c:v>41753</c:v>
                </c:pt>
                <c:pt idx="2076">
                  <c:v>41754</c:v>
                </c:pt>
                <c:pt idx="2077">
                  <c:v>41757</c:v>
                </c:pt>
                <c:pt idx="2078">
                  <c:v>41758</c:v>
                </c:pt>
                <c:pt idx="2079">
                  <c:v>41759</c:v>
                </c:pt>
                <c:pt idx="2080">
                  <c:v>41760</c:v>
                </c:pt>
                <c:pt idx="2081">
                  <c:v>41761</c:v>
                </c:pt>
                <c:pt idx="2082">
                  <c:v>41764</c:v>
                </c:pt>
                <c:pt idx="2083">
                  <c:v>41765</c:v>
                </c:pt>
                <c:pt idx="2084">
                  <c:v>41766</c:v>
                </c:pt>
                <c:pt idx="2085">
                  <c:v>41767</c:v>
                </c:pt>
                <c:pt idx="2086">
                  <c:v>41768</c:v>
                </c:pt>
                <c:pt idx="2087">
                  <c:v>41771</c:v>
                </c:pt>
                <c:pt idx="2088">
                  <c:v>41772</c:v>
                </c:pt>
                <c:pt idx="2089">
                  <c:v>41773</c:v>
                </c:pt>
                <c:pt idx="2090">
                  <c:v>41774</c:v>
                </c:pt>
                <c:pt idx="2091">
                  <c:v>41775</c:v>
                </c:pt>
                <c:pt idx="2092">
                  <c:v>41778</c:v>
                </c:pt>
                <c:pt idx="2093">
                  <c:v>41779</c:v>
                </c:pt>
                <c:pt idx="2094">
                  <c:v>41780</c:v>
                </c:pt>
                <c:pt idx="2095">
                  <c:v>41781</c:v>
                </c:pt>
                <c:pt idx="2096">
                  <c:v>41782</c:v>
                </c:pt>
                <c:pt idx="2097">
                  <c:v>41786</c:v>
                </c:pt>
                <c:pt idx="2098">
                  <c:v>41787</c:v>
                </c:pt>
                <c:pt idx="2099">
                  <c:v>41788</c:v>
                </c:pt>
                <c:pt idx="2100">
                  <c:v>41789</c:v>
                </c:pt>
                <c:pt idx="2101">
                  <c:v>41792</c:v>
                </c:pt>
                <c:pt idx="2102">
                  <c:v>41793</c:v>
                </c:pt>
                <c:pt idx="2103">
                  <c:v>41794</c:v>
                </c:pt>
                <c:pt idx="2104">
                  <c:v>41795</c:v>
                </c:pt>
                <c:pt idx="2105">
                  <c:v>41796</c:v>
                </c:pt>
                <c:pt idx="2106">
                  <c:v>41799</c:v>
                </c:pt>
                <c:pt idx="2107">
                  <c:v>41800</c:v>
                </c:pt>
                <c:pt idx="2108">
                  <c:v>41801</c:v>
                </c:pt>
                <c:pt idx="2109">
                  <c:v>41802</c:v>
                </c:pt>
                <c:pt idx="2110">
                  <c:v>41803</c:v>
                </c:pt>
                <c:pt idx="2111">
                  <c:v>41806</c:v>
                </c:pt>
                <c:pt idx="2112">
                  <c:v>41807</c:v>
                </c:pt>
                <c:pt idx="2113">
                  <c:v>41808</c:v>
                </c:pt>
                <c:pt idx="2114">
                  <c:v>41809</c:v>
                </c:pt>
                <c:pt idx="2115">
                  <c:v>41810</c:v>
                </c:pt>
                <c:pt idx="2116">
                  <c:v>41813</c:v>
                </c:pt>
                <c:pt idx="2117">
                  <c:v>41814</c:v>
                </c:pt>
                <c:pt idx="2118">
                  <c:v>41815</c:v>
                </c:pt>
                <c:pt idx="2119">
                  <c:v>41816</c:v>
                </c:pt>
                <c:pt idx="2120">
                  <c:v>41817</c:v>
                </c:pt>
                <c:pt idx="2121">
                  <c:v>41820</c:v>
                </c:pt>
                <c:pt idx="2122">
                  <c:v>41821</c:v>
                </c:pt>
                <c:pt idx="2123">
                  <c:v>41822</c:v>
                </c:pt>
                <c:pt idx="2124">
                  <c:v>41823</c:v>
                </c:pt>
                <c:pt idx="2125">
                  <c:v>41827</c:v>
                </c:pt>
                <c:pt idx="2126">
                  <c:v>41828</c:v>
                </c:pt>
                <c:pt idx="2127">
                  <c:v>41829</c:v>
                </c:pt>
                <c:pt idx="2128">
                  <c:v>41830</c:v>
                </c:pt>
                <c:pt idx="2129">
                  <c:v>41831</c:v>
                </c:pt>
                <c:pt idx="2130">
                  <c:v>41834</c:v>
                </c:pt>
                <c:pt idx="2131">
                  <c:v>41835</c:v>
                </c:pt>
                <c:pt idx="2132">
                  <c:v>41836</c:v>
                </c:pt>
                <c:pt idx="2133">
                  <c:v>41837</c:v>
                </c:pt>
                <c:pt idx="2134">
                  <c:v>41838</c:v>
                </c:pt>
                <c:pt idx="2135">
                  <c:v>41841</c:v>
                </c:pt>
                <c:pt idx="2136">
                  <c:v>41842</c:v>
                </c:pt>
                <c:pt idx="2137">
                  <c:v>41843</c:v>
                </c:pt>
                <c:pt idx="2138">
                  <c:v>41844</c:v>
                </c:pt>
                <c:pt idx="2139">
                  <c:v>41845</c:v>
                </c:pt>
                <c:pt idx="2140">
                  <c:v>41848</c:v>
                </c:pt>
                <c:pt idx="2141">
                  <c:v>41849</c:v>
                </c:pt>
                <c:pt idx="2142">
                  <c:v>41850</c:v>
                </c:pt>
                <c:pt idx="2143">
                  <c:v>41851</c:v>
                </c:pt>
                <c:pt idx="2144">
                  <c:v>41852</c:v>
                </c:pt>
                <c:pt idx="2145">
                  <c:v>41855</c:v>
                </c:pt>
                <c:pt idx="2146">
                  <c:v>41856</c:v>
                </c:pt>
                <c:pt idx="2147">
                  <c:v>41857</c:v>
                </c:pt>
                <c:pt idx="2148">
                  <c:v>41858</c:v>
                </c:pt>
                <c:pt idx="2149">
                  <c:v>41859</c:v>
                </c:pt>
                <c:pt idx="2150">
                  <c:v>41862</c:v>
                </c:pt>
                <c:pt idx="2151">
                  <c:v>41863</c:v>
                </c:pt>
                <c:pt idx="2152">
                  <c:v>41864</c:v>
                </c:pt>
                <c:pt idx="2153">
                  <c:v>41865</c:v>
                </c:pt>
                <c:pt idx="2154">
                  <c:v>41866</c:v>
                </c:pt>
                <c:pt idx="2155">
                  <c:v>41869</c:v>
                </c:pt>
                <c:pt idx="2156">
                  <c:v>41870</c:v>
                </c:pt>
                <c:pt idx="2157">
                  <c:v>41871</c:v>
                </c:pt>
                <c:pt idx="2158">
                  <c:v>41872</c:v>
                </c:pt>
                <c:pt idx="2159">
                  <c:v>41873</c:v>
                </c:pt>
                <c:pt idx="2160">
                  <c:v>41876</c:v>
                </c:pt>
                <c:pt idx="2161">
                  <c:v>41877</c:v>
                </c:pt>
                <c:pt idx="2162">
                  <c:v>41878</c:v>
                </c:pt>
                <c:pt idx="2163">
                  <c:v>41879</c:v>
                </c:pt>
                <c:pt idx="2164">
                  <c:v>41880</c:v>
                </c:pt>
                <c:pt idx="2165">
                  <c:v>41884</c:v>
                </c:pt>
                <c:pt idx="2166">
                  <c:v>41885</c:v>
                </c:pt>
                <c:pt idx="2167">
                  <c:v>41886</c:v>
                </c:pt>
                <c:pt idx="2168">
                  <c:v>41887</c:v>
                </c:pt>
                <c:pt idx="2169">
                  <c:v>41890</c:v>
                </c:pt>
                <c:pt idx="2170">
                  <c:v>41891</c:v>
                </c:pt>
                <c:pt idx="2171">
                  <c:v>41892</c:v>
                </c:pt>
                <c:pt idx="2172">
                  <c:v>41893</c:v>
                </c:pt>
                <c:pt idx="2173">
                  <c:v>41894</c:v>
                </c:pt>
                <c:pt idx="2174">
                  <c:v>41897</c:v>
                </c:pt>
                <c:pt idx="2175">
                  <c:v>41898</c:v>
                </c:pt>
                <c:pt idx="2176">
                  <c:v>41899</c:v>
                </c:pt>
                <c:pt idx="2177">
                  <c:v>41900</c:v>
                </c:pt>
                <c:pt idx="2178">
                  <c:v>41901</c:v>
                </c:pt>
                <c:pt idx="2179">
                  <c:v>41904</c:v>
                </c:pt>
                <c:pt idx="2180">
                  <c:v>41905</c:v>
                </c:pt>
                <c:pt idx="2181">
                  <c:v>41906</c:v>
                </c:pt>
                <c:pt idx="2182">
                  <c:v>41907</c:v>
                </c:pt>
                <c:pt idx="2183">
                  <c:v>41908</c:v>
                </c:pt>
                <c:pt idx="2184">
                  <c:v>41911</c:v>
                </c:pt>
                <c:pt idx="2185">
                  <c:v>41912</c:v>
                </c:pt>
                <c:pt idx="2186">
                  <c:v>41913</c:v>
                </c:pt>
                <c:pt idx="2187">
                  <c:v>41914</c:v>
                </c:pt>
                <c:pt idx="2188">
                  <c:v>41915</c:v>
                </c:pt>
                <c:pt idx="2189">
                  <c:v>41918</c:v>
                </c:pt>
                <c:pt idx="2190">
                  <c:v>41919</c:v>
                </c:pt>
                <c:pt idx="2191">
                  <c:v>41920</c:v>
                </c:pt>
                <c:pt idx="2192">
                  <c:v>41921</c:v>
                </c:pt>
                <c:pt idx="2193">
                  <c:v>41922</c:v>
                </c:pt>
                <c:pt idx="2194">
                  <c:v>41926</c:v>
                </c:pt>
                <c:pt idx="2195">
                  <c:v>41927</c:v>
                </c:pt>
                <c:pt idx="2196">
                  <c:v>41928</c:v>
                </c:pt>
                <c:pt idx="2197">
                  <c:v>41929</c:v>
                </c:pt>
                <c:pt idx="2198">
                  <c:v>41932</c:v>
                </c:pt>
                <c:pt idx="2199">
                  <c:v>41933</c:v>
                </c:pt>
                <c:pt idx="2200">
                  <c:v>41934</c:v>
                </c:pt>
                <c:pt idx="2201">
                  <c:v>41935</c:v>
                </c:pt>
                <c:pt idx="2202">
                  <c:v>41936</c:v>
                </c:pt>
                <c:pt idx="2203">
                  <c:v>41939</c:v>
                </c:pt>
                <c:pt idx="2204">
                  <c:v>41940</c:v>
                </c:pt>
                <c:pt idx="2205">
                  <c:v>41941</c:v>
                </c:pt>
                <c:pt idx="2206">
                  <c:v>41942</c:v>
                </c:pt>
                <c:pt idx="2207">
                  <c:v>41943</c:v>
                </c:pt>
                <c:pt idx="2208">
                  <c:v>41946</c:v>
                </c:pt>
                <c:pt idx="2209">
                  <c:v>41947</c:v>
                </c:pt>
                <c:pt idx="2210">
                  <c:v>41948</c:v>
                </c:pt>
                <c:pt idx="2211">
                  <c:v>41949</c:v>
                </c:pt>
                <c:pt idx="2212">
                  <c:v>41950</c:v>
                </c:pt>
                <c:pt idx="2213">
                  <c:v>41953</c:v>
                </c:pt>
                <c:pt idx="2214">
                  <c:v>41955</c:v>
                </c:pt>
                <c:pt idx="2215">
                  <c:v>41956</c:v>
                </c:pt>
                <c:pt idx="2216">
                  <c:v>41957</c:v>
                </c:pt>
                <c:pt idx="2217">
                  <c:v>41960</c:v>
                </c:pt>
                <c:pt idx="2218">
                  <c:v>41961</c:v>
                </c:pt>
                <c:pt idx="2219">
                  <c:v>41962</c:v>
                </c:pt>
                <c:pt idx="2220">
                  <c:v>41963</c:v>
                </c:pt>
                <c:pt idx="2221">
                  <c:v>41964</c:v>
                </c:pt>
                <c:pt idx="2222">
                  <c:v>41967</c:v>
                </c:pt>
                <c:pt idx="2223">
                  <c:v>41968</c:v>
                </c:pt>
                <c:pt idx="2224">
                  <c:v>41969</c:v>
                </c:pt>
                <c:pt idx="2225">
                  <c:v>41971</c:v>
                </c:pt>
                <c:pt idx="2226">
                  <c:v>41974</c:v>
                </c:pt>
                <c:pt idx="2227">
                  <c:v>41975</c:v>
                </c:pt>
                <c:pt idx="2228">
                  <c:v>41976</c:v>
                </c:pt>
                <c:pt idx="2229">
                  <c:v>41977</c:v>
                </c:pt>
                <c:pt idx="2230">
                  <c:v>41978</c:v>
                </c:pt>
                <c:pt idx="2231">
                  <c:v>41981</c:v>
                </c:pt>
                <c:pt idx="2232">
                  <c:v>41982</c:v>
                </c:pt>
                <c:pt idx="2233">
                  <c:v>41983</c:v>
                </c:pt>
                <c:pt idx="2234">
                  <c:v>41984</c:v>
                </c:pt>
                <c:pt idx="2235">
                  <c:v>41985</c:v>
                </c:pt>
                <c:pt idx="2236">
                  <c:v>41988</c:v>
                </c:pt>
                <c:pt idx="2237">
                  <c:v>41989</c:v>
                </c:pt>
                <c:pt idx="2238">
                  <c:v>41990</c:v>
                </c:pt>
                <c:pt idx="2239">
                  <c:v>41991</c:v>
                </c:pt>
                <c:pt idx="2240">
                  <c:v>41992</c:v>
                </c:pt>
                <c:pt idx="2241">
                  <c:v>41995</c:v>
                </c:pt>
                <c:pt idx="2242">
                  <c:v>41996</c:v>
                </c:pt>
                <c:pt idx="2243">
                  <c:v>41997</c:v>
                </c:pt>
                <c:pt idx="2244">
                  <c:v>41999</c:v>
                </c:pt>
                <c:pt idx="2245">
                  <c:v>42002</c:v>
                </c:pt>
                <c:pt idx="2246">
                  <c:v>42003</c:v>
                </c:pt>
                <c:pt idx="2247">
                  <c:v>42004</c:v>
                </c:pt>
                <c:pt idx="2248">
                  <c:v>42006</c:v>
                </c:pt>
                <c:pt idx="2249">
                  <c:v>42009</c:v>
                </c:pt>
                <c:pt idx="2250">
                  <c:v>42010</c:v>
                </c:pt>
                <c:pt idx="2251">
                  <c:v>42011</c:v>
                </c:pt>
                <c:pt idx="2252">
                  <c:v>42012</c:v>
                </c:pt>
                <c:pt idx="2253">
                  <c:v>42013</c:v>
                </c:pt>
                <c:pt idx="2254">
                  <c:v>42016</c:v>
                </c:pt>
                <c:pt idx="2255">
                  <c:v>42017</c:v>
                </c:pt>
                <c:pt idx="2256">
                  <c:v>42018</c:v>
                </c:pt>
                <c:pt idx="2257">
                  <c:v>42019</c:v>
                </c:pt>
                <c:pt idx="2258">
                  <c:v>42020</c:v>
                </c:pt>
                <c:pt idx="2259">
                  <c:v>42024</c:v>
                </c:pt>
                <c:pt idx="2260">
                  <c:v>42025</c:v>
                </c:pt>
                <c:pt idx="2261">
                  <c:v>42026</c:v>
                </c:pt>
                <c:pt idx="2262">
                  <c:v>42027</c:v>
                </c:pt>
                <c:pt idx="2263">
                  <c:v>42030</c:v>
                </c:pt>
                <c:pt idx="2264">
                  <c:v>42031</c:v>
                </c:pt>
                <c:pt idx="2265">
                  <c:v>42032</c:v>
                </c:pt>
                <c:pt idx="2266">
                  <c:v>42033</c:v>
                </c:pt>
                <c:pt idx="2267">
                  <c:v>42034</c:v>
                </c:pt>
                <c:pt idx="2268">
                  <c:v>42037</c:v>
                </c:pt>
                <c:pt idx="2269">
                  <c:v>42038</c:v>
                </c:pt>
                <c:pt idx="2270">
                  <c:v>42039</c:v>
                </c:pt>
                <c:pt idx="2271">
                  <c:v>42040</c:v>
                </c:pt>
                <c:pt idx="2272">
                  <c:v>42041</c:v>
                </c:pt>
                <c:pt idx="2273">
                  <c:v>42044</c:v>
                </c:pt>
                <c:pt idx="2274">
                  <c:v>42045</c:v>
                </c:pt>
                <c:pt idx="2275">
                  <c:v>42046</c:v>
                </c:pt>
                <c:pt idx="2276">
                  <c:v>42047</c:v>
                </c:pt>
                <c:pt idx="2277">
                  <c:v>42048</c:v>
                </c:pt>
                <c:pt idx="2278">
                  <c:v>42052</c:v>
                </c:pt>
                <c:pt idx="2279">
                  <c:v>42053</c:v>
                </c:pt>
                <c:pt idx="2280">
                  <c:v>42054</c:v>
                </c:pt>
                <c:pt idx="2281">
                  <c:v>42055</c:v>
                </c:pt>
                <c:pt idx="2282">
                  <c:v>42058</c:v>
                </c:pt>
                <c:pt idx="2283">
                  <c:v>42059</c:v>
                </c:pt>
                <c:pt idx="2284">
                  <c:v>42060</c:v>
                </c:pt>
                <c:pt idx="2285">
                  <c:v>42061</c:v>
                </c:pt>
                <c:pt idx="2286">
                  <c:v>42062</c:v>
                </c:pt>
                <c:pt idx="2287">
                  <c:v>42065</c:v>
                </c:pt>
                <c:pt idx="2288">
                  <c:v>42066</c:v>
                </c:pt>
                <c:pt idx="2289">
                  <c:v>42067</c:v>
                </c:pt>
                <c:pt idx="2290">
                  <c:v>42068</c:v>
                </c:pt>
                <c:pt idx="2291">
                  <c:v>42069</c:v>
                </c:pt>
                <c:pt idx="2292">
                  <c:v>42072</c:v>
                </c:pt>
                <c:pt idx="2293">
                  <c:v>42073</c:v>
                </c:pt>
                <c:pt idx="2294">
                  <c:v>42074</c:v>
                </c:pt>
                <c:pt idx="2295">
                  <c:v>42075</c:v>
                </c:pt>
                <c:pt idx="2296">
                  <c:v>42076</c:v>
                </c:pt>
                <c:pt idx="2297">
                  <c:v>42079</c:v>
                </c:pt>
                <c:pt idx="2298">
                  <c:v>42080</c:v>
                </c:pt>
                <c:pt idx="2299">
                  <c:v>42081</c:v>
                </c:pt>
                <c:pt idx="2300">
                  <c:v>42082</c:v>
                </c:pt>
                <c:pt idx="2301">
                  <c:v>42083</c:v>
                </c:pt>
                <c:pt idx="2302">
                  <c:v>42086</c:v>
                </c:pt>
                <c:pt idx="2303">
                  <c:v>42087</c:v>
                </c:pt>
                <c:pt idx="2304">
                  <c:v>42088</c:v>
                </c:pt>
                <c:pt idx="2305">
                  <c:v>42089</c:v>
                </c:pt>
                <c:pt idx="2306">
                  <c:v>42090</c:v>
                </c:pt>
                <c:pt idx="2307">
                  <c:v>42093</c:v>
                </c:pt>
                <c:pt idx="2308">
                  <c:v>42094</c:v>
                </c:pt>
                <c:pt idx="2309">
                  <c:v>42095</c:v>
                </c:pt>
                <c:pt idx="2310">
                  <c:v>42096</c:v>
                </c:pt>
                <c:pt idx="2311">
                  <c:v>42100</c:v>
                </c:pt>
                <c:pt idx="2312">
                  <c:v>42101</c:v>
                </c:pt>
                <c:pt idx="2313">
                  <c:v>42102</c:v>
                </c:pt>
                <c:pt idx="2314">
                  <c:v>42103</c:v>
                </c:pt>
                <c:pt idx="2315">
                  <c:v>42104</c:v>
                </c:pt>
                <c:pt idx="2316">
                  <c:v>42107</c:v>
                </c:pt>
                <c:pt idx="2317">
                  <c:v>42108</c:v>
                </c:pt>
                <c:pt idx="2318">
                  <c:v>42109</c:v>
                </c:pt>
                <c:pt idx="2319">
                  <c:v>42110</c:v>
                </c:pt>
                <c:pt idx="2320">
                  <c:v>42111</c:v>
                </c:pt>
                <c:pt idx="2321">
                  <c:v>42114</c:v>
                </c:pt>
                <c:pt idx="2322">
                  <c:v>42115</c:v>
                </c:pt>
                <c:pt idx="2323">
                  <c:v>42116</c:v>
                </c:pt>
                <c:pt idx="2324">
                  <c:v>42117</c:v>
                </c:pt>
                <c:pt idx="2325">
                  <c:v>42118</c:v>
                </c:pt>
                <c:pt idx="2326">
                  <c:v>42121</c:v>
                </c:pt>
                <c:pt idx="2327">
                  <c:v>42122</c:v>
                </c:pt>
                <c:pt idx="2328">
                  <c:v>42123</c:v>
                </c:pt>
                <c:pt idx="2329">
                  <c:v>42124</c:v>
                </c:pt>
                <c:pt idx="2330">
                  <c:v>42125</c:v>
                </c:pt>
                <c:pt idx="2331">
                  <c:v>42128</c:v>
                </c:pt>
                <c:pt idx="2332">
                  <c:v>42129</c:v>
                </c:pt>
                <c:pt idx="2333">
                  <c:v>42130</c:v>
                </c:pt>
                <c:pt idx="2334">
                  <c:v>42131</c:v>
                </c:pt>
                <c:pt idx="2335">
                  <c:v>42132</c:v>
                </c:pt>
                <c:pt idx="2336">
                  <c:v>42135</c:v>
                </c:pt>
                <c:pt idx="2337">
                  <c:v>42136</c:v>
                </c:pt>
                <c:pt idx="2338">
                  <c:v>42137</c:v>
                </c:pt>
                <c:pt idx="2339">
                  <c:v>42138</c:v>
                </c:pt>
                <c:pt idx="2340">
                  <c:v>42139</c:v>
                </c:pt>
                <c:pt idx="2341">
                  <c:v>42142</c:v>
                </c:pt>
                <c:pt idx="2342">
                  <c:v>42143</c:v>
                </c:pt>
                <c:pt idx="2343">
                  <c:v>42144</c:v>
                </c:pt>
                <c:pt idx="2344">
                  <c:v>42145</c:v>
                </c:pt>
                <c:pt idx="2345">
                  <c:v>42146</c:v>
                </c:pt>
                <c:pt idx="2346">
                  <c:v>42150</c:v>
                </c:pt>
                <c:pt idx="2347">
                  <c:v>42151</c:v>
                </c:pt>
                <c:pt idx="2348">
                  <c:v>42152</c:v>
                </c:pt>
                <c:pt idx="2349">
                  <c:v>42153</c:v>
                </c:pt>
                <c:pt idx="2350">
                  <c:v>42156</c:v>
                </c:pt>
                <c:pt idx="2351">
                  <c:v>42157</c:v>
                </c:pt>
                <c:pt idx="2352">
                  <c:v>42158</c:v>
                </c:pt>
                <c:pt idx="2353">
                  <c:v>42159</c:v>
                </c:pt>
                <c:pt idx="2354">
                  <c:v>42160</c:v>
                </c:pt>
                <c:pt idx="2355">
                  <c:v>42163</c:v>
                </c:pt>
                <c:pt idx="2356">
                  <c:v>42164</c:v>
                </c:pt>
                <c:pt idx="2357">
                  <c:v>42165</c:v>
                </c:pt>
                <c:pt idx="2358">
                  <c:v>42166</c:v>
                </c:pt>
                <c:pt idx="2359">
                  <c:v>42167</c:v>
                </c:pt>
                <c:pt idx="2360">
                  <c:v>42170</c:v>
                </c:pt>
                <c:pt idx="2361">
                  <c:v>42171</c:v>
                </c:pt>
                <c:pt idx="2362">
                  <c:v>42172</c:v>
                </c:pt>
                <c:pt idx="2363">
                  <c:v>42173</c:v>
                </c:pt>
                <c:pt idx="2364">
                  <c:v>42174</c:v>
                </c:pt>
                <c:pt idx="2365">
                  <c:v>42177</c:v>
                </c:pt>
                <c:pt idx="2366">
                  <c:v>42178</c:v>
                </c:pt>
                <c:pt idx="2367">
                  <c:v>42179</c:v>
                </c:pt>
                <c:pt idx="2368">
                  <c:v>42180</c:v>
                </c:pt>
                <c:pt idx="2369">
                  <c:v>42181</c:v>
                </c:pt>
                <c:pt idx="2370">
                  <c:v>42184</c:v>
                </c:pt>
                <c:pt idx="2371">
                  <c:v>42185</c:v>
                </c:pt>
                <c:pt idx="2372">
                  <c:v>42186</c:v>
                </c:pt>
                <c:pt idx="2373">
                  <c:v>42187</c:v>
                </c:pt>
                <c:pt idx="2374">
                  <c:v>42191</c:v>
                </c:pt>
                <c:pt idx="2375">
                  <c:v>42192</c:v>
                </c:pt>
                <c:pt idx="2376">
                  <c:v>42193</c:v>
                </c:pt>
                <c:pt idx="2377">
                  <c:v>42194</c:v>
                </c:pt>
                <c:pt idx="2378">
                  <c:v>42195</c:v>
                </c:pt>
                <c:pt idx="2379">
                  <c:v>42198</c:v>
                </c:pt>
                <c:pt idx="2380">
                  <c:v>42199</c:v>
                </c:pt>
                <c:pt idx="2381">
                  <c:v>42200</c:v>
                </c:pt>
                <c:pt idx="2382">
                  <c:v>42201</c:v>
                </c:pt>
                <c:pt idx="2383">
                  <c:v>42202</c:v>
                </c:pt>
                <c:pt idx="2384">
                  <c:v>42205</c:v>
                </c:pt>
                <c:pt idx="2385">
                  <c:v>42206</c:v>
                </c:pt>
                <c:pt idx="2386">
                  <c:v>42207</c:v>
                </c:pt>
                <c:pt idx="2387">
                  <c:v>42208</c:v>
                </c:pt>
                <c:pt idx="2388">
                  <c:v>42209</c:v>
                </c:pt>
                <c:pt idx="2389">
                  <c:v>42212</c:v>
                </c:pt>
                <c:pt idx="2390">
                  <c:v>42213</c:v>
                </c:pt>
                <c:pt idx="2391">
                  <c:v>42214</c:v>
                </c:pt>
                <c:pt idx="2392">
                  <c:v>42215</c:v>
                </c:pt>
                <c:pt idx="2393">
                  <c:v>42216</c:v>
                </c:pt>
                <c:pt idx="2394">
                  <c:v>42219</c:v>
                </c:pt>
                <c:pt idx="2395">
                  <c:v>42220</c:v>
                </c:pt>
                <c:pt idx="2396">
                  <c:v>42221</c:v>
                </c:pt>
                <c:pt idx="2397">
                  <c:v>42222</c:v>
                </c:pt>
                <c:pt idx="2398">
                  <c:v>42223</c:v>
                </c:pt>
                <c:pt idx="2399">
                  <c:v>42226</c:v>
                </c:pt>
                <c:pt idx="2400">
                  <c:v>42227</c:v>
                </c:pt>
                <c:pt idx="2401">
                  <c:v>42228</c:v>
                </c:pt>
                <c:pt idx="2402">
                  <c:v>42229</c:v>
                </c:pt>
                <c:pt idx="2403">
                  <c:v>42230</c:v>
                </c:pt>
                <c:pt idx="2404">
                  <c:v>42233</c:v>
                </c:pt>
                <c:pt idx="2405">
                  <c:v>42234</c:v>
                </c:pt>
                <c:pt idx="2406">
                  <c:v>42235</c:v>
                </c:pt>
                <c:pt idx="2407">
                  <c:v>42236</c:v>
                </c:pt>
                <c:pt idx="2408">
                  <c:v>42237</c:v>
                </c:pt>
                <c:pt idx="2409">
                  <c:v>42240</c:v>
                </c:pt>
                <c:pt idx="2410">
                  <c:v>42241</c:v>
                </c:pt>
                <c:pt idx="2411">
                  <c:v>42242</c:v>
                </c:pt>
                <c:pt idx="2412">
                  <c:v>42243</c:v>
                </c:pt>
                <c:pt idx="2413">
                  <c:v>42244</c:v>
                </c:pt>
                <c:pt idx="2414">
                  <c:v>42247</c:v>
                </c:pt>
                <c:pt idx="2415">
                  <c:v>42248</c:v>
                </c:pt>
                <c:pt idx="2416">
                  <c:v>42249</c:v>
                </c:pt>
                <c:pt idx="2417">
                  <c:v>42250</c:v>
                </c:pt>
                <c:pt idx="2418">
                  <c:v>42251</c:v>
                </c:pt>
                <c:pt idx="2419">
                  <c:v>42255</c:v>
                </c:pt>
                <c:pt idx="2420">
                  <c:v>42256</c:v>
                </c:pt>
                <c:pt idx="2421">
                  <c:v>42257</c:v>
                </c:pt>
                <c:pt idx="2422">
                  <c:v>42258</c:v>
                </c:pt>
                <c:pt idx="2423">
                  <c:v>42261</c:v>
                </c:pt>
                <c:pt idx="2424">
                  <c:v>42262</c:v>
                </c:pt>
                <c:pt idx="2425">
                  <c:v>42263</c:v>
                </c:pt>
                <c:pt idx="2426">
                  <c:v>42264</c:v>
                </c:pt>
                <c:pt idx="2427">
                  <c:v>42265</c:v>
                </c:pt>
                <c:pt idx="2428">
                  <c:v>42268</c:v>
                </c:pt>
                <c:pt idx="2429">
                  <c:v>42269</c:v>
                </c:pt>
                <c:pt idx="2430">
                  <c:v>42270</c:v>
                </c:pt>
                <c:pt idx="2431">
                  <c:v>42271</c:v>
                </c:pt>
                <c:pt idx="2432">
                  <c:v>42272</c:v>
                </c:pt>
                <c:pt idx="2433">
                  <c:v>42275</c:v>
                </c:pt>
                <c:pt idx="2434">
                  <c:v>42276</c:v>
                </c:pt>
                <c:pt idx="2435">
                  <c:v>42277</c:v>
                </c:pt>
                <c:pt idx="2436">
                  <c:v>42278</c:v>
                </c:pt>
                <c:pt idx="2437">
                  <c:v>42279</c:v>
                </c:pt>
                <c:pt idx="2438">
                  <c:v>42282</c:v>
                </c:pt>
                <c:pt idx="2439">
                  <c:v>42283</c:v>
                </c:pt>
                <c:pt idx="2440">
                  <c:v>42284</c:v>
                </c:pt>
                <c:pt idx="2441">
                  <c:v>42285</c:v>
                </c:pt>
                <c:pt idx="2442">
                  <c:v>42286</c:v>
                </c:pt>
                <c:pt idx="2443">
                  <c:v>42290</c:v>
                </c:pt>
                <c:pt idx="2444">
                  <c:v>42291</c:v>
                </c:pt>
                <c:pt idx="2445">
                  <c:v>42292</c:v>
                </c:pt>
                <c:pt idx="2446">
                  <c:v>42293</c:v>
                </c:pt>
                <c:pt idx="2447">
                  <c:v>42296</c:v>
                </c:pt>
                <c:pt idx="2448">
                  <c:v>42297</c:v>
                </c:pt>
                <c:pt idx="2449">
                  <c:v>42298</c:v>
                </c:pt>
                <c:pt idx="2450">
                  <c:v>42299</c:v>
                </c:pt>
                <c:pt idx="2451">
                  <c:v>42300</c:v>
                </c:pt>
                <c:pt idx="2452">
                  <c:v>42303</c:v>
                </c:pt>
                <c:pt idx="2453">
                  <c:v>42304</c:v>
                </c:pt>
                <c:pt idx="2454">
                  <c:v>42305</c:v>
                </c:pt>
                <c:pt idx="2455">
                  <c:v>42306</c:v>
                </c:pt>
                <c:pt idx="2456">
                  <c:v>42307</c:v>
                </c:pt>
                <c:pt idx="2457">
                  <c:v>42310</c:v>
                </c:pt>
                <c:pt idx="2458">
                  <c:v>42311</c:v>
                </c:pt>
                <c:pt idx="2459">
                  <c:v>42312</c:v>
                </c:pt>
                <c:pt idx="2460">
                  <c:v>42313</c:v>
                </c:pt>
                <c:pt idx="2461">
                  <c:v>42314</c:v>
                </c:pt>
                <c:pt idx="2462">
                  <c:v>42317</c:v>
                </c:pt>
                <c:pt idx="2463">
                  <c:v>42318</c:v>
                </c:pt>
                <c:pt idx="2464">
                  <c:v>42320</c:v>
                </c:pt>
                <c:pt idx="2465">
                  <c:v>42321</c:v>
                </c:pt>
                <c:pt idx="2466">
                  <c:v>42324</c:v>
                </c:pt>
                <c:pt idx="2467">
                  <c:v>42325</c:v>
                </c:pt>
                <c:pt idx="2468">
                  <c:v>42326</c:v>
                </c:pt>
                <c:pt idx="2469">
                  <c:v>42327</c:v>
                </c:pt>
                <c:pt idx="2470">
                  <c:v>42328</c:v>
                </c:pt>
                <c:pt idx="2471">
                  <c:v>42331</c:v>
                </c:pt>
                <c:pt idx="2472">
                  <c:v>42332</c:v>
                </c:pt>
                <c:pt idx="2473">
                  <c:v>42333</c:v>
                </c:pt>
                <c:pt idx="2474">
                  <c:v>42335</c:v>
                </c:pt>
                <c:pt idx="2475">
                  <c:v>42338</c:v>
                </c:pt>
                <c:pt idx="2476">
                  <c:v>42339</c:v>
                </c:pt>
                <c:pt idx="2477">
                  <c:v>42340</c:v>
                </c:pt>
                <c:pt idx="2478">
                  <c:v>42341</c:v>
                </c:pt>
                <c:pt idx="2479">
                  <c:v>42342</c:v>
                </c:pt>
                <c:pt idx="2480">
                  <c:v>42345</c:v>
                </c:pt>
                <c:pt idx="2481">
                  <c:v>42346</c:v>
                </c:pt>
                <c:pt idx="2482">
                  <c:v>42347</c:v>
                </c:pt>
                <c:pt idx="2483">
                  <c:v>42348</c:v>
                </c:pt>
                <c:pt idx="2484">
                  <c:v>42349</c:v>
                </c:pt>
                <c:pt idx="2485">
                  <c:v>42352</c:v>
                </c:pt>
                <c:pt idx="2486">
                  <c:v>42353</c:v>
                </c:pt>
                <c:pt idx="2487">
                  <c:v>42354</c:v>
                </c:pt>
                <c:pt idx="2488">
                  <c:v>42355</c:v>
                </c:pt>
                <c:pt idx="2489">
                  <c:v>42356</c:v>
                </c:pt>
                <c:pt idx="2490">
                  <c:v>42359</c:v>
                </c:pt>
                <c:pt idx="2491">
                  <c:v>42360</c:v>
                </c:pt>
                <c:pt idx="2492">
                  <c:v>42361</c:v>
                </c:pt>
                <c:pt idx="2493">
                  <c:v>42362</c:v>
                </c:pt>
                <c:pt idx="2494">
                  <c:v>42366</c:v>
                </c:pt>
                <c:pt idx="2495">
                  <c:v>42367</c:v>
                </c:pt>
                <c:pt idx="2496">
                  <c:v>42368</c:v>
                </c:pt>
                <c:pt idx="2497">
                  <c:v>42369</c:v>
                </c:pt>
                <c:pt idx="2498">
                  <c:v>42373</c:v>
                </c:pt>
                <c:pt idx="2499">
                  <c:v>42374</c:v>
                </c:pt>
                <c:pt idx="2500">
                  <c:v>42375</c:v>
                </c:pt>
                <c:pt idx="2501">
                  <c:v>42376</c:v>
                </c:pt>
                <c:pt idx="2502">
                  <c:v>42377</c:v>
                </c:pt>
                <c:pt idx="2503">
                  <c:v>42380</c:v>
                </c:pt>
                <c:pt idx="2504">
                  <c:v>42381</c:v>
                </c:pt>
                <c:pt idx="2505">
                  <c:v>42382</c:v>
                </c:pt>
                <c:pt idx="2506">
                  <c:v>42383</c:v>
                </c:pt>
                <c:pt idx="2507">
                  <c:v>42384</c:v>
                </c:pt>
                <c:pt idx="2508">
                  <c:v>42388</c:v>
                </c:pt>
                <c:pt idx="2509">
                  <c:v>42389</c:v>
                </c:pt>
                <c:pt idx="2510">
                  <c:v>42390</c:v>
                </c:pt>
                <c:pt idx="2511">
                  <c:v>42391</c:v>
                </c:pt>
                <c:pt idx="2512">
                  <c:v>42394</c:v>
                </c:pt>
                <c:pt idx="2513">
                  <c:v>42395</c:v>
                </c:pt>
                <c:pt idx="2514">
                  <c:v>42396</c:v>
                </c:pt>
                <c:pt idx="2515">
                  <c:v>42397</c:v>
                </c:pt>
                <c:pt idx="2516">
                  <c:v>42398</c:v>
                </c:pt>
                <c:pt idx="2517">
                  <c:v>42401</c:v>
                </c:pt>
                <c:pt idx="2518">
                  <c:v>42402</c:v>
                </c:pt>
                <c:pt idx="2519">
                  <c:v>42403</c:v>
                </c:pt>
                <c:pt idx="2520">
                  <c:v>42404</c:v>
                </c:pt>
                <c:pt idx="2521">
                  <c:v>42405</c:v>
                </c:pt>
                <c:pt idx="2522">
                  <c:v>42408</c:v>
                </c:pt>
                <c:pt idx="2523">
                  <c:v>42409</c:v>
                </c:pt>
                <c:pt idx="2524">
                  <c:v>42410</c:v>
                </c:pt>
                <c:pt idx="2525">
                  <c:v>42411</c:v>
                </c:pt>
                <c:pt idx="2526">
                  <c:v>42412</c:v>
                </c:pt>
                <c:pt idx="2527">
                  <c:v>42416</c:v>
                </c:pt>
                <c:pt idx="2528">
                  <c:v>42417</c:v>
                </c:pt>
                <c:pt idx="2529">
                  <c:v>42418</c:v>
                </c:pt>
                <c:pt idx="2530">
                  <c:v>42419</c:v>
                </c:pt>
                <c:pt idx="2531">
                  <c:v>42422</c:v>
                </c:pt>
                <c:pt idx="2532">
                  <c:v>42423</c:v>
                </c:pt>
                <c:pt idx="2533">
                  <c:v>42424</c:v>
                </c:pt>
                <c:pt idx="2534">
                  <c:v>42425</c:v>
                </c:pt>
                <c:pt idx="2535">
                  <c:v>42426</c:v>
                </c:pt>
                <c:pt idx="2536">
                  <c:v>42429</c:v>
                </c:pt>
                <c:pt idx="2537">
                  <c:v>42430</c:v>
                </c:pt>
                <c:pt idx="2538">
                  <c:v>42431</c:v>
                </c:pt>
                <c:pt idx="2539">
                  <c:v>42432</c:v>
                </c:pt>
                <c:pt idx="2540">
                  <c:v>42433</c:v>
                </c:pt>
                <c:pt idx="2541">
                  <c:v>42436</c:v>
                </c:pt>
                <c:pt idx="2542">
                  <c:v>42437</c:v>
                </c:pt>
                <c:pt idx="2543">
                  <c:v>42438</c:v>
                </c:pt>
                <c:pt idx="2544">
                  <c:v>42439</c:v>
                </c:pt>
                <c:pt idx="2545">
                  <c:v>42440</c:v>
                </c:pt>
                <c:pt idx="2546">
                  <c:v>42443</c:v>
                </c:pt>
                <c:pt idx="2547">
                  <c:v>42444</c:v>
                </c:pt>
                <c:pt idx="2548">
                  <c:v>42445</c:v>
                </c:pt>
                <c:pt idx="2549">
                  <c:v>42446</c:v>
                </c:pt>
                <c:pt idx="2550">
                  <c:v>42447</c:v>
                </c:pt>
                <c:pt idx="2551">
                  <c:v>42450</c:v>
                </c:pt>
                <c:pt idx="2552">
                  <c:v>42451</c:v>
                </c:pt>
                <c:pt idx="2553">
                  <c:v>42452</c:v>
                </c:pt>
                <c:pt idx="2554">
                  <c:v>42453</c:v>
                </c:pt>
                <c:pt idx="2555">
                  <c:v>42457</c:v>
                </c:pt>
                <c:pt idx="2556">
                  <c:v>42458</c:v>
                </c:pt>
                <c:pt idx="2557">
                  <c:v>42459</c:v>
                </c:pt>
                <c:pt idx="2558">
                  <c:v>42460</c:v>
                </c:pt>
                <c:pt idx="2559">
                  <c:v>42461</c:v>
                </c:pt>
                <c:pt idx="2560">
                  <c:v>42464</c:v>
                </c:pt>
                <c:pt idx="2561">
                  <c:v>42465</c:v>
                </c:pt>
                <c:pt idx="2562">
                  <c:v>42466</c:v>
                </c:pt>
                <c:pt idx="2563">
                  <c:v>42467</c:v>
                </c:pt>
                <c:pt idx="2564">
                  <c:v>42468</c:v>
                </c:pt>
                <c:pt idx="2565">
                  <c:v>42471</c:v>
                </c:pt>
                <c:pt idx="2566">
                  <c:v>42472</c:v>
                </c:pt>
                <c:pt idx="2567">
                  <c:v>42473</c:v>
                </c:pt>
                <c:pt idx="2568">
                  <c:v>42474</c:v>
                </c:pt>
                <c:pt idx="2569">
                  <c:v>42475</c:v>
                </c:pt>
                <c:pt idx="2570">
                  <c:v>42478</c:v>
                </c:pt>
                <c:pt idx="2571">
                  <c:v>42479</c:v>
                </c:pt>
                <c:pt idx="2572">
                  <c:v>42480</c:v>
                </c:pt>
                <c:pt idx="2573">
                  <c:v>42481</c:v>
                </c:pt>
                <c:pt idx="2574">
                  <c:v>42482</c:v>
                </c:pt>
                <c:pt idx="2575">
                  <c:v>42485</c:v>
                </c:pt>
                <c:pt idx="2576">
                  <c:v>42486</c:v>
                </c:pt>
                <c:pt idx="2577">
                  <c:v>42487</c:v>
                </c:pt>
                <c:pt idx="2578">
                  <c:v>42488</c:v>
                </c:pt>
                <c:pt idx="2579">
                  <c:v>42489</c:v>
                </c:pt>
                <c:pt idx="2580">
                  <c:v>42492</c:v>
                </c:pt>
                <c:pt idx="2581">
                  <c:v>42493</c:v>
                </c:pt>
                <c:pt idx="2582">
                  <c:v>42494</c:v>
                </c:pt>
                <c:pt idx="2583">
                  <c:v>42495</c:v>
                </c:pt>
                <c:pt idx="2584">
                  <c:v>42496</c:v>
                </c:pt>
                <c:pt idx="2585">
                  <c:v>42499</c:v>
                </c:pt>
                <c:pt idx="2586">
                  <c:v>42500</c:v>
                </c:pt>
                <c:pt idx="2587">
                  <c:v>42501</c:v>
                </c:pt>
                <c:pt idx="2588">
                  <c:v>42502</c:v>
                </c:pt>
                <c:pt idx="2589">
                  <c:v>42503</c:v>
                </c:pt>
                <c:pt idx="2590">
                  <c:v>42506</c:v>
                </c:pt>
                <c:pt idx="2591">
                  <c:v>42507</c:v>
                </c:pt>
                <c:pt idx="2592">
                  <c:v>42508</c:v>
                </c:pt>
                <c:pt idx="2593">
                  <c:v>42509</c:v>
                </c:pt>
                <c:pt idx="2594">
                  <c:v>42510</c:v>
                </c:pt>
                <c:pt idx="2595">
                  <c:v>42513</c:v>
                </c:pt>
                <c:pt idx="2596">
                  <c:v>42514</c:v>
                </c:pt>
                <c:pt idx="2597">
                  <c:v>42515</c:v>
                </c:pt>
                <c:pt idx="2598">
                  <c:v>42516</c:v>
                </c:pt>
                <c:pt idx="2599">
                  <c:v>42517</c:v>
                </c:pt>
                <c:pt idx="2600">
                  <c:v>42521</c:v>
                </c:pt>
                <c:pt idx="2601">
                  <c:v>42522</c:v>
                </c:pt>
                <c:pt idx="2602">
                  <c:v>42523</c:v>
                </c:pt>
                <c:pt idx="2603">
                  <c:v>42524</c:v>
                </c:pt>
                <c:pt idx="2604">
                  <c:v>42527</c:v>
                </c:pt>
                <c:pt idx="2605">
                  <c:v>42528</c:v>
                </c:pt>
                <c:pt idx="2606">
                  <c:v>42529</c:v>
                </c:pt>
                <c:pt idx="2607">
                  <c:v>42530</c:v>
                </c:pt>
                <c:pt idx="2608">
                  <c:v>42531</c:v>
                </c:pt>
                <c:pt idx="2609">
                  <c:v>42534</c:v>
                </c:pt>
                <c:pt idx="2610">
                  <c:v>42535</c:v>
                </c:pt>
                <c:pt idx="2611">
                  <c:v>42536</c:v>
                </c:pt>
                <c:pt idx="2612">
                  <c:v>42537</c:v>
                </c:pt>
                <c:pt idx="2613">
                  <c:v>42538</c:v>
                </c:pt>
                <c:pt idx="2614">
                  <c:v>42541</c:v>
                </c:pt>
                <c:pt idx="2615">
                  <c:v>42542</c:v>
                </c:pt>
                <c:pt idx="2616">
                  <c:v>42543</c:v>
                </c:pt>
                <c:pt idx="2617">
                  <c:v>42544</c:v>
                </c:pt>
                <c:pt idx="2618">
                  <c:v>42545</c:v>
                </c:pt>
                <c:pt idx="2619">
                  <c:v>42548</c:v>
                </c:pt>
                <c:pt idx="2620">
                  <c:v>42549</c:v>
                </c:pt>
                <c:pt idx="2621">
                  <c:v>42550</c:v>
                </c:pt>
                <c:pt idx="2622">
                  <c:v>42551</c:v>
                </c:pt>
                <c:pt idx="2623">
                  <c:v>42552</c:v>
                </c:pt>
                <c:pt idx="2624">
                  <c:v>42556</c:v>
                </c:pt>
                <c:pt idx="2625">
                  <c:v>42557</c:v>
                </c:pt>
                <c:pt idx="2626">
                  <c:v>42558</c:v>
                </c:pt>
                <c:pt idx="2627">
                  <c:v>42559</c:v>
                </c:pt>
                <c:pt idx="2628">
                  <c:v>42562</c:v>
                </c:pt>
                <c:pt idx="2629">
                  <c:v>42563</c:v>
                </c:pt>
                <c:pt idx="2630">
                  <c:v>42564</c:v>
                </c:pt>
                <c:pt idx="2631">
                  <c:v>42565</c:v>
                </c:pt>
                <c:pt idx="2632">
                  <c:v>42566</c:v>
                </c:pt>
                <c:pt idx="2633">
                  <c:v>42569</c:v>
                </c:pt>
                <c:pt idx="2634">
                  <c:v>42570</c:v>
                </c:pt>
                <c:pt idx="2635">
                  <c:v>42571</c:v>
                </c:pt>
                <c:pt idx="2636">
                  <c:v>42572</c:v>
                </c:pt>
                <c:pt idx="2637">
                  <c:v>42573</c:v>
                </c:pt>
                <c:pt idx="2638">
                  <c:v>42576</c:v>
                </c:pt>
                <c:pt idx="2639">
                  <c:v>42577</c:v>
                </c:pt>
                <c:pt idx="2640">
                  <c:v>42578</c:v>
                </c:pt>
                <c:pt idx="2641">
                  <c:v>42579</c:v>
                </c:pt>
                <c:pt idx="2642">
                  <c:v>42580</c:v>
                </c:pt>
                <c:pt idx="2643">
                  <c:v>42583</c:v>
                </c:pt>
                <c:pt idx="2644">
                  <c:v>42584</c:v>
                </c:pt>
                <c:pt idx="2645">
                  <c:v>42585</c:v>
                </c:pt>
                <c:pt idx="2646">
                  <c:v>42586</c:v>
                </c:pt>
                <c:pt idx="2647">
                  <c:v>42587</c:v>
                </c:pt>
                <c:pt idx="2648">
                  <c:v>42590</c:v>
                </c:pt>
                <c:pt idx="2649">
                  <c:v>42591</c:v>
                </c:pt>
                <c:pt idx="2650">
                  <c:v>42592</c:v>
                </c:pt>
                <c:pt idx="2651">
                  <c:v>42593</c:v>
                </c:pt>
                <c:pt idx="2652">
                  <c:v>42594</c:v>
                </c:pt>
                <c:pt idx="2653">
                  <c:v>42597</c:v>
                </c:pt>
                <c:pt idx="2654">
                  <c:v>42598</c:v>
                </c:pt>
                <c:pt idx="2655">
                  <c:v>42599</c:v>
                </c:pt>
                <c:pt idx="2656">
                  <c:v>42600</c:v>
                </c:pt>
                <c:pt idx="2657">
                  <c:v>42601</c:v>
                </c:pt>
                <c:pt idx="2658">
                  <c:v>42604</c:v>
                </c:pt>
                <c:pt idx="2659">
                  <c:v>42605</c:v>
                </c:pt>
                <c:pt idx="2660">
                  <c:v>42606</c:v>
                </c:pt>
                <c:pt idx="2661">
                  <c:v>42607</c:v>
                </c:pt>
                <c:pt idx="2662">
                  <c:v>42608</c:v>
                </c:pt>
                <c:pt idx="2663">
                  <c:v>42611</c:v>
                </c:pt>
                <c:pt idx="2664">
                  <c:v>42612</c:v>
                </c:pt>
                <c:pt idx="2665">
                  <c:v>42613</c:v>
                </c:pt>
                <c:pt idx="2666">
                  <c:v>42614</c:v>
                </c:pt>
                <c:pt idx="2667">
                  <c:v>42615</c:v>
                </c:pt>
                <c:pt idx="2668">
                  <c:v>42619</c:v>
                </c:pt>
                <c:pt idx="2669">
                  <c:v>42620</c:v>
                </c:pt>
                <c:pt idx="2670">
                  <c:v>42621</c:v>
                </c:pt>
                <c:pt idx="2671">
                  <c:v>42622</c:v>
                </c:pt>
                <c:pt idx="2672">
                  <c:v>42625</c:v>
                </c:pt>
                <c:pt idx="2673">
                  <c:v>42626</c:v>
                </c:pt>
                <c:pt idx="2674">
                  <c:v>42627</c:v>
                </c:pt>
                <c:pt idx="2675">
                  <c:v>42628</c:v>
                </c:pt>
                <c:pt idx="2676">
                  <c:v>42629</c:v>
                </c:pt>
                <c:pt idx="2677">
                  <c:v>42632</c:v>
                </c:pt>
                <c:pt idx="2678">
                  <c:v>42633</c:v>
                </c:pt>
                <c:pt idx="2679">
                  <c:v>42634</c:v>
                </c:pt>
                <c:pt idx="2680">
                  <c:v>42635</c:v>
                </c:pt>
                <c:pt idx="2681">
                  <c:v>42636</c:v>
                </c:pt>
                <c:pt idx="2682">
                  <c:v>42639</c:v>
                </c:pt>
                <c:pt idx="2683">
                  <c:v>42640</c:v>
                </c:pt>
                <c:pt idx="2684">
                  <c:v>42641</c:v>
                </c:pt>
                <c:pt idx="2685">
                  <c:v>42642</c:v>
                </c:pt>
                <c:pt idx="2686">
                  <c:v>42643</c:v>
                </c:pt>
                <c:pt idx="2687">
                  <c:v>42646</c:v>
                </c:pt>
                <c:pt idx="2688">
                  <c:v>42647</c:v>
                </c:pt>
                <c:pt idx="2689">
                  <c:v>42648</c:v>
                </c:pt>
                <c:pt idx="2690">
                  <c:v>42649</c:v>
                </c:pt>
                <c:pt idx="2691">
                  <c:v>42650</c:v>
                </c:pt>
                <c:pt idx="2692">
                  <c:v>42654</c:v>
                </c:pt>
                <c:pt idx="2693">
                  <c:v>42655</c:v>
                </c:pt>
                <c:pt idx="2694">
                  <c:v>42656</c:v>
                </c:pt>
                <c:pt idx="2695">
                  <c:v>42657</c:v>
                </c:pt>
                <c:pt idx="2696">
                  <c:v>42660</c:v>
                </c:pt>
                <c:pt idx="2697">
                  <c:v>42661</c:v>
                </c:pt>
                <c:pt idx="2698">
                  <c:v>42662</c:v>
                </c:pt>
                <c:pt idx="2699">
                  <c:v>42663</c:v>
                </c:pt>
                <c:pt idx="2700">
                  <c:v>42664</c:v>
                </c:pt>
                <c:pt idx="2701">
                  <c:v>42667</c:v>
                </c:pt>
                <c:pt idx="2702">
                  <c:v>42668</c:v>
                </c:pt>
                <c:pt idx="2703">
                  <c:v>42669</c:v>
                </c:pt>
                <c:pt idx="2704">
                  <c:v>42670</c:v>
                </c:pt>
                <c:pt idx="2705">
                  <c:v>42671</c:v>
                </c:pt>
                <c:pt idx="2706">
                  <c:v>42674</c:v>
                </c:pt>
                <c:pt idx="2707">
                  <c:v>42675</c:v>
                </c:pt>
                <c:pt idx="2708">
                  <c:v>42676</c:v>
                </c:pt>
                <c:pt idx="2709">
                  <c:v>42677</c:v>
                </c:pt>
                <c:pt idx="2710">
                  <c:v>42678</c:v>
                </c:pt>
                <c:pt idx="2711">
                  <c:v>42681</c:v>
                </c:pt>
                <c:pt idx="2712">
                  <c:v>42682</c:v>
                </c:pt>
                <c:pt idx="2713">
                  <c:v>42683</c:v>
                </c:pt>
                <c:pt idx="2714">
                  <c:v>42684</c:v>
                </c:pt>
                <c:pt idx="2715">
                  <c:v>42688</c:v>
                </c:pt>
                <c:pt idx="2716">
                  <c:v>42689</c:v>
                </c:pt>
                <c:pt idx="2717">
                  <c:v>42690</c:v>
                </c:pt>
                <c:pt idx="2718">
                  <c:v>42691</c:v>
                </c:pt>
                <c:pt idx="2719">
                  <c:v>42692</c:v>
                </c:pt>
                <c:pt idx="2720">
                  <c:v>42695</c:v>
                </c:pt>
                <c:pt idx="2721">
                  <c:v>42696</c:v>
                </c:pt>
                <c:pt idx="2722">
                  <c:v>42697</c:v>
                </c:pt>
                <c:pt idx="2723">
                  <c:v>42699</c:v>
                </c:pt>
                <c:pt idx="2724">
                  <c:v>42702</c:v>
                </c:pt>
                <c:pt idx="2725">
                  <c:v>42703</c:v>
                </c:pt>
                <c:pt idx="2726">
                  <c:v>42704</c:v>
                </c:pt>
                <c:pt idx="2727">
                  <c:v>42705</c:v>
                </c:pt>
                <c:pt idx="2728">
                  <c:v>42706</c:v>
                </c:pt>
                <c:pt idx="2729">
                  <c:v>42709</c:v>
                </c:pt>
                <c:pt idx="2730">
                  <c:v>42710</c:v>
                </c:pt>
                <c:pt idx="2731">
                  <c:v>42711</c:v>
                </c:pt>
                <c:pt idx="2732">
                  <c:v>42712</c:v>
                </c:pt>
                <c:pt idx="2733">
                  <c:v>42713</c:v>
                </c:pt>
                <c:pt idx="2734">
                  <c:v>42716</c:v>
                </c:pt>
                <c:pt idx="2735">
                  <c:v>42717</c:v>
                </c:pt>
                <c:pt idx="2736">
                  <c:v>42718</c:v>
                </c:pt>
                <c:pt idx="2737">
                  <c:v>42719</c:v>
                </c:pt>
                <c:pt idx="2738">
                  <c:v>42720</c:v>
                </c:pt>
                <c:pt idx="2739">
                  <c:v>42723</c:v>
                </c:pt>
                <c:pt idx="2740">
                  <c:v>42724</c:v>
                </c:pt>
                <c:pt idx="2741">
                  <c:v>42725</c:v>
                </c:pt>
                <c:pt idx="2742">
                  <c:v>42726</c:v>
                </c:pt>
                <c:pt idx="2743">
                  <c:v>42727</c:v>
                </c:pt>
                <c:pt idx="2744">
                  <c:v>42731</c:v>
                </c:pt>
                <c:pt idx="2745">
                  <c:v>42732</c:v>
                </c:pt>
                <c:pt idx="2746">
                  <c:v>42733</c:v>
                </c:pt>
                <c:pt idx="2747">
                  <c:v>42734</c:v>
                </c:pt>
                <c:pt idx="2748">
                  <c:v>42738</c:v>
                </c:pt>
                <c:pt idx="2749">
                  <c:v>42739</c:v>
                </c:pt>
                <c:pt idx="2750">
                  <c:v>42740</c:v>
                </c:pt>
                <c:pt idx="2751">
                  <c:v>42741</c:v>
                </c:pt>
                <c:pt idx="2752">
                  <c:v>42744</c:v>
                </c:pt>
                <c:pt idx="2753">
                  <c:v>42745</c:v>
                </c:pt>
                <c:pt idx="2754">
                  <c:v>42746</c:v>
                </c:pt>
                <c:pt idx="2755">
                  <c:v>42747</c:v>
                </c:pt>
                <c:pt idx="2756">
                  <c:v>42748</c:v>
                </c:pt>
                <c:pt idx="2757">
                  <c:v>42752</c:v>
                </c:pt>
                <c:pt idx="2758">
                  <c:v>42753</c:v>
                </c:pt>
                <c:pt idx="2759">
                  <c:v>42754</c:v>
                </c:pt>
                <c:pt idx="2760">
                  <c:v>42755</c:v>
                </c:pt>
                <c:pt idx="2761">
                  <c:v>42758</c:v>
                </c:pt>
                <c:pt idx="2762">
                  <c:v>42759</c:v>
                </c:pt>
                <c:pt idx="2763">
                  <c:v>42760</c:v>
                </c:pt>
                <c:pt idx="2764">
                  <c:v>42761</c:v>
                </c:pt>
                <c:pt idx="2765">
                  <c:v>42762</c:v>
                </c:pt>
                <c:pt idx="2766">
                  <c:v>42765</c:v>
                </c:pt>
                <c:pt idx="2767">
                  <c:v>42766</c:v>
                </c:pt>
                <c:pt idx="2768">
                  <c:v>42767</c:v>
                </c:pt>
                <c:pt idx="2769">
                  <c:v>42768</c:v>
                </c:pt>
                <c:pt idx="2770">
                  <c:v>42769</c:v>
                </c:pt>
                <c:pt idx="2771">
                  <c:v>42772</c:v>
                </c:pt>
                <c:pt idx="2772">
                  <c:v>42773</c:v>
                </c:pt>
                <c:pt idx="2773">
                  <c:v>42774</c:v>
                </c:pt>
                <c:pt idx="2774">
                  <c:v>42775</c:v>
                </c:pt>
                <c:pt idx="2775">
                  <c:v>42776</c:v>
                </c:pt>
                <c:pt idx="2776">
                  <c:v>42779</c:v>
                </c:pt>
                <c:pt idx="2777">
                  <c:v>42780</c:v>
                </c:pt>
                <c:pt idx="2778">
                  <c:v>42781</c:v>
                </c:pt>
                <c:pt idx="2779">
                  <c:v>42782</c:v>
                </c:pt>
                <c:pt idx="2780">
                  <c:v>42783</c:v>
                </c:pt>
                <c:pt idx="2781">
                  <c:v>42787</c:v>
                </c:pt>
                <c:pt idx="2782">
                  <c:v>42788</c:v>
                </c:pt>
                <c:pt idx="2783">
                  <c:v>42789</c:v>
                </c:pt>
                <c:pt idx="2784">
                  <c:v>42790</c:v>
                </c:pt>
                <c:pt idx="2785">
                  <c:v>42793</c:v>
                </c:pt>
                <c:pt idx="2786">
                  <c:v>42794</c:v>
                </c:pt>
                <c:pt idx="2787">
                  <c:v>42795</c:v>
                </c:pt>
                <c:pt idx="2788">
                  <c:v>42796</c:v>
                </c:pt>
                <c:pt idx="2789">
                  <c:v>42797</c:v>
                </c:pt>
                <c:pt idx="2790">
                  <c:v>42800</c:v>
                </c:pt>
                <c:pt idx="2791">
                  <c:v>42801</c:v>
                </c:pt>
                <c:pt idx="2792">
                  <c:v>42802</c:v>
                </c:pt>
                <c:pt idx="2793">
                  <c:v>42803</c:v>
                </c:pt>
                <c:pt idx="2794">
                  <c:v>42804</c:v>
                </c:pt>
                <c:pt idx="2795">
                  <c:v>42807</c:v>
                </c:pt>
                <c:pt idx="2796">
                  <c:v>42808</c:v>
                </c:pt>
                <c:pt idx="2797">
                  <c:v>42809</c:v>
                </c:pt>
                <c:pt idx="2798">
                  <c:v>42810</c:v>
                </c:pt>
                <c:pt idx="2799">
                  <c:v>42811</c:v>
                </c:pt>
                <c:pt idx="2800">
                  <c:v>42814</c:v>
                </c:pt>
                <c:pt idx="2801">
                  <c:v>42815</c:v>
                </c:pt>
                <c:pt idx="2802">
                  <c:v>42816</c:v>
                </c:pt>
                <c:pt idx="2803">
                  <c:v>42817</c:v>
                </c:pt>
                <c:pt idx="2804">
                  <c:v>42818</c:v>
                </c:pt>
                <c:pt idx="2805">
                  <c:v>42821</c:v>
                </c:pt>
                <c:pt idx="2806">
                  <c:v>42822</c:v>
                </c:pt>
                <c:pt idx="2807">
                  <c:v>42823</c:v>
                </c:pt>
                <c:pt idx="2808">
                  <c:v>42824</c:v>
                </c:pt>
                <c:pt idx="2809">
                  <c:v>42825</c:v>
                </c:pt>
                <c:pt idx="2810">
                  <c:v>42828</c:v>
                </c:pt>
                <c:pt idx="2811">
                  <c:v>42829</c:v>
                </c:pt>
                <c:pt idx="2812">
                  <c:v>42830</c:v>
                </c:pt>
                <c:pt idx="2813">
                  <c:v>42831</c:v>
                </c:pt>
                <c:pt idx="2814">
                  <c:v>42832</c:v>
                </c:pt>
                <c:pt idx="2815">
                  <c:v>42835</c:v>
                </c:pt>
                <c:pt idx="2816">
                  <c:v>42836</c:v>
                </c:pt>
                <c:pt idx="2817">
                  <c:v>42837</c:v>
                </c:pt>
                <c:pt idx="2818">
                  <c:v>42838</c:v>
                </c:pt>
                <c:pt idx="2819">
                  <c:v>42842</c:v>
                </c:pt>
                <c:pt idx="2820">
                  <c:v>42843</c:v>
                </c:pt>
                <c:pt idx="2821">
                  <c:v>42844</c:v>
                </c:pt>
                <c:pt idx="2822">
                  <c:v>42845</c:v>
                </c:pt>
                <c:pt idx="2823">
                  <c:v>42846</c:v>
                </c:pt>
                <c:pt idx="2824">
                  <c:v>42849</c:v>
                </c:pt>
                <c:pt idx="2825">
                  <c:v>42850</c:v>
                </c:pt>
                <c:pt idx="2826">
                  <c:v>42851</c:v>
                </c:pt>
                <c:pt idx="2827">
                  <c:v>42852</c:v>
                </c:pt>
                <c:pt idx="2828">
                  <c:v>42853</c:v>
                </c:pt>
                <c:pt idx="2829">
                  <c:v>42856</c:v>
                </c:pt>
                <c:pt idx="2830">
                  <c:v>42857</c:v>
                </c:pt>
                <c:pt idx="2831">
                  <c:v>42858</c:v>
                </c:pt>
                <c:pt idx="2832">
                  <c:v>42859</c:v>
                </c:pt>
                <c:pt idx="2833">
                  <c:v>42860</c:v>
                </c:pt>
                <c:pt idx="2834">
                  <c:v>42863</c:v>
                </c:pt>
                <c:pt idx="2835">
                  <c:v>42864</c:v>
                </c:pt>
                <c:pt idx="2836">
                  <c:v>42865</c:v>
                </c:pt>
                <c:pt idx="2837">
                  <c:v>42866</c:v>
                </c:pt>
                <c:pt idx="2838">
                  <c:v>42867</c:v>
                </c:pt>
                <c:pt idx="2839">
                  <c:v>42870</c:v>
                </c:pt>
                <c:pt idx="2840">
                  <c:v>42871</c:v>
                </c:pt>
                <c:pt idx="2841">
                  <c:v>42872</c:v>
                </c:pt>
                <c:pt idx="2842">
                  <c:v>42873</c:v>
                </c:pt>
                <c:pt idx="2843">
                  <c:v>42874</c:v>
                </c:pt>
                <c:pt idx="2844">
                  <c:v>42877</c:v>
                </c:pt>
                <c:pt idx="2845">
                  <c:v>42878</c:v>
                </c:pt>
                <c:pt idx="2846">
                  <c:v>42879</c:v>
                </c:pt>
                <c:pt idx="2847">
                  <c:v>42880</c:v>
                </c:pt>
                <c:pt idx="2848">
                  <c:v>42881</c:v>
                </c:pt>
                <c:pt idx="2849">
                  <c:v>42885</c:v>
                </c:pt>
                <c:pt idx="2850">
                  <c:v>42886</c:v>
                </c:pt>
                <c:pt idx="2851">
                  <c:v>42887</c:v>
                </c:pt>
                <c:pt idx="2852">
                  <c:v>42888</c:v>
                </c:pt>
                <c:pt idx="2853">
                  <c:v>42891</c:v>
                </c:pt>
                <c:pt idx="2854">
                  <c:v>42892</c:v>
                </c:pt>
                <c:pt idx="2855">
                  <c:v>42893</c:v>
                </c:pt>
                <c:pt idx="2856">
                  <c:v>42894</c:v>
                </c:pt>
                <c:pt idx="2857">
                  <c:v>42895</c:v>
                </c:pt>
                <c:pt idx="2858">
                  <c:v>42898</c:v>
                </c:pt>
                <c:pt idx="2859">
                  <c:v>42899</c:v>
                </c:pt>
                <c:pt idx="2860">
                  <c:v>42900</c:v>
                </c:pt>
                <c:pt idx="2861">
                  <c:v>42901</c:v>
                </c:pt>
                <c:pt idx="2862">
                  <c:v>42902</c:v>
                </c:pt>
                <c:pt idx="2863">
                  <c:v>42905</c:v>
                </c:pt>
                <c:pt idx="2864">
                  <c:v>42906</c:v>
                </c:pt>
                <c:pt idx="2865">
                  <c:v>42907</c:v>
                </c:pt>
                <c:pt idx="2866">
                  <c:v>42908</c:v>
                </c:pt>
                <c:pt idx="2867">
                  <c:v>42909</c:v>
                </c:pt>
                <c:pt idx="2868">
                  <c:v>42912</c:v>
                </c:pt>
                <c:pt idx="2869">
                  <c:v>42913</c:v>
                </c:pt>
                <c:pt idx="2870">
                  <c:v>42914</c:v>
                </c:pt>
                <c:pt idx="2871">
                  <c:v>42915</c:v>
                </c:pt>
                <c:pt idx="2872">
                  <c:v>42916</c:v>
                </c:pt>
                <c:pt idx="2873">
                  <c:v>42919</c:v>
                </c:pt>
                <c:pt idx="2874">
                  <c:v>42921</c:v>
                </c:pt>
                <c:pt idx="2875">
                  <c:v>42922</c:v>
                </c:pt>
                <c:pt idx="2876">
                  <c:v>42923</c:v>
                </c:pt>
                <c:pt idx="2877">
                  <c:v>42926</c:v>
                </c:pt>
                <c:pt idx="2878">
                  <c:v>42927</c:v>
                </c:pt>
                <c:pt idx="2879">
                  <c:v>42928</c:v>
                </c:pt>
                <c:pt idx="2880">
                  <c:v>42929</c:v>
                </c:pt>
                <c:pt idx="2881">
                  <c:v>42930</c:v>
                </c:pt>
                <c:pt idx="2882">
                  <c:v>42933</c:v>
                </c:pt>
                <c:pt idx="2883">
                  <c:v>42934</c:v>
                </c:pt>
                <c:pt idx="2884">
                  <c:v>42935</c:v>
                </c:pt>
                <c:pt idx="2885">
                  <c:v>42936</c:v>
                </c:pt>
                <c:pt idx="2886">
                  <c:v>42937</c:v>
                </c:pt>
                <c:pt idx="2887">
                  <c:v>42940</c:v>
                </c:pt>
                <c:pt idx="2888">
                  <c:v>42941</c:v>
                </c:pt>
                <c:pt idx="2889">
                  <c:v>42942</c:v>
                </c:pt>
                <c:pt idx="2890">
                  <c:v>42943</c:v>
                </c:pt>
                <c:pt idx="2891">
                  <c:v>42944</c:v>
                </c:pt>
                <c:pt idx="2892">
                  <c:v>42947</c:v>
                </c:pt>
                <c:pt idx="2893">
                  <c:v>42948</c:v>
                </c:pt>
                <c:pt idx="2894">
                  <c:v>42949</c:v>
                </c:pt>
                <c:pt idx="2895">
                  <c:v>42950</c:v>
                </c:pt>
                <c:pt idx="2896">
                  <c:v>42951</c:v>
                </c:pt>
                <c:pt idx="2897">
                  <c:v>42954</c:v>
                </c:pt>
                <c:pt idx="2898">
                  <c:v>42955</c:v>
                </c:pt>
                <c:pt idx="2899">
                  <c:v>42956</c:v>
                </c:pt>
                <c:pt idx="2900">
                  <c:v>42957</c:v>
                </c:pt>
                <c:pt idx="2901">
                  <c:v>42958</c:v>
                </c:pt>
                <c:pt idx="2902">
                  <c:v>42961</c:v>
                </c:pt>
                <c:pt idx="2903">
                  <c:v>42962</c:v>
                </c:pt>
                <c:pt idx="2904">
                  <c:v>42963</c:v>
                </c:pt>
                <c:pt idx="2905">
                  <c:v>42964</c:v>
                </c:pt>
                <c:pt idx="2906">
                  <c:v>42965</c:v>
                </c:pt>
                <c:pt idx="2907">
                  <c:v>42968</c:v>
                </c:pt>
                <c:pt idx="2908">
                  <c:v>42969</c:v>
                </c:pt>
                <c:pt idx="2909">
                  <c:v>42970</c:v>
                </c:pt>
                <c:pt idx="2910">
                  <c:v>42971</c:v>
                </c:pt>
                <c:pt idx="2911">
                  <c:v>42972</c:v>
                </c:pt>
                <c:pt idx="2912">
                  <c:v>42975</c:v>
                </c:pt>
                <c:pt idx="2913">
                  <c:v>42976</c:v>
                </c:pt>
                <c:pt idx="2914">
                  <c:v>42977</c:v>
                </c:pt>
                <c:pt idx="2915">
                  <c:v>42978</c:v>
                </c:pt>
                <c:pt idx="2916">
                  <c:v>42979</c:v>
                </c:pt>
                <c:pt idx="2917">
                  <c:v>42983</c:v>
                </c:pt>
                <c:pt idx="2918">
                  <c:v>42984</c:v>
                </c:pt>
                <c:pt idx="2919">
                  <c:v>42985</c:v>
                </c:pt>
                <c:pt idx="2920">
                  <c:v>42986</c:v>
                </c:pt>
                <c:pt idx="2921">
                  <c:v>42989</c:v>
                </c:pt>
                <c:pt idx="2922">
                  <c:v>42990</c:v>
                </c:pt>
                <c:pt idx="2923">
                  <c:v>42991</c:v>
                </c:pt>
                <c:pt idx="2924">
                  <c:v>42992</c:v>
                </c:pt>
                <c:pt idx="2925">
                  <c:v>42993</c:v>
                </c:pt>
                <c:pt idx="2926">
                  <c:v>42996</c:v>
                </c:pt>
                <c:pt idx="2927">
                  <c:v>42997</c:v>
                </c:pt>
                <c:pt idx="2928">
                  <c:v>42998</c:v>
                </c:pt>
                <c:pt idx="2929">
                  <c:v>42999</c:v>
                </c:pt>
                <c:pt idx="2930">
                  <c:v>43000</c:v>
                </c:pt>
                <c:pt idx="2931">
                  <c:v>43003</c:v>
                </c:pt>
                <c:pt idx="2932">
                  <c:v>43004</c:v>
                </c:pt>
                <c:pt idx="2933">
                  <c:v>43005</c:v>
                </c:pt>
                <c:pt idx="2934">
                  <c:v>43006</c:v>
                </c:pt>
                <c:pt idx="2935">
                  <c:v>43007</c:v>
                </c:pt>
                <c:pt idx="2936">
                  <c:v>43010</c:v>
                </c:pt>
                <c:pt idx="2937">
                  <c:v>43011</c:v>
                </c:pt>
                <c:pt idx="2938">
                  <c:v>43012</c:v>
                </c:pt>
                <c:pt idx="2939">
                  <c:v>43013</c:v>
                </c:pt>
                <c:pt idx="2940">
                  <c:v>43014</c:v>
                </c:pt>
                <c:pt idx="2941">
                  <c:v>43018</c:v>
                </c:pt>
                <c:pt idx="2942">
                  <c:v>43019</c:v>
                </c:pt>
                <c:pt idx="2943">
                  <c:v>43020</c:v>
                </c:pt>
                <c:pt idx="2944">
                  <c:v>43021</c:v>
                </c:pt>
                <c:pt idx="2945">
                  <c:v>43024</c:v>
                </c:pt>
                <c:pt idx="2946">
                  <c:v>43025</c:v>
                </c:pt>
                <c:pt idx="2947">
                  <c:v>43026</c:v>
                </c:pt>
                <c:pt idx="2948">
                  <c:v>43027</c:v>
                </c:pt>
                <c:pt idx="2949">
                  <c:v>43028</c:v>
                </c:pt>
                <c:pt idx="2950">
                  <c:v>43031</c:v>
                </c:pt>
                <c:pt idx="2951">
                  <c:v>43032</c:v>
                </c:pt>
                <c:pt idx="2952">
                  <c:v>43033</c:v>
                </c:pt>
                <c:pt idx="2953">
                  <c:v>43034</c:v>
                </c:pt>
                <c:pt idx="2954">
                  <c:v>43035</c:v>
                </c:pt>
                <c:pt idx="2955">
                  <c:v>43038</c:v>
                </c:pt>
                <c:pt idx="2956">
                  <c:v>43039</c:v>
                </c:pt>
                <c:pt idx="2957">
                  <c:v>43040</c:v>
                </c:pt>
                <c:pt idx="2958">
                  <c:v>43041</c:v>
                </c:pt>
                <c:pt idx="2959">
                  <c:v>43042</c:v>
                </c:pt>
                <c:pt idx="2960">
                  <c:v>43045</c:v>
                </c:pt>
                <c:pt idx="2961">
                  <c:v>43046</c:v>
                </c:pt>
                <c:pt idx="2962">
                  <c:v>43047</c:v>
                </c:pt>
                <c:pt idx="2963">
                  <c:v>43048</c:v>
                </c:pt>
                <c:pt idx="2964">
                  <c:v>43049</c:v>
                </c:pt>
                <c:pt idx="2965">
                  <c:v>43052</c:v>
                </c:pt>
                <c:pt idx="2966">
                  <c:v>43053</c:v>
                </c:pt>
                <c:pt idx="2967">
                  <c:v>43054</c:v>
                </c:pt>
                <c:pt idx="2968">
                  <c:v>43055</c:v>
                </c:pt>
                <c:pt idx="2969">
                  <c:v>43056</c:v>
                </c:pt>
                <c:pt idx="2970">
                  <c:v>43059</c:v>
                </c:pt>
                <c:pt idx="2971">
                  <c:v>43060</c:v>
                </c:pt>
                <c:pt idx="2972">
                  <c:v>43061</c:v>
                </c:pt>
                <c:pt idx="2973">
                  <c:v>43063</c:v>
                </c:pt>
                <c:pt idx="2974">
                  <c:v>43066</c:v>
                </c:pt>
                <c:pt idx="2975">
                  <c:v>43067</c:v>
                </c:pt>
                <c:pt idx="2976">
                  <c:v>43068</c:v>
                </c:pt>
                <c:pt idx="2977">
                  <c:v>43069</c:v>
                </c:pt>
                <c:pt idx="2978">
                  <c:v>43070</c:v>
                </c:pt>
                <c:pt idx="2979">
                  <c:v>43073</c:v>
                </c:pt>
                <c:pt idx="2980">
                  <c:v>43074</c:v>
                </c:pt>
                <c:pt idx="2981">
                  <c:v>43075</c:v>
                </c:pt>
                <c:pt idx="2982">
                  <c:v>43076</c:v>
                </c:pt>
                <c:pt idx="2983">
                  <c:v>43077</c:v>
                </c:pt>
                <c:pt idx="2984">
                  <c:v>43080</c:v>
                </c:pt>
                <c:pt idx="2985">
                  <c:v>43081</c:v>
                </c:pt>
                <c:pt idx="2986">
                  <c:v>43082</c:v>
                </c:pt>
                <c:pt idx="2987">
                  <c:v>43083</c:v>
                </c:pt>
                <c:pt idx="2988">
                  <c:v>43084</c:v>
                </c:pt>
                <c:pt idx="2989">
                  <c:v>43087</c:v>
                </c:pt>
                <c:pt idx="2990">
                  <c:v>43088</c:v>
                </c:pt>
                <c:pt idx="2991">
                  <c:v>43089</c:v>
                </c:pt>
                <c:pt idx="2992">
                  <c:v>43090</c:v>
                </c:pt>
                <c:pt idx="2993">
                  <c:v>43091</c:v>
                </c:pt>
                <c:pt idx="2994">
                  <c:v>43095</c:v>
                </c:pt>
                <c:pt idx="2995">
                  <c:v>43096</c:v>
                </c:pt>
                <c:pt idx="2996">
                  <c:v>43097</c:v>
                </c:pt>
                <c:pt idx="2997">
                  <c:v>43098</c:v>
                </c:pt>
                <c:pt idx="2998">
                  <c:v>43102</c:v>
                </c:pt>
                <c:pt idx="2999">
                  <c:v>43103</c:v>
                </c:pt>
                <c:pt idx="3000">
                  <c:v>43104</c:v>
                </c:pt>
                <c:pt idx="3001">
                  <c:v>43105</c:v>
                </c:pt>
                <c:pt idx="3002">
                  <c:v>43108</c:v>
                </c:pt>
                <c:pt idx="3003">
                  <c:v>43109</c:v>
                </c:pt>
                <c:pt idx="3004">
                  <c:v>43110</c:v>
                </c:pt>
                <c:pt idx="3005">
                  <c:v>43111</c:v>
                </c:pt>
                <c:pt idx="3006">
                  <c:v>43112</c:v>
                </c:pt>
                <c:pt idx="3007">
                  <c:v>43116</c:v>
                </c:pt>
                <c:pt idx="3008">
                  <c:v>43117</c:v>
                </c:pt>
                <c:pt idx="3009">
                  <c:v>43118</c:v>
                </c:pt>
                <c:pt idx="3010">
                  <c:v>43119</c:v>
                </c:pt>
                <c:pt idx="3011">
                  <c:v>43122</c:v>
                </c:pt>
                <c:pt idx="3012">
                  <c:v>43123</c:v>
                </c:pt>
                <c:pt idx="3013">
                  <c:v>43124</c:v>
                </c:pt>
                <c:pt idx="3014">
                  <c:v>43125</c:v>
                </c:pt>
                <c:pt idx="3015">
                  <c:v>43126</c:v>
                </c:pt>
                <c:pt idx="3016">
                  <c:v>43129</c:v>
                </c:pt>
                <c:pt idx="3017">
                  <c:v>43130</c:v>
                </c:pt>
                <c:pt idx="3018">
                  <c:v>43131</c:v>
                </c:pt>
                <c:pt idx="3019">
                  <c:v>43132</c:v>
                </c:pt>
                <c:pt idx="3020">
                  <c:v>43133</c:v>
                </c:pt>
                <c:pt idx="3021">
                  <c:v>43136</c:v>
                </c:pt>
                <c:pt idx="3022">
                  <c:v>43137</c:v>
                </c:pt>
                <c:pt idx="3023">
                  <c:v>43138</c:v>
                </c:pt>
                <c:pt idx="3024">
                  <c:v>43139</c:v>
                </c:pt>
                <c:pt idx="3025">
                  <c:v>43140</c:v>
                </c:pt>
                <c:pt idx="3026">
                  <c:v>43143</c:v>
                </c:pt>
                <c:pt idx="3027">
                  <c:v>43144</c:v>
                </c:pt>
                <c:pt idx="3028">
                  <c:v>43145</c:v>
                </c:pt>
                <c:pt idx="3029">
                  <c:v>43146</c:v>
                </c:pt>
                <c:pt idx="3030">
                  <c:v>43147</c:v>
                </c:pt>
                <c:pt idx="3031">
                  <c:v>43151</c:v>
                </c:pt>
                <c:pt idx="3032">
                  <c:v>43152</c:v>
                </c:pt>
                <c:pt idx="3033">
                  <c:v>43153</c:v>
                </c:pt>
                <c:pt idx="3034">
                  <c:v>43154</c:v>
                </c:pt>
                <c:pt idx="3035">
                  <c:v>43157</c:v>
                </c:pt>
                <c:pt idx="3036">
                  <c:v>43158</c:v>
                </c:pt>
                <c:pt idx="3037">
                  <c:v>43159</c:v>
                </c:pt>
                <c:pt idx="3038">
                  <c:v>43160</c:v>
                </c:pt>
                <c:pt idx="3039">
                  <c:v>43161</c:v>
                </c:pt>
                <c:pt idx="3040">
                  <c:v>43164</c:v>
                </c:pt>
                <c:pt idx="3041">
                  <c:v>43165</c:v>
                </c:pt>
                <c:pt idx="3042">
                  <c:v>43166</c:v>
                </c:pt>
                <c:pt idx="3043">
                  <c:v>43167</c:v>
                </c:pt>
                <c:pt idx="3044">
                  <c:v>43168</c:v>
                </c:pt>
                <c:pt idx="3045">
                  <c:v>43171</c:v>
                </c:pt>
                <c:pt idx="3046">
                  <c:v>43172</c:v>
                </c:pt>
                <c:pt idx="3047">
                  <c:v>43173</c:v>
                </c:pt>
                <c:pt idx="3048">
                  <c:v>43174</c:v>
                </c:pt>
                <c:pt idx="3049">
                  <c:v>43175</c:v>
                </c:pt>
                <c:pt idx="3050">
                  <c:v>43178</c:v>
                </c:pt>
                <c:pt idx="3051">
                  <c:v>43179</c:v>
                </c:pt>
                <c:pt idx="3052">
                  <c:v>43180</c:v>
                </c:pt>
                <c:pt idx="3053">
                  <c:v>43181</c:v>
                </c:pt>
                <c:pt idx="3054">
                  <c:v>43182</c:v>
                </c:pt>
                <c:pt idx="3055">
                  <c:v>43185</c:v>
                </c:pt>
                <c:pt idx="3056">
                  <c:v>43186</c:v>
                </c:pt>
                <c:pt idx="3057">
                  <c:v>43187</c:v>
                </c:pt>
                <c:pt idx="3058">
                  <c:v>43188</c:v>
                </c:pt>
                <c:pt idx="3059">
                  <c:v>43192</c:v>
                </c:pt>
                <c:pt idx="3060">
                  <c:v>43193</c:v>
                </c:pt>
                <c:pt idx="3061">
                  <c:v>43194</c:v>
                </c:pt>
                <c:pt idx="3062">
                  <c:v>43195</c:v>
                </c:pt>
                <c:pt idx="3063">
                  <c:v>43196</c:v>
                </c:pt>
                <c:pt idx="3064">
                  <c:v>43199</c:v>
                </c:pt>
                <c:pt idx="3065">
                  <c:v>43200</c:v>
                </c:pt>
                <c:pt idx="3066">
                  <c:v>43201</c:v>
                </c:pt>
                <c:pt idx="3067">
                  <c:v>43202</c:v>
                </c:pt>
                <c:pt idx="3068">
                  <c:v>43203</c:v>
                </c:pt>
                <c:pt idx="3069">
                  <c:v>43206</c:v>
                </c:pt>
                <c:pt idx="3070">
                  <c:v>43207</c:v>
                </c:pt>
                <c:pt idx="3071">
                  <c:v>43208</c:v>
                </c:pt>
                <c:pt idx="3072">
                  <c:v>43209</c:v>
                </c:pt>
                <c:pt idx="3073">
                  <c:v>43210</c:v>
                </c:pt>
                <c:pt idx="3074">
                  <c:v>43213</c:v>
                </c:pt>
                <c:pt idx="3075">
                  <c:v>43214</c:v>
                </c:pt>
                <c:pt idx="3076">
                  <c:v>43215</c:v>
                </c:pt>
                <c:pt idx="3077">
                  <c:v>43216</c:v>
                </c:pt>
                <c:pt idx="3078">
                  <c:v>43217</c:v>
                </c:pt>
                <c:pt idx="3079">
                  <c:v>43220</c:v>
                </c:pt>
                <c:pt idx="3080">
                  <c:v>43221</c:v>
                </c:pt>
                <c:pt idx="3081">
                  <c:v>43222</c:v>
                </c:pt>
                <c:pt idx="3082">
                  <c:v>43223</c:v>
                </c:pt>
                <c:pt idx="3083">
                  <c:v>43224</c:v>
                </c:pt>
                <c:pt idx="3084">
                  <c:v>43227</c:v>
                </c:pt>
                <c:pt idx="3085">
                  <c:v>43228</c:v>
                </c:pt>
                <c:pt idx="3086">
                  <c:v>43229</c:v>
                </c:pt>
                <c:pt idx="3087">
                  <c:v>43230</c:v>
                </c:pt>
                <c:pt idx="3088">
                  <c:v>43231</c:v>
                </c:pt>
                <c:pt idx="3089">
                  <c:v>43234</c:v>
                </c:pt>
                <c:pt idx="3090">
                  <c:v>43235</c:v>
                </c:pt>
                <c:pt idx="3091">
                  <c:v>43236</c:v>
                </c:pt>
                <c:pt idx="3092">
                  <c:v>43237</c:v>
                </c:pt>
                <c:pt idx="3093">
                  <c:v>43238</c:v>
                </c:pt>
                <c:pt idx="3094">
                  <c:v>43241</c:v>
                </c:pt>
                <c:pt idx="3095">
                  <c:v>43242</c:v>
                </c:pt>
                <c:pt idx="3096">
                  <c:v>43243</c:v>
                </c:pt>
                <c:pt idx="3097">
                  <c:v>43244</c:v>
                </c:pt>
                <c:pt idx="3098">
                  <c:v>43245</c:v>
                </c:pt>
                <c:pt idx="3099">
                  <c:v>43249</c:v>
                </c:pt>
                <c:pt idx="3100">
                  <c:v>43250</c:v>
                </c:pt>
                <c:pt idx="3101">
                  <c:v>43251</c:v>
                </c:pt>
                <c:pt idx="3102">
                  <c:v>43252</c:v>
                </c:pt>
                <c:pt idx="3103">
                  <c:v>43255</c:v>
                </c:pt>
                <c:pt idx="3104">
                  <c:v>43256</c:v>
                </c:pt>
                <c:pt idx="3105">
                  <c:v>43257</c:v>
                </c:pt>
                <c:pt idx="3106">
                  <c:v>43258</c:v>
                </c:pt>
                <c:pt idx="3107">
                  <c:v>43259</c:v>
                </c:pt>
                <c:pt idx="3108">
                  <c:v>43262</c:v>
                </c:pt>
                <c:pt idx="3109">
                  <c:v>43263</c:v>
                </c:pt>
                <c:pt idx="3110">
                  <c:v>43264</c:v>
                </c:pt>
                <c:pt idx="3111">
                  <c:v>43265</c:v>
                </c:pt>
                <c:pt idx="3112">
                  <c:v>43266</c:v>
                </c:pt>
                <c:pt idx="3113">
                  <c:v>43269</c:v>
                </c:pt>
                <c:pt idx="3114">
                  <c:v>43270</c:v>
                </c:pt>
                <c:pt idx="3115">
                  <c:v>43271</c:v>
                </c:pt>
                <c:pt idx="3116">
                  <c:v>43272</c:v>
                </c:pt>
                <c:pt idx="3117">
                  <c:v>43273</c:v>
                </c:pt>
                <c:pt idx="3118">
                  <c:v>43276</c:v>
                </c:pt>
                <c:pt idx="3119">
                  <c:v>43277</c:v>
                </c:pt>
                <c:pt idx="3120">
                  <c:v>43278</c:v>
                </c:pt>
                <c:pt idx="3121">
                  <c:v>43279</c:v>
                </c:pt>
                <c:pt idx="3122">
                  <c:v>43280</c:v>
                </c:pt>
                <c:pt idx="3123">
                  <c:v>43283</c:v>
                </c:pt>
                <c:pt idx="3124">
                  <c:v>43284</c:v>
                </c:pt>
                <c:pt idx="3125">
                  <c:v>43286</c:v>
                </c:pt>
                <c:pt idx="3126">
                  <c:v>43287</c:v>
                </c:pt>
                <c:pt idx="3127">
                  <c:v>43290</c:v>
                </c:pt>
                <c:pt idx="3128">
                  <c:v>43291</c:v>
                </c:pt>
                <c:pt idx="3129">
                  <c:v>43292</c:v>
                </c:pt>
                <c:pt idx="3130">
                  <c:v>43293</c:v>
                </c:pt>
                <c:pt idx="3131">
                  <c:v>43294</c:v>
                </c:pt>
                <c:pt idx="3132">
                  <c:v>43297</c:v>
                </c:pt>
                <c:pt idx="3133">
                  <c:v>43298</c:v>
                </c:pt>
                <c:pt idx="3134">
                  <c:v>43299</c:v>
                </c:pt>
                <c:pt idx="3135">
                  <c:v>43300</c:v>
                </c:pt>
                <c:pt idx="3136">
                  <c:v>43301</c:v>
                </c:pt>
                <c:pt idx="3137">
                  <c:v>43304</c:v>
                </c:pt>
                <c:pt idx="3138">
                  <c:v>43305</c:v>
                </c:pt>
                <c:pt idx="3139">
                  <c:v>43306</c:v>
                </c:pt>
                <c:pt idx="3140">
                  <c:v>43307</c:v>
                </c:pt>
                <c:pt idx="3141">
                  <c:v>43308</c:v>
                </c:pt>
                <c:pt idx="3142">
                  <c:v>43311</c:v>
                </c:pt>
                <c:pt idx="3143">
                  <c:v>43312</c:v>
                </c:pt>
                <c:pt idx="3144">
                  <c:v>43313</c:v>
                </c:pt>
                <c:pt idx="3145">
                  <c:v>43314</c:v>
                </c:pt>
                <c:pt idx="3146">
                  <c:v>43315</c:v>
                </c:pt>
                <c:pt idx="3147">
                  <c:v>43318</c:v>
                </c:pt>
                <c:pt idx="3148">
                  <c:v>43319</c:v>
                </c:pt>
                <c:pt idx="3149">
                  <c:v>43320</c:v>
                </c:pt>
                <c:pt idx="3150">
                  <c:v>43321</c:v>
                </c:pt>
                <c:pt idx="3151">
                  <c:v>43322</c:v>
                </c:pt>
                <c:pt idx="3152">
                  <c:v>43325</c:v>
                </c:pt>
                <c:pt idx="3153">
                  <c:v>43326</c:v>
                </c:pt>
                <c:pt idx="3154">
                  <c:v>43327</c:v>
                </c:pt>
                <c:pt idx="3155">
                  <c:v>43328</c:v>
                </c:pt>
                <c:pt idx="3156">
                  <c:v>43329</c:v>
                </c:pt>
                <c:pt idx="3157">
                  <c:v>43332</c:v>
                </c:pt>
                <c:pt idx="3158">
                  <c:v>43333</c:v>
                </c:pt>
                <c:pt idx="3159">
                  <c:v>43334</c:v>
                </c:pt>
                <c:pt idx="3160">
                  <c:v>43335</c:v>
                </c:pt>
                <c:pt idx="3161">
                  <c:v>43336</c:v>
                </c:pt>
                <c:pt idx="3162">
                  <c:v>43339</c:v>
                </c:pt>
                <c:pt idx="3163">
                  <c:v>43340</c:v>
                </c:pt>
                <c:pt idx="3164">
                  <c:v>43341</c:v>
                </c:pt>
                <c:pt idx="3165">
                  <c:v>43342</c:v>
                </c:pt>
                <c:pt idx="3166">
                  <c:v>43343</c:v>
                </c:pt>
                <c:pt idx="3167">
                  <c:v>43347</c:v>
                </c:pt>
                <c:pt idx="3168">
                  <c:v>43348</c:v>
                </c:pt>
                <c:pt idx="3169">
                  <c:v>43349</c:v>
                </c:pt>
                <c:pt idx="3170">
                  <c:v>43350</c:v>
                </c:pt>
                <c:pt idx="3171">
                  <c:v>43353</c:v>
                </c:pt>
                <c:pt idx="3172">
                  <c:v>43354</c:v>
                </c:pt>
                <c:pt idx="3173">
                  <c:v>43355</c:v>
                </c:pt>
                <c:pt idx="3174">
                  <c:v>43356</c:v>
                </c:pt>
                <c:pt idx="3175">
                  <c:v>43357</c:v>
                </c:pt>
                <c:pt idx="3176">
                  <c:v>43360</c:v>
                </c:pt>
                <c:pt idx="3177">
                  <c:v>43361</c:v>
                </c:pt>
                <c:pt idx="3178">
                  <c:v>43362</c:v>
                </c:pt>
                <c:pt idx="3179">
                  <c:v>43363</c:v>
                </c:pt>
                <c:pt idx="3180">
                  <c:v>43364</c:v>
                </c:pt>
                <c:pt idx="3181">
                  <c:v>43367</c:v>
                </c:pt>
                <c:pt idx="3182">
                  <c:v>43368</c:v>
                </c:pt>
                <c:pt idx="3183">
                  <c:v>43369</c:v>
                </c:pt>
                <c:pt idx="3184">
                  <c:v>43370</c:v>
                </c:pt>
                <c:pt idx="3185">
                  <c:v>43371</c:v>
                </c:pt>
                <c:pt idx="3186">
                  <c:v>43374</c:v>
                </c:pt>
                <c:pt idx="3187">
                  <c:v>43375</c:v>
                </c:pt>
                <c:pt idx="3188">
                  <c:v>43376</c:v>
                </c:pt>
                <c:pt idx="3189">
                  <c:v>43377</c:v>
                </c:pt>
                <c:pt idx="3190">
                  <c:v>43378</c:v>
                </c:pt>
                <c:pt idx="3191">
                  <c:v>43382</c:v>
                </c:pt>
                <c:pt idx="3192">
                  <c:v>43383</c:v>
                </c:pt>
                <c:pt idx="3193">
                  <c:v>43384</c:v>
                </c:pt>
                <c:pt idx="3194">
                  <c:v>43385</c:v>
                </c:pt>
                <c:pt idx="3195">
                  <c:v>43388</c:v>
                </c:pt>
                <c:pt idx="3196">
                  <c:v>43389</c:v>
                </c:pt>
                <c:pt idx="3197">
                  <c:v>43390</c:v>
                </c:pt>
                <c:pt idx="3198">
                  <c:v>43391</c:v>
                </c:pt>
                <c:pt idx="3199">
                  <c:v>43392</c:v>
                </c:pt>
                <c:pt idx="3200">
                  <c:v>43395</c:v>
                </c:pt>
                <c:pt idx="3201">
                  <c:v>43396</c:v>
                </c:pt>
                <c:pt idx="3202">
                  <c:v>43397</c:v>
                </c:pt>
                <c:pt idx="3203">
                  <c:v>43398</c:v>
                </c:pt>
                <c:pt idx="3204">
                  <c:v>43399</c:v>
                </c:pt>
                <c:pt idx="3205">
                  <c:v>43402</c:v>
                </c:pt>
                <c:pt idx="3206">
                  <c:v>43403</c:v>
                </c:pt>
                <c:pt idx="3207">
                  <c:v>43404</c:v>
                </c:pt>
                <c:pt idx="3208">
                  <c:v>43405</c:v>
                </c:pt>
                <c:pt idx="3209">
                  <c:v>43406</c:v>
                </c:pt>
                <c:pt idx="3210">
                  <c:v>43409</c:v>
                </c:pt>
                <c:pt idx="3211">
                  <c:v>43410</c:v>
                </c:pt>
                <c:pt idx="3212">
                  <c:v>43411</c:v>
                </c:pt>
                <c:pt idx="3213">
                  <c:v>43412</c:v>
                </c:pt>
                <c:pt idx="3214">
                  <c:v>43413</c:v>
                </c:pt>
                <c:pt idx="3215">
                  <c:v>43417</c:v>
                </c:pt>
                <c:pt idx="3216">
                  <c:v>43418</c:v>
                </c:pt>
                <c:pt idx="3217">
                  <c:v>43419</c:v>
                </c:pt>
                <c:pt idx="3218">
                  <c:v>43420</c:v>
                </c:pt>
                <c:pt idx="3219">
                  <c:v>43423</c:v>
                </c:pt>
                <c:pt idx="3220">
                  <c:v>43424</c:v>
                </c:pt>
                <c:pt idx="3221">
                  <c:v>43425</c:v>
                </c:pt>
                <c:pt idx="3222">
                  <c:v>43427</c:v>
                </c:pt>
                <c:pt idx="3223">
                  <c:v>43430</c:v>
                </c:pt>
                <c:pt idx="3224">
                  <c:v>43431</c:v>
                </c:pt>
                <c:pt idx="3225">
                  <c:v>43432</c:v>
                </c:pt>
                <c:pt idx="3226">
                  <c:v>43433</c:v>
                </c:pt>
                <c:pt idx="3227">
                  <c:v>43434</c:v>
                </c:pt>
                <c:pt idx="3228">
                  <c:v>43437</c:v>
                </c:pt>
                <c:pt idx="3229">
                  <c:v>43438</c:v>
                </c:pt>
                <c:pt idx="3230">
                  <c:v>43440</c:v>
                </c:pt>
                <c:pt idx="3231">
                  <c:v>43441</c:v>
                </c:pt>
                <c:pt idx="3232">
                  <c:v>43444</c:v>
                </c:pt>
                <c:pt idx="3233">
                  <c:v>43445</c:v>
                </c:pt>
                <c:pt idx="3234">
                  <c:v>43446</c:v>
                </c:pt>
                <c:pt idx="3235">
                  <c:v>43447</c:v>
                </c:pt>
                <c:pt idx="3236">
                  <c:v>43448</c:v>
                </c:pt>
                <c:pt idx="3237">
                  <c:v>43451</c:v>
                </c:pt>
                <c:pt idx="3238">
                  <c:v>43452</c:v>
                </c:pt>
                <c:pt idx="3239">
                  <c:v>43453</c:v>
                </c:pt>
                <c:pt idx="3240">
                  <c:v>43454</c:v>
                </c:pt>
                <c:pt idx="3241">
                  <c:v>43455</c:v>
                </c:pt>
                <c:pt idx="3242">
                  <c:v>43458</c:v>
                </c:pt>
                <c:pt idx="3243">
                  <c:v>43460</c:v>
                </c:pt>
                <c:pt idx="3244">
                  <c:v>43461</c:v>
                </c:pt>
                <c:pt idx="3245">
                  <c:v>43462</c:v>
                </c:pt>
                <c:pt idx="3246">
                  <c:v>43465</c:v>
                </c:pt>
                <c:pt idx="3247">
                  <c:v>43467</c:v>
                </c:pt>
                <c:pt idx="3248">
                  <c:v>43468</c:v>
                </c:pt>
                <c:pt idx="3249">
                  <c:v>43469</c:v>
                </c:pt>
                <c:pt idx="3250">
                  <c:v>43472</c:v>
                </c:pt>
                <c:pt idx="3251">
                  <c:v>43473</c:v>
                </c:pt>
                <c:pt idx="3252">
                  <c:v>43474</c:v>
                </c:pt>
                <c:pt idx="3253">
                  <c:v>43475</c:v>
                </c:pt>
                <c:pt idx="3254">
                  <c:v>43476</c:v>
                </c:pt>
                <c:pt idx="3255">
                  <c:v>43479</c:v>
                </c:pt>
                <c:pt idx="3256">
                  <c:v>43480</c:v>
                </c:pt>
                <c:pt idx="3257">
                  <c:v>43481</c:v>
                </c:pt>
                <c:pt idx="3258">
                  <c:v>43482</c:v>
                </c:pt>
                <c:pt idx="3259">
                  <c:v>43483</c:v>
                </c:pt>
                <c:pt idx="3260">
                  <c:v>43487</c:v>
                </c:pt>
                <c:pt idx="3261">
                  <c:v>43488</c:v>
                </c:pt>
                <c:pt idx="3262">
                  <c:v>43489</c:v>
                </c:pt>
                <c:pt idx="3263">
                  <c:v>43490</c:v>
                </c:pt>
                <c:pt idx="3264">
                  <c:v>43493</c:v>
                </c:pt>
                <c:pt idx="3265">
                  <c:v>43494</c:v>
                </c:pt>
                <c:pt idx="3266">
                  <c:v>43495</c:v>
                </c:pt>
                <c:pt idx="3267">
                  <c:v>43496</c:v>
                </c:pt>
                <c:pt idx="3268">
                  <c:v>43497</c:v>
                </c:pt>
                <c:pt idx="3269">
                  <c:v>43500</c:v>
                </c:pt>
                <c:pt idx="3270">
                  <c:v>43501</c:v>
                </c:pt>
                <c:pt idx="3271">
                  <c:v>43502</c:v>
                </c:pt>
                <c:pt idx="3272">
                  <c:v>43503</c:v>
                </c:pt>
                <c:pt idx="3273">
                  <c:v>43504</c:v>
                </c:pt>
                <c:pt idx="3274">
                  <c:v>43507</c:v>
                </c:pt>
                <c:pt idx="3275">
                  <c:v>43508</c:v>
                </c:pt>
                <c:pt idx="3276">
                  <c:v>43509</c:v>
                </c:pt>
                <c:pt idx="3277">
                  <c:v>43510</c:v>
                </c:pt>
                <c:pt idx="3278">
                  <c:v>43511</c:v>
                </c:pt>
                <c:pt idx="3279">
                  <c:v>43515</c:v>
                </c:pt>
                <c:pt idx="3280">
                  <c:v>43516</c:v>
                </c:pt>
                <c:pt idx="3281">
                  <c:v>43517</c:v>
                </c:pt>
                <c:pt idx="3282">
                  <c:v>43518</c:v>
                </c:pt>
                <c:pt idx="3283">
                  <c:v>43521</c:v>
                </c:pt>
                <c:pt idx="3284">
                  <c:v>43522</c:v>
                </c:pt>
                <c:pt idx="3285">
                  <c:v>43523</c:v>
                </c:pt>
                <c:pt idx="3286">
                  <c:v>43524</c:v>
                </c:pt>
                <c:pt idx="3287">
                  <c:v>43525</c:v>
                </c:pt>
                <c:pt idx="3288">
                  <c:v>43528</c:v>
                </c:pt>
                <c:pt idx="3289">
                  <c:v>43529</c:v>
                </c:pt>
                <c:pt idx="3290">
                  <c:v>43530</c:v>
                </c:pt>
                <c:pt idx="3291">
                  <c:v>43531</c:v>
                </c:pt>
                <c:pt idx="3292">
                  <c:v>43532</c:v>
                </c:pt>
                <c:pt idx="3293">
                  <c:v>43535</c:v>
                </c:pt>
                <c:pt idx="3294">
                  <c:v>43536</c:v>
                </c:pt>
                <c:pt idx="3295">
                  <c:v>43537</c:v>
                </c:pt>
                <c:pt idx="3296">
                  <c:v>43538</c:v>
                </c:pt>
                <c:pt idx="3297">
                  <c:v>43539</c:v>
                </c:pt>
                <c:pt idx="3298">
                  <c:v>43542</c:v>
                </c:pt>
                <c:pt idx="3299">
                  <c:v>43543</c:v>
                </c:pt>
                <c:pt idx="3300">
                  <c:v>43544</c:v>
                </c:pt>
                <c:pt idx="3301">
                  <c:v>43545</c:v>
                </c:pt>
                <c:pt idx="3302">
                  <c:v>43546</c:v>
                </c:pt>
                <c:pt idx="3303">
                  <c:v>43549</c:v>
                </c:pt>
                <c:pt idx="3304">
                  <c:v>43550</c:v>
                </c:pt>
                <c:pt idx="3305">
                  <c:v>43551</c:v>
                </c:pt>
                <c:pt idx="3306">
                  <c:v>43552</c:v>
                </c:pt>
                <c:pt idx="3307">
                  <c:v>43553</c:v>
                </c:pt>
                <c:pt idx="3308">
                  <c:v>43556</c:v>
                </c:pt>
                <c:pt idx="3309">
                  <c:v>43557</c:v>
                </c:pt>
                <c:pt idx="3310">
                  <c:v>43558</c:v>
                </c:pt>
                <c:pt idx="3311">
                  <c:v>43559</c:v>
                </c:pt>
                <c:pt idx="3312">
                  <c:v>43560</c:v>
                </c:pt>
                <c:pt idx="3313">
                  <c:v>43563</c:v>
                </c:pt>
                <c:pt idx="3314">
                  <c:v>43564</c:v>
                </c:pt>
                <c:pt idx="3315">
                  <c:v>43565</c:v>
                </c:pt>
                <c:pt idx="3316">
                  <c:v>43566</c:v>
                </c:pt>
                <c:pt idx="3317">
                  <c:v>43567</c:v>
                </c:pt>
                <c:pt idx="3318">
                  <c:v>43570</c:v>
                </c:pt>
                <c:pt idx="3319">
                  <c:v>43571</c:v>
                </c:pt>
                <c:pt idx="3320">
                  <c:v>43572</c:v>
                </c:pt>
                <c:pt idx="3321">
                  <c:v>43573</c:v>
                </c:pt>
                <c:pt idx="3322">
                  <c:v>43577</c:v>
                </c:pt>
                <c:pt idx="3323">
                  <c:v>43578</c:v>
                </c:pt>
                <c:pt idx="3324">
                  <c:v>43579</c:v>
                </c:pt>
                <c:pt idx="3325">
                  <c:v>43580</c:v>
                </c:pt>
                <c:pt idx="3326">
                  <c:v>43581</c:v>
                </c:pt>
                <c:pt idx="3327">
                  <c:v>43584</c:v>
                </c:pt>
                <c:pt idx="3328">
                  <c:v>43585</c:v>
                </c:pt>
                <c:pt idx="3329">
                  <c:v>43586</c:v>
                </c:pt>
                <c:pt idx="3330">
                  <c:v>43587</c:v>
                </c:pt>
                <c:pt idx="3331">
                  <c:v>43588</c:v>
                </c:pt>
                <c:pt idx="3332">
                  <c:v>43591</c:v>
                </c:pt>
                <c:pt idx="3333">
                  <c:v>43592</c:v>
                </c:pt>
                <c:pt idx="3334">
                  <c:v>43593</c:v>
                </c:pt>
                <c:pt idx="3335">
                  <c:v>43594</c:v>
                </c:pt>
                <c:pt idx="3336">
                  <c:v>43595</c:v>
                </c:pt>
                <c:pt idx="3337">
                  <c:v>43598</c:v>
                </c:pt>
                <c:pt idx="3338">
                  <c:v>43599</c:v>
                </c:pt>
                <c:pt idx="3339">
                  <c:v>43600</c:v>
                </c:pt>
                <c:pt idx="3340">
                  <c:v>43601</c:v>
                </c:pt>
                <c:pt idx="3341">
                  <c:v>43602</c:v>
                </c:pt>
                <c:pt idx="3342">
                  <c:v>43605</c:v>
                </c:pt>
                <c:pt idx="3343">
                  <c:v>43606</c:v>
                </c:pt>
                <c:pt idx="3344">
                  <c:v>43607</c:v>
                </c:pt>
                <c:pt idx="3345">
                  <c:v>43608</c:v>
                </c:pt>
                <c:pt idx="3346">
                  <c:v>43609</c:v>
                </c:pt>
                <c:pt idx="3347">
                  <c:v>43613</c:v>
                </c:pt>
                <c:pt idx="3348">
                  <c:v>43614</c:v>
                </c:pt>
                <c:pt idx="3349">
                  <c:v>43615</c:v>
                </c:pt>
                <c:pt idx="3350">
                  <c:v>43616</c:v>
                </c:pt>
                <c:pt idx="3351">
                  <c:v>43619</c:v>
                </c:pt>
                <c:pt idx="3352">
                  <c:v>43620</c:v>
                </c:pt>
                <c:pt idx="3353">
                  <c:v>43621</c:v>
                </c:pt>
                <c:pt idx="3354">
                  <c:v>43622</c:v>
                </c:pt>
                <c:pt idx="3355">
                  <c:v>43623</c:v>
                </c:pt>
                <c:pt idx="3356">
                  <c:v>43626</c:v>
                </c:pt>
                <c:pt idx="3357">
                  <c:v>43627</c:v>
                </c:pt>
                <c:pt idx="3358">
                  <c:v>43628</c:v>
                </c:pt>
                <c:pt idx="3359">
                  <c:v>43629</c:v>
                </c:pt>
                <c:pt idx="3360">
                  <c:v>43630</c:v>
                </c:pt>
                <c:pt idx="3361">
                  <c:v>43633</c:v>
                </c:pt>
                <c:pt idx="3362">
                  <c:v>43634</c:v>
                </c:pt>
                <c:pt idx="3363">
                  <c:v>43635</c:v>
                </c:pt>
                <c:pt idx="3364">
                  <c:v>43636</c:v>
                </c:pt>
                <c:pt idx="3365">
                  <c:v>43637</c:v>
                </c:pt>
                <c:pt idx="3366">
                  <c:v>43640</c:v>
                </c:pt>
                <c:pt idx="3367">
                  <c:v>43641</c:v>
                </c:pt>
                <c:pt idx="3368">
                  <c:v>43642</c:v>
                </c:pt>
                <c:pt idx="3369">
                  <c:v>43643</c:v>
                </c:pt>
                <c:pt idx="3370">
                  <c:v>43644</c:v>
                </c:pt>
                <c:pt idx="3371">
                  <c:v>43647</c:v>
                </c:pt>
                <c:pt idx="3372">
                  <c:v>43648</c:v>
                </c:pt>
                <c:pt idx="3373">
                  <c:v>43649</c:v>
                </c:pt>
                <c:pt idx="3374">
                  <c:v>43651</c:v>
                </c:pt>
                <c:pt idx="3375">
                  <c:v>43654</c:v>
                </c:pt>
                <c:pt idx="3376">
                  <c:v>43655</c:v>
                </c:pt>
                <c:pt idx="3377">
                  <c:v>43656</c:v>
                </c:pt>
                <c:pt idx="3378">
                  <c:v>43657</c:v>
                </c:pt>
                <c:pt idx="3379">
                  <c:v>43658</c:v>
                </c:pt>
                <c:pt idx="3380">
                  <c:v>43661</c:v>
                </c:pt>
                <c:pt idx="3381">
                  <c:v>43662</c:v>
                </c:pt>
                <c:pt idx="3382">
                  <c:v>43663</c:v>
                </c:pt>
                <c:pt idx="3383">
                  <c:v>43664</c:v>
                </c:pt>
                <c:pt idx="3384">
                  <c:v>43665</c:v>
                </c:pt>
                <c:pt idx="3385">
                  <c:v>43668</c:v>
                </c:pt>
                <c:pt idx="3386">
                  <c:v>43669</c:v>
                </c:pt>
                <c:pt idx="3387">
                  <c:v>43670</c:v>
                </c:pt>
                <c:pt idx="3388">
                  <c:v>43671</c:v>
                </c:pt>
                <c:pt idx="3389">
                  <c:v>43672</c:v>
                </c:pt>
                <c:pt idx="3390">
                  <c:v>43675</c:v>
                </c:pt>
                <c:pt idx="3391">
                  <c:v>43676</c:v>
                </c:pt>
                <c:pt idx="3392">
                  <c:v>43677</c:v>
                </c:pt>
                <c:pt idx="3393">
                  <c:v>43678</c:v>
                </c:pt>
                <c:pt idx="3394">
                  <c:v>43679</c:v>
                </c:pt>
                <c:pt idx="3395">
                  <c:v>43682</c:v>
                </c:pt>
                <c:pt idx="3396">
                  <c:v>43683</c:v>
                </c:pt>
                <c:pt idx="3397">
                  <c:v>43684</c:v>
                </c:pt>
                <c:pt idx="3398">
                  <c:v>43685</c:v>
                </c:pt>
                <c:pt idx="3399">
                  <c:v>43686</c:v>
                </c:pt>
                <c:pt idx="3400">
                  <c:v>43689</c:v>
                </c:pt>
                <c:pt idx="3401">
                  <c:v>43690</c:v>
                </c:pt>
                <c:pt idx="3402">
                  <c:v>43691</c:v>
                </c:pt>
                <c:pt idx="3403">
                  <c:v>43692</c:v>
                </c:pt>
                <c:pt idx="3404">
                  <c:v>43693</c:v>
                </c:pt>
                <c:pt idx="3405">
                  <c:v>43696</c:v>
                </c:pt>
                <c:pt idx="3406">
                  <c:v>43697</c:v>
                </c:pt>
                <c:pt idx="3407">
                  <c:v>43698</c:v>
                </c:pt>
                <c:pt idx="3408">
                  <c:v>43699</c:v>
                </c:pt>
                <c:pt idx="3409">
                  <c:v>43700</c:v>
                </c:pt>
                <c:pt idx="3410">
                  <c:v>43703</c:v>
                </c:pt>
                <c:pt idx="3411">
                  <c:v>43704</c:v>
                </c:pt>
                <c:pt idx="3412">
                  <c:v>43705</c:v>
                </c:pt>
                <c:pt idx="3413">
                  <c:v>43706</c:v>
                </c:pt>
                <c:pt idx="3414">
                  <c:v>43707</c:v>
                </c:pt>
                <c:pt idx="3415">
                  <c:v>43711</c:v>
                </c:pt>
                <c:pt idx="3416">
                  <c:v>43712</c:v>
                </c:pt>
                <c:pt idx="3417">
                  <c:v>43713</c:v>
                </c:pt>
                <c:pt idx="3418">
                  <c:v>43714</c:v>
                </c:pt>
                <c:pt idx="3419">
                  <c:v>43717</c:v>
                </c:pt>
                <c:pt idx="3420">
                  <c:v>43718</c:v>
                </c:pt>
                <c:pt idx="3421">
                  <c:v>43719</c:v>
                </c:pt>
                <c:pt idx="3422">
                  <c:v>43720</c:v>
                </c:pt>
                <c:pt idx="3423">
                  <c:v>43721</c:v>
                </c:pt>
                <c:pt idx="3424">
                  <c:v>43724</c:v>
                </c:pt>
                <c:pt idx="3425">
                  <c:v>43725</c:v>
                </c:pt>
                <c:pt idx="3426">
                  <c:v>43726</c:v>
                </c:pt>
                <c:pt idx="3427">
                  <c:v>43727</c:v>
                </c:pt>
                <c:pt idx="3428">
                  <c:v>43728</c:v>
                </c:pt>
                <c:pt idx="3429">
                  <c:v>43731</c:v>
                </c:pt>
                <c:pt idx="3430">
                  <c:v>43732</c:v>
                </c:pt>
                <c:pt idx="3431">
                  <c:v>43733</c:v>
                </c:pt>
                <c:pt idx="3432">
                  <c:v>43734</c:v>
                </c:pt>
                <c:pt idx="3433">
                  <c:v>43735</c:v>
                </c:pt>
                <c:pt idx="3434">
                  <c:v>43738</c:v>
                </c:pt>
                <c:pt idx="3435">
                  <c:v>43739</c:v>
                </c:pt>
                <c:pt idx="3436">
                  <c:v>43740</c:v>
                </c:pt>
                <c:pt idx="3437">
                  <c:v>43741</c:v>
                </c:pt>
                <c:pt idx="3438">
                  <c:v>43742</c:v>
                </c:pt>
                <c:pt idx="3439">
                  <c:v>43745</c:v>
                </c:pt>
                <c:pt idx="3440">
                  <c:v>43746</c:v>
                </c:pt>
                <c:pt idx="3441">
                  <c:v>43747</c:v>
                </c:pt>
                <c:pt idx="3442">
                  <c:v>43748</c:v>
                </c:pt>
                <c:pt idx="3443">
                  <c:v>43749</c:v>
                </c:pt>
                <c:pt idx="3444">
                  <c:v>43753</c:v>
                </c:pt>
                <c:pt idx="3445">
                  <c:v>43754</c:v>
                </c:pt>
                <c:pt idx="3446">
                  <c:v>43755</c:v>
                </c:pt>
                <c:pt idx="3447">
                  <c:v>43756</c:v>
                </c:pt>
                <c:pt idx="3448">
                  <c:v>43759</c:v>
                </c:pt>
                <c:pt idx="3449">
                  <c:v>43760</c:v>
                </c:pt>
                <c:pt idx="3450">
                  <c:v>43761</c:v>
                </c:pt>
                <c:pt idx="3451">
                  <c:v>43762</c:v>
                </c:pt>
                <c:pt idx="3452">
                  <c:v>43763</c:v>
                </c:pt>
                <c:pt idx="3453">
                  <c:v>43766</c:v>
                </c:pt>
                <c:pt idx="3454">
                  <c:v>43767</c:v>
                </c:pt>
                <c:pt idx="3455">
                  <c:v>43768</c:v>
                </c:pt>
                <c:pt idx="3456">
                  <c:v>43769</c:v>
                </c:pt>
                <c:pt idx="3457">
                  <c:v>43770</c:v>
                </c:pt>
                <c:pt idx="3458">
                  <c:v>43773</c:v>
                </c:pt>
                <c:pt idx="3459">
                  <c:v>43774</c:v>
                </c:pt>
                <c:pt idx="3460">
                  <c:v>43775</c:v>
                </c:pt>
                <c:pt idx="3461">
                  <c:v>43776</c:v>
                </c:pt>
                <c:pt idx="3462">
                  <c:v>43777</c:v>
                </c:pt>
                <c:pt idx="3463">
                  <c:v>43781</c:v>
                </c:pt>
                <c:pt idx="3464">
                  <c:v>43782</c:v>
                </c:pt>
                <c:pt idx="3465">
                  <c:v>43783</c:v>
                </c:pt>
                <c:pt idx="3466">
                  <c:v>43784</c:v>
                </c:pt>
                <c:pt idx="3467">
                  <c:v>43787</c:v>
                </c:pt>
                <c:pt idx="3468">
                  <c:v>43788</c:v>
                </c:pt>
                <c:pt idx="3469">
                  <c:v>43789</c:v>
                </c:pt>
                <c:pt idx="3470">
                  <c:v>43790</c:v>
                </c:pt>
                <c:pt idx="3471">
                  <c:v>43791</c:v>
                </c:pt>
                <c:pt idx="3472">
                  <c:v>43794</c:v>
                </c:pt>
                <c:pt idx="3473">
                  <c:v>43795</c:v>
                </c:pt>
                <c:pt idx="3474">
                  <c:v>43796</c:v>
                </c:pt>
                <c:pt idx="3475">
                  <c:v>43798</c:v>
                </c:pt>
                <c:pt idx="3476">
                  <c:v>43801</c:v>
                </c:pt>
                <c:pt idx="3477">
                  <c:v>43802</c:v>
                </c:pt>
                <c:pt idx="3478">
                  <c:v>43803</c:v>
                </c:pt>
                <c:pt idx="3479">
                  <c:v>43804</c:v>
                </c:pt>
                <c:pt idx="3480">
                  <c:v>43805</c:v>
                </c:pt>
                <c:pt idx="3481">
                  <c:v>43808</c:v>
                </c:pt>
                <c:pt idx="3482">
                  <c:v>43809</c:v>
                </c:pt>
                <c:pt idx="3483">
                  <c:v>43810</c:v>
                </c:pt>
                <c:pt idx="3484">
                  <c:v>43811</c:v>
                </c:pt>
                <c:pt idx="3485">
                  <c:v>43812</c:v>
                </c:pt>
                <c:pt idx="3486">
                  <c:v>43815</c:v>
                </c:pt>
                <c:pt idx="3487">
                  <c:v>43816</c:v>
                </c:pt>
                <c:pt idx="3488">
                  <c:v>43817</c:v>
                </c:pt>
                <c:pt idx="3489">
                  <c:v>43818</c:v>
                </c:pt>
                <c:pt idx="3490">
                  <c:v>43819</c:v>
                </c:pt>
                <c:pt idx="3491">
                  <c:v>43822</c:v>
                </c:pt>
                <c:pt idx="3492">
                  <c:v>43823</c:v>
                </c:pt>
                <c:pt idx="3493">
                  <c:v>43825</c:v>
                </c:pt>
                <c:pt idx="3494">
                  <c:v>43826</c:v>
                </c:pt>
                <c:pt idx="3495">
                  <c:v>43829</c:v>
                </c:pt>
                <c:pt idx="3496">
                  <c:v>43830</c:v>
                </c:pt>
                <c:pt idx="3497">
                  <c:v>43832</c:v>
                </c:pt>
                <c:pt idx="3498">
                  <c:v>43833</c:v>
                </c:pt>
                <c:pt idx="3499">
                  <c:v>43836</c:v>
                </c:pt>
                <c:pt idx="3500">
                  <c:v>43837</c:v>
                </c:pt>
                <c:pt idx="3501">
                  <c:v>43838</c:v>
                </c:pt>
                <c:pt idx="3502">
                  <c:v>43839</c:v>
                </c:pt>
                <c:pt idx="3503">
                  <c:v>43840</c:v>
                </c:pt>
                <c:pt idx="3504">
                  <c:v>43843</c:v>
                </c:pt>
                <c:pt idx="3505">
                  <c:v>43844</c:v>
                </c:pt>
                <c:pt idx="3506">
                  <c:v>43845</c:v>
                </c:pt>
                <c:pt idx="3507">
                  <c:v>43846</c:v>
                </c:pt>
                <c:pt idx="3508">
                  <c:v>43847</c:v>
                </c:pt>
                <c:pt idx="3509">
                  <c:v>43851</c:v>
                </c:pt>
                <c:pt idx="3510">
                  <c:v>43852</c:v>
                </c:pt>
                <c:pt idx="3511">
                  <c:v>43853</c:v>
                </c:pt>
                <c:pt idx="3512">
                  <c:v>43854</c:v>
                </c:pt>
                <c:pt idx="3513">
                  <c:v>43857</c:v>
                </c:pt>
                <c:pt idx="3514">
                  <c:v>43858</c:v>
                </c:pt>
                <c:pt idx="3515">
                  <c:v>43859</c:v>
                </c:pt>
                <c:pt idx="3516">
                  <c:v>43860</c:v>
                </c:pt>
                <c:pt idx="3517">
                  <c:v>43861</c:v>
                </c:pt>
                <c:pt idx="3518">
                  <c:v>43864</c:v>
                </c:pt>
                <c:pt idx="3519">
                  <c:v>43865</c:v>
                </c:pt>
                <c:pt idx="3520">
                  <c:v>43866</c:v>
                </c:pt>
                <c:pt idx="3521">
                  <c:v>43867</c:v>
                </c:pt>
                <c:pt idx="3522">
                  <c:v>43868</c:v>
                </c:pt>
                <c:pt idx="3523">
                  <c:v>43871</c:v>
                </c:pt>
                <c:pt idx="3524">
                  <c:v>43872</c:v>
                </c:pt>
                <c:pt idx="3525">
                  <c:v>43873</c:v>
                </c:pt>
                <c:pt idx="3526">
                  <c:v>43874</c:v>
                </c:pt>
                <c:pt idx="3527">
                  <c:v>43875</c:v>
                </c:pt>
                <c:pt idx="3528">
                  <c:v>43879</c:v>
                </c:pt>
                <c:pt idx="3529">
                  <c:v>43880</c:v>
                </c:pt>
                <c:pt idx="3530">
                  <c:v>43881</c:v>
                </c:pt>
                <c:pt idx="3531">
                  <c:v>43882</c:v>
                </c:pt>
                <c:pt idx="3532">
                  <c:v>43885</c:v>
                </c:pt>
                <c:pt idx="3533">
                  <c:v>43886</c:v>
                </c:pt>
                <c:pt idx="3534">
                  <c:v>43887</c:v>
                </c:pt>
                <c:pt idx="3535">
                  <c:v>43888</c:v>
                </c:pt>
                <c:pt idx="3536">
                  <c:v>43889</c:v>
                </c:pt>
                <c:pt idx="3537">
                  <c:v>43892</c:v>
                </c:pt>
                <c:pt idx="3538">
                  <c:v>43893</c:v>
                </c:pt>
                <c:pt idx="3539">
                  <c:v>43894</c:v>
                </c:pt>
                <c:pt idx="3540">
                  <c:v>43895</c:v>
                </c:pt>
                <c:pt idx="3541">
                  <c:v>43896</c:v>
                </c:pt>
                <c:pt idx="3542">
                  <c:v>43899</c:v>
                </c:pt>
                <c:pt idx="3543">
                  <c:v>43900</c:v>
                </c:pt>
                <c:pt idx="3544">
                  <c:v>43901</c:v>
                </c:pt>
                <c:pt idx="3545">
                  <c:v>43902</c:v>
                </c:pt>
                <c:pt idx="3546">
                  <c:v>43903</c:v>
                </c:pt>
                <c:pt idx="3547">
                  <c:v>43906</c:v>
                </c:pt>
                <c:pt idx="3548">
                  <c:v>43907</c:v>
                </c:pt>
                <c:pt idx="3549">
                  <c:v>43908</c:v>
                </c:pt>
                <c:pt idx="3550">
                  <c:v>43909</c:v>
                </c:pt>
                <c:pt idx="3551">
                  <c:v>43910</c:v>
                </c:pt>
                <c:pt idx="3552">
                  <c:v>43913</c:v>
                </c:pt>
                <c:pt idx="3553">
                  <c:v>43914</c:v>
                </c:pt>
                <c:pt idx="3554">
                  <c:v>43915</c:v>
                </c:pt>
                <c:pt idx="3555">
                  <c:v>43916</c:v>
                </c:pt>
                <c:pt idx="3556">
                  <c:v>43917</c:v>
                </c:pt>
                <c:pt idx="3557">
                  <c:v>43920</c:v>
                </c:pt>
                <c:pt idx="3558">
                  <c:v>43921</c:v>
                </c:pt>
                <c:pt idx="3559">
                  <c:v>43922</c:v>
                </c:pt>
                <c:pt idx="3560">
                  <c:v>43923</c:v>
                </c:pt>
                <c:pt idx="3561">
                  <c:v>43924</c:v>
                </c:pt>
                <c:pt idx="3562">
                  <c:v>43927</c:v>
                </c:pt>
                <c:pt idx="3563">
                  <c:v>43928</c:v>
                </c:pt>
                <c:pt idx="3564">
                  <c:v>43929</c:v>
                </c:pt>
                <c:pt idx="3565">
                  <c:v>43930</c:v>
                </c:pt>
                <c:pt idx="3566">
                  <c:v>43934</c:v>
                </c:pt>
                <c:pt idx="3567">
                  <c:v>43935</c:v>
                </c:pt>
                <c:pt idx="3568">
                  <c:v>43936</c:v>
                </c:pt>
                <c:pt idx="3569">
                  <c:v>43937</c:v>
                </c:pt>
                <c:pt idx="3570">
                  <c:v>43938</c:v>
                </c:pt>
                <c:pt idx="3571">
                  <c:v>43941</c:v>
                </c:pt>
                <c:pt idx="3572">
                  <c:v>43942</c:v>
                </c:pt>
                <c:pt idx="3573">
                  <c:v>43943</c:v>
                </c:pt>
                <c:pt idx="3574">
                  <c:v>43944</c:v>
                </c:pt>
                <c:pt idx="3575">
                  <c:v>43945</c:v>
                </c:pt>
                <c:pt idx="3576">
                  <c:v>43948</c:v>
                </c:pt>
                <c:pt idx="3577">
                  <c:v>43949</c:v>
                </c:pt>
                <c:pt idx="3578">
                  <c:v>43950</c:v>
                </c:pt>
                <c:pt idx="3579">
                  <c:v>43951</c:v>
                </c:pt>
                <c:pt idx="3580">
                  <c:v>43952</c:v>
                </c:pt>
                <c:pt idx="3581">
                  <c:v>43955</c:v>
                </c:pt>
                <c:pt idx="3582">
                  <c:v>43956</c:v>
                </c:pt>
                <c:pt idx="3583">
                  <c:v>43957</c:v>
                </c:pt>
                <c:pt idx="3584">
                  <c:v>43958</c:v>
                </c:pt>
                <c:pt idx="3585">
                  <c:v>43959</c:v>
                </c:pt>
                <c:pt idx="3586">
                  <c:v>43962</c:v>
                </c:pt>
                <c:pt idx="3587">
                  <c:v>43963</c:v>
                </c:pt>
                <c:pt idx="3588">
                  <c:v>43964</c:v>
                </c:pt>
                <c:pt idx="3589">
                  <c:v>43965</c:v>
                </c:pt>
                <c:pt idx="3590">
                  <c:v>43966</c:v>
                </c:pt>
                <c:pt idx="3591">
                  <c:v>43969</c:v>
                </c:pt>
                <c:pt idx="3592">
                  <c:v>43970</c:v>
                </c:pt>
                <c:pt idx="3593">
                  <c:v>43971</c:v>
                </c:pt>
                <c:pt idx="3594">
                  <c:v>43972</c:v>
                </c:pt>
                <c:pt idx="3595">
                  <c:v>43973</c:v>
                </c:pt>
                <c:pt idx="3596">
                  <c:v>43977</c:v>
                </c:pt>
                <c:pt idx="3597">
                  <c:v>43978</c:v>
                </c:pt>
                <c:pt idx="3598">
                  <c:v>43979</c:v>
                </c:pt>
                <c:pt idx="3599">
                  <c:v>43980</c:v>
                </c:pt>
                <c:pt idx="3600">
                  <c:v>43983</c:v>
                </c:pt>
                <c:pt idx="3601">
                  <c:v>43984</c:v>
                </c:pt>
                <c:pt idx="3602">
                  <c:v>43985</c:v>
                </c:pt>
                <c:pt idx="3603">
                  <c:v>43986</c:v>
                </c:pt>
                <c:pt idx="3604">
                  <c:v>43987</c:v>
                </c:pt>
                <c:pt idx="3605">
                  <c:v>43990</c:v>
                </c:pt>
                <c:pt idx="3606">
                  <c:v>43991</c:v>
                </c:pt>
                <c:pt idx="3607">
                  <c:v>43992</c:v>
                </c:pt>
                <c:pt idx="3608">
                  <c:v>43993</c:v>
                </c:pt>
                <c:pt idx="3609">
                  <c:v>43994</c:v>
                </c:pt>
                <c:pt idx="3610">
                  <c:v>43997</c:v>
                </c:pt>
                <c:pt idx="3611">
                  <c:v>43998</c:v>
                </c:pt>
                <c:pt idx="3612">
                  <c:v>43999</c:v>
                </c:pt>
                <c:pt idx="3613">
                  <c:v>44000</c:v>
                </c:pt>
                <c:pt idx="3614">
                  <c:v>44001</c:v>
                </c:pt>
                <c:pt idx="3615">
                  <c:v>44004</c:v>
                </c:pt>
                <c:pt idx="3616">
                  <c:v>44005</c:v>
                </c:pt>
                <c:pt idx="3617">
                  <c:v>44006</c:v>
                </c:pt>
                <c:pt idx="3618">
                  <c:v>44007</c:v>
                </c:pt>
                <c:pt idx="3619">
                  <c:v>44008</c:v>
                </c:pt>
                <c:pt idx="3620">
                  <c:v>44011</c:v>
                </c:pt>
                <c:pt idx="3621">
                  <c:v>44012</c:v>
                </c:pt>
                <c:pt idx="3622">
                  <c:v>44013</c:v>
                </c:pt>
                <c:pt idx="3623">
                  <c:v>44014</c:v>
                </c:pt>
                <c:pt idx="3624">
                  <c:v>44018</c:v>
                </c:pt>
                <c:pt idx="3625">
                  <c:v>44019</c:v>
                </c:pt>
                <c:pt idx="3626">
                  <c:v>44020</c:v>
                </c:pt>
                <c:pt idx="3627">
                  <c:v>44021</c:v>
                </c:pt>
                <c:pt idx="3628">
                  <c:v>44022</c:v>
                </c:pt>
                <c:pt idx="3629">
                  <c:v>44025</c:v>
                </c:pt>
                <c:pt idx="3630">
                  <c:v>44026</c:v>
                </c:pt>
                <c:pt idx="3631">
                  <c:v>44027</c:v>
                </c:pt>
                <c:pt idx="3632">
                  <c:v>44028</c:v>
                </c:pt>
                <c:pt idx="3633">
                  <c:v>44029</c:v>
                </c:pt>
                <c:pt idx="3634">
                  <c:v>44032</c:v>
                </c:pt>
                <c:pt idx="3635">
                  <c:v>44033</c:v>
                </c:pt>
                <c:pt idx="3636">
                  <c:v>44034</c:v>
                </c:pt>
                <c:pt idx="3637">
                  <c:v>44035</c:v>
                </c:pt>
                <c:pt idx="3638">
                  <c:v>44036</c:v>
                </c:pt>
                <c:pt idx="3639">
                  <c:v>44039</c:v>
                </c:pt>
                <c:pt idx="3640">
                  <c:v>44040</c:v>
                </c:pt>
                <c:pt idx="3641">
                  <c:v>44041</c:v>
                </c:pt>
                <c:pt idx="3642">
                  <c:v>44042</c:v>
                </c:pt>
                <c:pt idx="3643">
                  <c:v>44043</c:v>
                </c:pt>
                <c:pt idx="3644">
                  <c:v>44046</c:v>
                </c:pt>
                <c:pt idx="3645">
                  <c:v>44047</c:v>
                </c:pt>
                <c:pt idx="3646">
                  <c:v>44048</c:v>
                </c:pt>
                <c:pt idx="3647">
                  <c:v>44049</c:v>
                </c:pt>
                <c:pt idx="3648">
                  <c:v>44050</c:v>
                </c:pt>
                <c:pt idx="3649">
                  <c:v>44053</c:v>
                </c:pt>
                <c:pt idx="3650">
                  <c:v>44054</c:v>
                </c:pt>
                <c:pt idx="3651">
                  <c:v>44055</c:v>
                </c:pt>
                <c:pt idx="3652">
                  <c:v>44056</c:v>
                </c:pt>
                <c:pt idx="3653">
                  <c:v>44057</c:v>
                </c:pt>
                <c:pt idx="3654">
                  <c:v>44060</c:v>
                </c:pt>
                <c:pt idx="3655">
                  <c:v>44061</c:v>
                </c:pt>
                <c:pt idx="3656">
                  <c:v>44062</c:v>
                </c:pt>
                <c:pt idx="3657">
                  <c:v>44063</c:v>
                </c:pt>
                <c:pt idx="3658">
                  <c:v>44064</c:v>
                </c:pt>
                <c:pt idx="3659">
                  <c:v>44067</c:v>
                </c:pt>
                <c:pt idx="3660">
                  <c:v>44068</c:v>
                </c:pt>
                <c:pt idx="3661">
                  <c:v>44069</c:v>
                </c:pt>
                <c:pt idx="3662">
                  <c:v>44070</c:v>
                </c:pt>
                <c:pt idx="3663">
                  <c:v>44071</c:v>
                </c:pt>
                <c:pt idx="3664">
                  <c:v>44074</c:v>
                </c:pt>
                <c:pt idx="3665">
                  <c:v>44075</c:v>
                </c:pt>
                <c:pt idx="3666">
                  <c:v>44076</c:v>
                </c:pt>
                <c:pt idx="3667">
                  <c:v>44077</c:v>
                </c:pt>
                <c:pt idx="3668">
                  <c:v>44078</c:v>
                </c:pt>
                <c:pt idx="3669">
                  <c:v>44082</c:v>
                </c:pt>
                <c:pt idx="3670">
                  <c:v>44083</c:v>
                </c:pt>
                <c:pt idx="3671">
                  <c:v>44084</c:v>
                </c:pt>
                <c:pt idx="3672">
                  <c:v>44085</c:v>
                </c:pt>
                <c:pt idx="3673">
                  <c:v>44088</c:v>
                </c:pt>
                <c:pt idx="3674">
                  <c:v>44089</c:v>
                </c:pt>
                <c:pt idx="3675">
                  <c:v>44090</c:v>
                </c:pt>
                <c:pt idx="3676">
                  <c:v>44091</c:v>
                </c:pt>
                <c:pt idx="3677">
                  <c:v>44092</c:v>
                </c:pt>
                <c:pt idx="3678">
                  <c:v>44095</c:v>
                </c:pt>
                <c:pt idx="3679">
                  <c:v>44096</c:v>
                </c:pt>
                <c:pt idx="3680">
                  <c:v>44097</c:v>
                </c:pt>
                <c:pt idx="3681">
                  <c:v>44098</c:v>
                </c:pt>
                <c:pt idx="3682">
                  <c:v>44099</c:v>
                </c:pt>
                <c:pt idx="3683">
                  <c:v>44102</c:v>
                </c:pt>
                <c:pt idx="3684">
                  <c:v>44103</c:v>
                </c:pt>
                <c:pt idx="3685">
                  <c:v>44104</c:v>
                </c:pt>
                <c:pt idx="3686">
                  <c:v>44105</c:v>
                </c:pt>
                <c:pt idx="3687">
                  <c:v>44106</c:v>
                </c:pt>
                <c:pt idx="3688">
                  <c:v>44109</c:v>
                </c:pt>
                <c:pt idx="3689">
                  <c:v>44110</c:v>
                </c:pt>
                <c:pt idx="3690">
                  <c:v>44111</c:v>
                </c:pt>
                <c:pt idx="3691">
                  <c:v>44112</c:v>
                </c:pt>
                <c:pt idx="3692">
                  <c:v>44113</c:v>
                </c:pt>
                <c:pt idx="3693">
                  <c:v>44117</c:v>
                </c:pt>
                <c:pt idx="3694">
                  <c:v>44118</c:v>
                </c:pt>
                <c:pt idx="3695">
                  <c:v>44119</c:v>
                </c:pt>
                <c:pt idx="3696">
                  <c:v>44120</c:v>
                </c:pt>
                <c:pt idx="3697">
                  <c:v>44123</c:v>
                </c:pt>
                <c:pt idx="3698">
                  <c:v>44124</c:v>
                </c:pt>
                <c:pt idx="3699">
                  <c:v>44125</c:v>
                </c:pt>
                <c:pt idx="3700">
                  <c:v>44126</c:v>
                </c:pt>
                <c:pt idx="3701">
                  <c:v>44127</c:v>
                </c:pt>
                <c:pt idx="3702">
                  <c:v>44130</c:v>
                </c:pt>
                <c:pt idx="3703">
                  <c:v>44131</c:v>
                </c:pt>
                <c:pt idx="3704">
                  <c:v>44132</c:v>
                </c:pt>
                <c:pt idx="3705">
                  <c:v>44133</c:v>
                </c:pt>
                <c:pt idx="3706">
                  <c:v>44134</c:v>
                </c:pt>
                <c:pt idx="3707">
                  <c:v>44137</c:v>
                </c:pt>
                <c:pt idx="3708">
                  <c:v>44138</c:v>
                </c:pt>
                <c:pt idx="3709">
                  <c:v>44139</c:v>
                </c:pt>
                <c:pt idx="3710">
                  <c:v>44140</c:v>
                </c:pt>
                <c:pt idx="3711">
                  <c:v>44141</c:v>
                </c:pt>
                <c:pt idx="3712">
                  <c:v>44144</c:v>
                </c:pt>
                <c:pt idx="3713">
                  <c:v>44145</c:v>
                </c:pt>
                <c:pt idx="3714">
                  <c:v>44147</c:v>
                </c:pt>
                <c:pt idx="3715">
                  <c:v>44148</c:v>
                </c:pt>
                <c:pt idx="3716">
                  <c:v>44151</c:v>
                </c:pt>
                <c:pt idx="3717">
                  <c:v>44152</c:v>
                </c:pt>
                <c:pt idx="3718">
                  <c:v>44153</c:v>
                </c:pt>
                <c:pt idx="3719">
                  <c:v>44154</c:v>
                </c:pt>
                <c:pt idx="3720">
                  <c:v>44155</c:v>
                </c:pt>
                <c:pt idx="3721">
                  <c:v>44158</c:v>
                </c:pt>
                <c:pt idx="3722">
                  <c:v>44159</c:v>
                </c:pt>
                <c:pt idx="3723">
                  <c:v>44160</c:v>
                </c:pt>
                <c:pt idx="3724">
                  <c:v>44162</c:v>
                </c:pt>
                <c:pt idx="3725">
                  <c:v>44165</c:v>
                </c:pt>
                <c:pt idx="3726">
                  <c:v>44166</c:v>
                </c:pt>
                <c:pt idx="3727">
                  <c:v>44167</c:v>
                </c:pt>
                <c:pt idx="3728">
                  <c:v>44168</c:v>
                </c:pt>
                <c:pt idx="3729">
                  <c:v>44169</c:v>
                </c:pt>
                <c:pt idx="3730">
                  <c:v>44172</c:v>
                </c:pt>
                <c:pt idx="3731">
                  <c:v>44173</c:v>
                </c:pt>
                <c:pt idx="3732">
                  <c:v>44174</c:v>
                </c:pt>
                <c:pt idx="3733">
                  <c:v>44175</c:v>
                </c:pt>
                <c:pt idx="3734">
                  <c:v>44176</c:v>
                </c:pt>
                <c:pt idx="3735">
                  <c:v>44179</c:v>
                </c:pt>
                <c:pt idx="3736">
                  <c:v>44180</c:v>
                </c:pt>
                <c:pt idx="3737">
                  <c:v>44181</c:v>
                </c:pt>
                <c:pt idx="3738">
                  <c:v>44182</c:v>
                </c:pt>
                <c:pt idx="3739">
                  <c:v>44183</c:v>
                </c:pt>
                <c:pt idx="3740">
                  <c:v>44186</c:v>
                </c:pt>
                <c:pt idx="3741">
                  <c:v>44187</c:v>
                </c:pt>
                <c:pt idx="3742">
                  <c:v>44188</c:v>
                </c:pt>
                <c:pt idx="3743">
                  <c:v>44189</c:v>
                </c:pt>
                <c:pt idx="3744">
                  <c:v>44193</c:v>
                </c:pt>
                <c:pt idx="3745">
                  <c:v>44194</c:v>
                </c:pt>
                <c:pt idx="3746">
                  <c:v>44195</c:v>
                </c:pt>
                <c:pt idx="3747">
                  <c:v>44196</c:v>
                </c:pt>
                <c:pt idx="3748">
                  <c:v>44200</c:v>
                </c:pt>
                <c:pt idx="3749">
                  <c:v>44201</c:v>
                </c:pt>
                <c:pt idx="3750">
                  <c:v>44202</c:v>
                </c:pt>
                <c:pt idx="3751">
                  <c:v>44203</c:v>
                </c:pt>
                <c:pt idx="3752">
                  <c:v>44204</c:v>
                </c:pt>
                <c:pt idx="3753">
                  <c:v>44207</c:v>
                </c:pt>
                <c:pt idx="3754">
                  <c:v>44208</c:v>
                </c:pt>
                <c:pt idx="3755">
                  <c:v>44209</c:v>
                </c:pt>
                <c:pt idx="3756">
                  <c:v>44210</c:v>
                </c:pt>
                <c:pt idx="3757">
                  <c:v>44211</c:v>
                </c:pt>
                <c:pt idx="3758">
                  <c:v>44215</c:v>
                </c:pt>
                <c:pt idx="3759">
                  <c:v>44216</c:v>
                </c:pt>
                <c:pt idx="3760">
                  <c:v>44217</c:v>
                </c:pt>
                <c:pt idx="3761">
                  <c:v>44218</c:v>
                </c:pt>
                <c:pt idx="3762">
                  <c:v>44221</c:v>
                </c:pt>
                <c:pt idx="3763">
                  <c:v>44222</c:v>
                </c:pt>
                <c:pt idx="3764">
                  <c:v>44223</c:v>
                </c:pt>
                <c:pt idx="3765">
                  <c:v>44224</c:v>
                </c:pt>
                <c:pt idx="3766">
                  <c:v>44225</c:v>
                </c:pt>
                <c:pt idx="3767">
                  <c:v>44228</c:v>
                </c:pt>
                <c:pt idx="3768">
                  <c:v>44229</c:v>
                </c:pt>
                <c:pt idx="3769">
                  <c:v>44230</c:v>
                </c:pt>
                <c:pt idx="3770">
                  <c:v>44231</c:v>
                </c:pt>
                <c:pt idx="3771">
                  <c:v>44232</c:v>
                </c:pt>
                <c:pt idx="3772">
                  <c:v>44235</c:v>
                </c:pt>
                <c:pt idx="3773">
                  <c:v>44236</c:v>
                </c:pt>
                <c:pt idx="3774">
                  <c:v>44237</c:v>
                </c:pt>
                <c:pt idx="3775">
                  <c:v>44238</c:v>
                </c:pt>
                <c:pt idx="3776">
                  <c:v>44239</c:v>
                </c:pt>
                <c:pt idx="3777">
                  <c:v>44243</c:v>
                </c:pt>
                <c:pt idx="3778">
                  <c:v>44244</c:v>
                </c:pt>
                <c:pt idx="3779">
                  <c:v>44245</c:v>
                </c:pt>
                <c:pt idx="3780">
                  <c:v>44246</c:v>
                </c:pt>
                <c:pt idx="3781">
                  <c:v>44249</c:v>
                </c:pt>
              </c:numCache>
            </c:numRef>
          </c:cat>
          <c:val>
            <c:numRef>
              <c:f>'GLDB PIP'!$J$2:$J$3783</c:f>
              <c:numCache>
                <c:formatCode>General</c:formatCode>
                <c:ptCount val="3782"/>
                <c:pt idx="0">
                  <c:v>10000</c:v>
                </c:pt>
                <c:pt idx="1">
                  <c:v>10075.067142565807</c:v>
                </c:pt>
                <c:pt idx="2">
                  <c:v>9928.1712917576588</c:v>
                </c:pt>
                <c:pt idx="3">
                  <c:v>10166.978760341186</c:v>
                </c:pt>
                <c:pt idx="4">
                  <c:v>10347.53659773704</c:v>
                </c:pt>
                <c:pt idx="5">
                  <c:v>10223.842099734797</c:v>
                </c:pt>
                <c:pt idx="6">
                  <c:v>10294.427398110547</c:v>
                </c:pt>
                <c:pt idx="7">
                  <c:v>10306.864794143787</c:v>
                </c:pt>
                <c:pt idx="8">
                  <c:v>10489.898984026413</c:v>
                </c:pt>
                <c:pt idx="9">
                  <c:v>10450.181807064148</c:v>
                </c:pt>
                <c:pt idx="10">
                  <c:v>10265.47673979375</c:v>
                </c:pt>
                <c:pt idx="11">
                  <c:v>10516.541859086055</c:v>
                </c:pt>
                <c:pt idx="12">
                  <c:v>10438.014541793513</c:v>
                </c:pt>
                <c:pt idx="13">
                  <c:v>10526.109861896251</c:v>
                </c:pt>
                <c:pt idx="14">
                  <c:v>10500.847789906253</c:v>
                </c:pt>
                <c:pt idx="15">
                  <c:v>10539.73202850666</c:v>
                </c:pt>
                <c:pt idx="16">
                  <c:v>10474.261728449121</c:v>
                </c:pt>
                <c:pt idx="17">
                  <c:v>10449.645589617408</c:v>
                </c:pt>
                <c:pt idx="18">
                  <c:v>10574.498912215337</c:v>
                </c:pt>
                <c:pt idx="19">
                  <c:v>10674.340494964785</c:v>
                </c:pt>
                <c:pt idx="20">
                  <c:v>10619.303600006049</c:v>
                </c:pt>
                <c:pt idx="21">
                  <c:v>10681.79267803475</c:v>
                </c:pt>
                <c:pt idx="22">
                  <c:v>10614.938881626509</c:v>
                </c:pt>
                <c:pt idx="23">
                  <c:v>10655.289231032557</c:v>
                </c:pt>
                <c:pt idx="24">
                  <c:v>10276.98257550434</c:v>
                </c:pt>
                <c:pt idx="25">
                  <c:v>10249.07525448987</c:v>
                </c:pt>
                <c:pt idx="26">
                  <c:v>10537.896970478319</c:v>
                </c:pt>
                <c:pt idx="27">
                  <c:v>10232.459788100659</c:v>
                </c:pt>
                <c:pt idx="28">
                  <c:v>10027.81951846477</c:v>
                </c:pt>
                <c:pt idx="29">
                  <c:v>10133.787542731519</c:v>
                </c:pt>
                <c:pt idx="30">
                  <c:v>10035.461722945576</c:v>
                </c:pt>
                <c:pt idx="31">
                  <c:v>10161.001848625448</c:v>
                </c:pt>
                <c:pt idx="32">
                  <c:v>10302.28180804333</c:v>
                </c:pt>
                <c:pt idx="33">
                  <c:v>10329.429405032046</c:v>
                </c:pt>
                <c:pt idx="34">
                  <c:v>10359.018144774638</c:v>
                </c:pt>
                <c:pt idx="35">
                  <c:v>10233.174705977885</c:v>
                </c:pt>
                <c:pt idx="36">
                  <c:v>10420.407241275134</c:v>
                </c:pt>
                <c:pt idx="37">
                  <c:v>10338.212250596533</c:v>
                </c:pt>
                <c:pt idx="38">
                  <c:v>10496.17397088992</c:v>
                </c:pt>
                <c:pt idx="39">
                  <c:v>10517.796797469295</c:v>
                </c:pt>
                <c:pt idx="40">
                  <c:v>10565.3297202547</c:v>
                </c:pt>
                <c:pt idx="41">
                  <c:v>10494.418604125727</c:v>
                </c:pt>
                <c:pt idx="42">
                  <c:v>10251.813848481377</c:v>
                </c:pt>
                <c:pt idx="43">
                  <c:v>10215.437982142994</c:v>
                </c:pt>
                <c:pt idx="44">
                  <c:v>10020.906776329801</c:v>
                </c:pt>
                <c:pt idx="45">
                  <c:v>10079.264364097235</c:v>
                </c:pt>
                <c:pt idx="46">
                  <c:v>9951.2350444237727</c:v>
                </c:pt>
                <c:pt idx="47">
                  <c:v>10070.568527204303</c:v>
                </c:pt>
                <c:pt idx="48">
                  <c:v>10220.658794074903</c:v>
                </c:pt>
                <c:pt idx="49">
                  <c:v>10221.746450534809</c:v>
                </c:pt>
                <c:pt idx="50">
                  <c:v>10297.649741427049</c:v>
                </c:pt>
                <c:pt idx="51">
                  <c:v>10273.435733816385</c:v>
                </c:pt>
                <c:pt idx="52">
                  <c:v>10312.623762313649</c:v>
                </c:pt>
                <c:pt idx="53">
                  <c:v>10219.549024726777</c:v>
                </c:pt>
                <c:pt idx="54">
                  <c:v>10198.805488661417</c:v>
                </c:pt>
                <c:pt idx="55">
                  <c:v>10163.124782835153</c:v>
                </c:pt>
                <c:pt idx="56">
                  <c:v>10384.831831602325</c:v>
                </c:pt>
                <c:pt idx="57">
                  <c:v>10495.642396828342</c:v>
                </c:pt>
                <c:pt idx="58">
                  <c:v>10440.202098969237</c:v>
                </c:pt>
                <c:pt idx="59">
                  <c:v>10545.604153591166</c:v>
                </c:pt>
                <c:pt idx="60">
                  <c:v>10760.876510815035</c:v>
                </c:pt>
                <c:pt idx="61">
                  <c:v>10668.799927518037</c:v>
                </c:pt>
                <c:pt idx="62">
                  <c:v>10800.473116852771</c:v>
                </c:pt>
                <c:pt idx="63">
                  <c:v>10736.266021578791</c:v>
                </c:pt>
                <c:pt idx="64">
                  <c:v>10787.636048816847</c:v>
                </c:pt>
                <c:pt idx="65">
                  <c:v>10887.466406499032</c:v>
                </c:pt>
                <c:pt idx="66">
                  <c:v>10717.690040546035</c:v>
                </c:pt>
                <c:pt idx="67">
                  <c:v>10896.664248613341</c:v>
                </c:pt>
                <c:pt idx="68">
                  <c:v>10873.268642106934</c:v>
                </c:pt>
                <c:pt idx="69">
                  <c:v>10877.027209304113</c:v>
                </c:pt>
                <c:pt idx="70">
                  <c:v>10814.775108399837</c:v>
                </c:pt>
                <c:pt idx="71">
                  <c:v>11194.014906794071</c:v>
                </c:pt>
                <c:pt idx="72">
                  <c:v>11292.854604987617</c:v>
                </c:pt>
                <c:pt idx="73">
                  <c:v>11493.289448494432</c:v>
                </c:pt>
                <c:pt idx="74">
                  <c:v>11257.533154897628</c:v>
                </c:pt>
                <c:pt idx="75">
                  <c:v>11504.702069884201</c:v>
                </c:pt>
                <c:pt idx="76">
                  <c:v>11314.563824416504</c:v>
                </c:pt>
                <c:pt idx="77">
                  <c:v>11449.468775057847</c:v>
                </c:pt>
                <c:pt idx="78">
                  <c:v>11581.471696594275</c:v>
                </c:pt>
                <c:pt idx="79">
                  <c:v>11504.604402361156</c:v>
                </c:pt>
                <c:pt idx="80">
                  <c:v>11849.122290580093</c:v>
                </c:pt>
                <c:pt idx="81">
                  <c:v>11902.737386799161</c:v>
                </c:pt>
                <c:pt idx="82">
                  <c:v>12062.305588715748</c:v>
                </c:pt>
                <c:pt idx="83">
                  <c:v>12062.929996463463</c:v>
                </c:pt>
                <c:pt idx="84">
                  <c:v>12200.625906043924</c:v>
                </c:pt>
                <c:pt idx="85">
                  <c:v>12379.051970215205</c:v>
                </c:pt>
                <c:pt idx="86">
                  <c:v>12300.336262129895</c:v>
                </c:pt>
                <c:pt idx="87">
                  <c:v>12683.692283749728</c:v>
                </c:pt>
                <c:pt idx="88">
                  <c:v>12765.381629757225</c:v>
                </c:pt>
                <c:pt idx="89">
                  <c:v>13032.090378952978</c:v>
                </c:pt>
                <c:pt idx="90">
                  <c:v>12819.849416418707</c:v>
                </c:pt>
                <c:pt idx="91">
                  <c:v>12366.411702090412</c:v>
                </c:pt>
                <c:pt idx="92">
                  <c:v>12543.984755623482</c:v>
                </c:pt>
                <c:pt idx="93">
                  <c:v>12478.437159714686</c:v>
                </c:pt>
                <c:pt idx="94">
                  <c:v>12348.784179734725</c:v>
                </c:pt>
                <c:pt idx="95">
                  <c:v>11918.019455124333</c:v>
                </c:pt>
                <c:pt idx="96">
                  <c:v>11930.045800336482</c:v>
                </c:pt>
                <c:pt idx="97">
                  <c:v>12215.278849665649</c:v>
                </c:pt>
                <c:pt idx="98">
                  <c:v>11563.715725675138</c:v>
                </c:pt>
                <c:pt idx="99">
                  <c:v>11740.628053288976</c:v>
                </c:pt>
                <c:pt idx="100">
                  <c:v>11804.367920021976</c:v>
                </c:pt>
                <c:pt idx="101">
                  <c:v>11844.545467968546</c:v>
                </c:pt>
                <c:pt idx="102">
                  <c:v>11604.705055497734</c:v>
                </c:pt>
                <c:pt idx="103">
                  <c:v>11342.312755572333</c:v>
                </c:pt>
                <c:pt idx="104">
                  <c:v>11558.321857929732</c:v>
                </c:pt>
                <c:pt idx="105">
                  <c:v>11672.288144045177</c:v>
                </c:pt>
                <c:pt idx="106">
                  <c:v>11430.746899420235</c:v>
                </c:pt>
                <c:pt idx="107">
                  <c:v>11382.983265535251</c:v>
                </c:pt>
                <c:pt idx="108">
                  <c:v>11061.276113893466</c:v>
                </c:pt>
                <c:pt idx="109">
                  <c:v>11056.308517521689</c:v>
                </c:pt>
                <c:pt idx="110">
                  <c:v>11036.412660086766</c:v>
                </c:pt>
                <c:pt idx="111">
                  <c:v>10248.614250670798</c:v>
                </c:pt>
                <c:pt idx="112">
                  <c:v>10164.101208308639</c:v>
                </c:pt>
                <c:pt idx="113">
                  <c:v>10206.964045757286</c:v>
                </c:pt>
                <c:pt idx="114">
                  <c:v>10395.64157923142</c:v>
                </c:pt>
                <c:pt idx="115">
                  <c:v>10224.731342573561</c:v>
                </c:pt>
                <c:pt idx="116">
                  <c:v>10365.20508400355</c:v>
                </c:pt>
                <c:pt idx="117">
                  <c:v>10541.531387138488</c:v>
                </c:pt>
                <c:pt idx="118">
                  <c:v>10408.041982153949</c:v>
                </c:pt>
                <c:pt idx="119">
                  <c:v>10438.93400226546</c:v>
                </c:pt>
                <c:pt idx="120">
                  <c:v>10422.926211583273</c:v>
                </c:pt>
                <c:pt idx="121">
                  <c:v>10392.593057915661</c:v>
                </c:pt>
                <c:pt idx="122">
                  <c:v>10301.366390340852</c:v>
                </c:pt>
                <c:pt idx="123">
                  <c:v>10481.040697497228</c:v>
                </c:pt>
                <c:pt idx="124">
                  <c:v>11013.536801612148</c:v>
                </c:pt>
                <c:pt idx="125">
                  <c:v>11011.745561954112</c:v>
                </c:pt>
                <c:pt idx="126">
                  <c:v>11214.469728250142</c:v>
                </c:pt>
                <c:pt idx="127">
                  <c:v>11364.344781369509</c:v>
                </c:pt>
                <c:pt idx="128">
                  <c:v>11369.623578968594</c:v>
                </c:pt>
                <c:pt idx="129">
                  <c:v>11222.086819741322</c:v>
                </c:pt>
                <c:pt idx="130">
                  <c:v>11544.084930692024</c:v>
                </c:pt>
                <c:pt idx="131">
                  <c:v>11691.062823198639</c:v>
                </c:pt>
                <c:pt idx="132">
                  <c:v>11765.402067108422</c:v>
                </c:pt>
                <c:pt idx="133">
                  <c:v>12013.637357289965</c:v>
                </c:pt>
                <c:pt idx="134">
                  <c:v>11728.282476383843</c:v>
                </c:pt>
                <c:pt idx="135">
                  <c:v>11281.233035425512</c:v>
                </c:pt>
                <c:pt idx="136">
                  <c:v>11576.911235971287</c:v>
                </c:pt>
                <c:pt idx="137">
                  <c:v>11417.123601846013</c:v>
                </c:pt>
                <c:pt idx="138">
                  <c:v>11187.890207116699</c:v>
                </c:pt>
                <c:pt idx="139">
                  <c:v>11065.68509069975</c:v>
                </c:pt>
                <c:pt idx="140">
                  <c:v>11138.283085927011</c:v>
                </c:pt>
                <c:pt idx="141">
                  <c:v>11230.832830571773</c:v>
                </c:pt>
                <c:pt idx="142">
                  <c:v>11418.035736884123</c:v>
                </c:pt>
                <c:pt idx="143">
                  <c:v>11498.995392595754</c:v>
                </c:pt>
                <c:pt idx="144">
                  <c:v>11493.340986521565</c:v>
                </c:pt>
                <c:pt idx="145">
                  <c:v>11712.765090986682</c:v>
                </c:pt>
                <c:pt idx="146">
                  <c:v>11818.247028036521</c:v>
                </c:pt>
                <c:pt idx="147">
                  <c:v>11689.070881805568</c:v>
                </c:pt>
                <c:pt idx="148">
                  <c:v>11716.791231704432</c:v>
                </c:pt>
                <c:pt idx="149">
                  <c:v>11708.647480306665</c:v>
                </c:pt>
                <c:pt idx="150">
                  <c:v>11735.038756987147</c:v>
                </c:pt>
                <c:pt idx="151">
                  <c:v>11809.380095422974</c:v>
                </c:pt>
                <c:pt idx="152">
                  <c:v>11524.937927113351</c:v>
                </c:pt>
                <c:pt idx="153">
                  <c:v>11471.683239631806</c:v>
                </c:pt>
                <c:pt idx="154">
                  <c:v>11361.963020121679</c:v>
                </c:pt>
                <c:pt idx="155">
                  <c:v>11305.417696910928</c:v>
                </c:pt>
                <c:pt idx="156">
                  <c:v>11460.883130449414</c:v>
                </c:pt>
                <c:pt idx="157">
                  <c:v>11214.843006405583</c:v>
                </c:pt>
                <c:pt idx="158">
                  <c:v>11172.831777335332</c:v>
                </c:pt>
                <c:pt idx="159">
                  <c:v>11429.101316782659</c:v>
                </c:pt>
                <c:pt idx="160">
                  <c:v>11414.057095984244</c:v>
                </c:pt>
                <c:pt idx="161">
                  <c:v>11396.39103368518</c:v>
                </c:pt>
                <c:pt idx="162">
                  <c:v>11321.814123329714</c:v>
                </c:pt>
                <c:pt idx="163">
                  <c:v>11379.573765085781</c:v>
                </c:pt>
                <c:pt idx="164">
                  <c:v>11252.887069937644</c:v>
                </c:pt>
                <c:pt idx="165">
                  <c:v>11172.539671798097</c:v>
                </c:pt>
                <c:pt idx="166">
                  <c:v>11314.344946754194</c:v>
                </c:pt>
                <c:pt idx="167">
                  <c:v>11481.393091800046</c:v>
                </c:pt>
                <c:pt idx="168">
                  <c:v>11460.593386123852</c:v>
                </c:pt>
                <c:pt idx="169">
                  <c:v>11687.043308252645</c:v>
                </c:pt>
                <c:pt idx="170">
                  <c:v>11586.509509510926</c:v>
                </c:pt>
                <c:pt idx="171">
                  <c:v>11292.668895423623</c:v>
                </c:pt>
                <c:pt idx="172">
                  <c:v>11163.04523360617</c:v>
                </c:pt>
                <c:pt idx="173">
                  <c:v>10789.91250649482</c:v>
                </c:pt>
                <c:pt idx="174">
                  <c:v>10760.713499609268</c:v>
                </c:pt>
                <c:pt idx="175">
                  <c:v>10802.409276011289</c:v>
                </c:pt>
                <c:pt idx="176">
                  <c:v>10596.700271772152</c:v>
                </c:pt>
                <c:pt idx="177">
                  <c:v>10546.100725039945</c:v>
                </c:pt>
                <c:pt idx="178">
                  <c:v>10715.729678110181</c:v>
                </c:pt>
                <c:pt idx="179">
                  <c:v>10598.261285623541</c:v>
                </c:pt>
                <c:pt idx="180">
                  <c:v>10656.821833582562</c:v>
                </c:pt>
                <c:pt idx="181">
                  <c:v>10750.195509356412</c:v>
                </c:pt>
                <c:pt idx="182">
                  <c:v>10906.245165404971</c:v>
                </c:pt>
                <c:pt idx="183">
                  <c:v>10954.281363787839</c:v>
                </c:pt>
                <c:pt idx="184">
                  <c:v>10952.789897157503</c:v>
                </c:pt>
                <c:pt idx="185">
                  <c:v>11056.894499086531</c:v>
                </c:pt>
                <c:pt idx="186">
                  <c:v>11185.648648345408</c:v>
                </c:pt>
                <c:pt idx="187">
                  <c:v>11057.346576166501</c:v>
                </c:pt>
                <c:pt idx="188">
                  <c:v>11055.781729711704</c:v>
                </c:pt>
                <c:pt idx="189">
                  <c:v>10655.311477458803</c:v>
                </c:pt>
                <c:pt idx="190">
                  <c:v>10425.734558946431</c:v>
                </c:pt>
                <c:pt idx="191">
                  <c:v>10551.726398511672</c:v>
                </c:pt>
                <c:pt idx="192">
                  <c:v>10521.50726100969</c:v>
                </c:pt>
                <c:pt idx="193">
                  <c:v>10477.525156837199</c:v>
                </c:pt>
                <c:pt idx="194">
                  <c:v>10467.849924536191</c:v>
                </c:pt>
                <c:pt idx="195">
                  <c:v>10543.809184918984</c:v>
                </c:pt>
                <c:pt idx="196">
                  <c:v>10756.597891773059</c:v>
                </c:pt>
                <c:pt idx="197">
                  <c:v>10884.527255548841</c:v>
                </c:pt>
                <c:pt idx="198">
                  <c:v>10802.800667702073</c:v>
                </c:pt>
                <c:pt idx="199">
                  <c:v>10794.734737188257</c:v>
                </c:pt>
                <c:pt idx="200">
                  <c:v>10961.943605969915</c:v>
                </c:pt>
                <c:pt idx="201">
                  <c:v>10855.71228276152</c:v>
                </c:pt>
                <c:pt idx="202">
                  <c:v>10584.385449221114</c:v>
                </c:pt>
                <c:pt idx="203">
                  <c:v>10674.556912807597</c:v>
                </c:pt>
                <c:pt idx="204">
                  <c:v>10775.791066933009</c:v>
                </c:pt>
                <c:pt idx="205">
                  <c:v>10972.285237754108</c:v>
                </c:pt>
                <c:pt idx="206">
                  <c:v>11028.576044250107</c:v>
                </c:pt>
                <c:pt idx="207">
                  <c:v>11158.041194934036</c:v>
                </c:pt>
                <c:pt idx="208">
                  <c:v>11193.751681242045</c:v>
                </c:pt>
                <c:pt idx="209">
                  <c:v>11454.653192533218</c:v>
                </c:pt>
                <c:pt idx="210">
                  <c:v>11586.539666315044</c:v>
                </c:pt>
                <c:pt idx="211">
                  <c:v>11541.575102515126</c:v>
                </c:pt>
                <c:pt idx="212">
                  <c:v>11535.564459204155</c:v>
                </c:pt>
                <c:pt idx="213">
                  <c:v>11564.957098218258</c:v>
                </c:pt>
                <c:pt idx="214">
                  <c:v>11413.940241554141</c:v>
                </c:pt>
                <c:pt idx="215">
                  <c:v>11756.723498438012</c:v>
                </c:pt>
                <c:pt idx="216">
                  <c:v>11662.14677760771</c:v>
                </c:pt>
                <c:pt idx="217">
                  <c:v>11658.78045919955</c:v>
                </c:pt>
                <c:pt idx="218">
                  <c:v>11595.400084109433</c:v>
                </c:pt>
                <c:pt idx="219">
                  <c:v>11539.087797904145</c:v>
                </c:pt>
                <c:pt idx="220">
                  <c:v>11476.315269661232</c:v>
                </c:pt>
                <c:pt idx="221">
                  <c:v>11528.859504607139</c:v>
                </c:pt>
                <c:pt idx="222">
                  <c:v>11530.020757282091</c:v>
                </c:pt>
                <c:pt idx="223">
                  <c:v>11668.330089666104</c:v>
                </c:pt>
                <c:pt idx="224">
                  <c:v>11681.820436657323</c:v>
                </c:pt>
                <c:pt idx="225">
                  <c:v>11694.311222517785</c:v>
                </c:pt>
                <c:pt idx="226">
                  <c:v>11924.607995301309</c:v>
                </c:pt>
                <c:pt idx="227">
                  <c:v>11880.398871096797</c:v>
                </c:pt>
                <c:pt idx="228">
                  <c:v>11833.891689865455</c:v>
                </c:pt>
                <c:pt idx="229">
                  <c:v>12079.062576839267</c:v>
                </c:pt>
                <c:pt idx="230">
                  <c:v>12058.412193478795</c:v>
                </c:pt>
                <c:pt idx="231">
                  <c:v>12075.769973264463</c:v>
                </c:pt>
                <c:pt idx="232">
                  <c:v>12006.634456563512</c:v>
                </c:pt>
                <c:pt idx="233">
                  <c:v>11764.480056975479</c:v>
                </c:pt>
                <c:pt idx="234">
                  <c:v>11782.429559565617</c:v>
                </c:pt>
                <c:pt idx="235">
                  <c:v>11625.882566792687</c:v>
                </c:pt>
                <c:pt idx="236">
                  <c:v>11732.772233902131</c:v>
                </c:pt>
                <c:pt idx="237">
                  <c:v>11688.451021374938</c:v>
                </c:pt>
                <c:pt idx="238">
                  <c:v>11644.226503718226</c:v>
                </c:pt>
                <c:pt idx="239">
                  <c:v>11597.87600091583</c:v>
                </c:pt>
                <c:pt idx="240">
                  <c:v>11381.927065129707</c:v>
                </c:pt>
                <c:pt idx="241">
                  <c:v>11366.298081432498</c:v>
                </c:pt>
                <c:pt idx="242">
                  <c:v>11504.419660410835</c:v>
                </c:pt>
                <c:pt idx="243">
                  <c:v>11486.770563281474</c:v>
                </c:pt>
                <c:pt idx="244">
                  <c:v>11466.147654181297</c:v>
                </c:pt>
                <c:pt idx="245">
                  <c:v>11427.176712487279</c:v>
                </c:pt>
                <c:pt idx="246">
                  <c:v>11452.319380840987</c:v>
                </c:pt>
                <c:pt idx="247">
                  <c:v>11563.255766557404</c:v>
                </c:pt>
                <c:pt idx="248">
                  <c:v>11661.24266990752</c:v>
                </c:pt>
                <c:pt idx="249">
                  <c:v>11679.186791755161</c:v>
                </c:pt>
                <c:pt idx="250">
                  <c:v>11570.434575554611</c:v>
                </c:pt>
                <c:pt idx="251">
                  <c:v>11548.905363834558</c:v>
                </c:pt>
                <c:pt idx="252">
                  <c:v>11163.727750469345</c:v>
                </c:pt>
                <c:pt idx="253">
                  <c:v>11214.259323220278</c:v>
                </c:pt>
                <c:pt idx="254">
                  <c:v>11317.973444690455</c:v>
                </c:pt>
                <c:pt idx="255">
                  <c:v>11270.302793157294</c:v>
                </c:pt>
                <c:pt idx="256">
                  <c:v>11245.16295984604</c:v>
                </c:pt>
                <c:pt idx="257">
                  <c:v>11459.393795468477</c:v>
                </c:pt>
                <c:pt idx="258">
                  <c:v>11467.992506679029</c:v>
                </c:pt>
                <c:pt idx="259">
                  <c:v>11582.937870208902</c:v>
                </c:pt>
                <c:pt idx="260">
                  <c:v>11512.881930318057</c:v>
                </c:pt>
                <c:pt idx="261">
                  <c:v>11651.07272882617</c:v>
                </c:pt>
                <c:pt idx="262">
                  <c:v>11624.518063647951</c:v>
                </c:pt>
                <c:pt idx="263">
                  <c:v>11812.05946619613</c:v>
                </c:pt>
                <c:pt idx="264">
                  <c:v>11856.686767189931</c:v>
                </c:pt>
                <c:pt idx="265">
                  <c:v>11816.563552841313</c:v>
                </c:pt>
                <c:pt idx="266">
                  <c:v>11749.12437578515</c:v>
                </c:pt>
                <c:pt idx="267">
                  <c:v>11719.309338666872</c:v>
                </c:pt>
                <c:pt idx="268">
                  <c:v>11750.894801543631</c:v>
                </c:pt>
                <c:pt idx="269">
                  <c:v>11933.895970681151</c:v>
                </c:pt>
                <c:pt idx="270">
                  <c:v>12008.208845452335</c:v>
                </c:pt>
                <c:pt idx="271">
                  <c:v>11813.863857053359</c:v>
                </c:pt>
                <c:pt idx="272">
                  <c:v>11911.706165026677</c:v>
                </c:pt>
                <c:pt idx="273">
                  <c:v>11992.801748108703</c:v>
                </c:pt>
                <c:pt idx="274">
                  <c:v>11990.535165773414</c:v>
                </c:pt>
                <c:pt idx="275">
                  <c:v>12098.661029584246</c:v>
                </c:pt>
                <c:pt idx="276">
                  <c:v>12233.344713928656</c:v>
                </c:pt>
                <c:pt idx="277">
                  <c:v>12131.603663337979</c:v>
                </c:pt>
                <c:pt idx="278">
                  <c:v>12148.894965581778</c:v>
                </c:pt>
                <c:pt idx="279">
                  <c:v>12277.059554366895</c:v>
                </c:pt>
                <c:pt idx="280">
                  <c:v>12286.456050684263</c:v>
                </c:pt>
                <c:pt idx="281">
                  <c:v>12330.189681397582</c:v>
                </c:pt>
                <c:pt idx="282">
                  <c:v>12135.681797716681</c:v>
                </c:pt>
                <c:pt idx="283">
                  <c:v>12544.326441230887</c:v>
                </c:pt>
                <c:pt idx="284">
                  <c:v>12499.003864459206</c:v>
                </c:pt>
                <c:pt idx="285">
                  <c:v>12612.703584088713</c:v>
                </c:pt>
                <c:pt idx="286">
                  <c:v>12706.670108233127</c:v>
                </c:pt>
                <c:pt idx="287">
                  <c:v>12741.666494153555</c:v>
                </c:pt>
                <c:pt idx="288">
                  <c:v>12427.172384173413</c:v>
                </c:pt>
                <c:pt idx="289">
                  <c:v>12289.568867834359</c:v>
                </c:pt>
                <c:pt idx="290">
                  <c:v>11933.845686494265</c:v>
                </c:pt>
                <c:pt idx="291">
                  <c:v>11828.307592701451</c:v>
                </c:pt>
                <c:pt idx="292">
                  <c:v>11931.058564311355</c:v>
                </c:pt>
                <c:pt idx="293">
                  <c:v>12087.429040438901</c:v>
                </c:pt>
                <c:pt idx="294">
                  <c:v>12125.813373557605</c:v>
                </c:pt>
                <c:pt idx="295">
                  <c:v>12006.256884895587</c:v>
                </c:pt>
                <c:pt idx="296">
                  <c:v>12005.096449199818</c:v>
                </c:pt>
                <c:pt idx="297">
                  <c:v>12043.421747787099</c:v>
                </c:pt>
                <c:pt idx="298">
                  <c:v>11868.135544165812</c:v>
                </c:pt>
                <c:pt idx="299">
                  <c:v>11952.163952877716</c:v>
                </c:pt>
                <c:pt idx="300">
                  <c:v>12066.96547475859</c:v>
                </c:pt>
                <c:pt idx="301">
                  <c:v>12061.445662879518</c:v>
                </c:pt>
                <c:pt idx="302">
                  <c:v>12159.257154735293</c:v>
                </c:pt>
                <c:pt idx="303">
                  <c:v>12191.493199968561</c:v>
                </c:pt>
                <c:pt idx="304">
                  <c:v>12229.720705344198</c:v>
                </c:pt>
                <c:pt idx="305">
                  <c:v>12088.161428462379</c:v>
                </c:pt>
                <c:pt idx="306">
                  <c:v>12230.197154185777</c:v>
                </c:pt>
                <c:pt idx="307">
                  <c:v>12190.576878218117</c:v>
                </c:pt>
                <c:pt idx="308">
                  <c:v>12261.495894965125</c:v>
                </c:pt>
                <c:pt idx="309">
                  <c:v>12151.399800365061</c:v>
                </c:pt>
                <c:pt idx="310">
                  <c:v>12174.889699052992</c:v>
                </c:pt>
                <c:pt idx="311">
                  <c:v>12222.52101176677</c:v>
                </c:pt>
                <c:pt idx="312">
                  <c:v>12176.355805634535</c:v>
                </c:pt>
                <c:pt idx="313">
                  <c:v>12331.184337042887</c:v>
                </c:pt>
                <c:pt idx="314">
                  <c:v>12346.98018366521</c:v>
                </c:pt>
                <c:pt idx="315">
                  <c:v>12258.267534006702</c:v>
                </c:pt>
                <c:pt idx="316">
                  <c:v>12368.769201460667</c:v>
                </c:pt>
                <c:pt idx="317">
                  <c:v>12367.56834505742</c:v>
                </c:pt>
                <c:pt idx="318">
                  <c:v>12333.755096358258</c:v>
                </c:pt>
                <c:pt idx="319">
                  <c:v>12501.033502997087</c:v>
                </c:pt>
                <c:pt idx="320">
                  <c:v>12621.334848757548</c:v>
                </c:pt>
                <c:pt idx="321">
                  <c:v>12625.886481704518</c:v>
                </c:pt>
                <c:pt idx="322">
                  <c:v>12668.471778182246</c:v>
                </c:pt>
                <c:pt idx="323">
                  <c:v>12566.146859456348</c:v>
                </c:pt>
                <c:pt idx="324">
                  <c:v>12697.173000061845</c:v>
                </c:pt>
                <c:pt idx="325">
                  <c:v>12690.618785565388</c:v>
                </c:pt>
                <c:pt idx="326">
                  <c:v>12594.592699184401</c:v>
                </c:pt>
                <c:pt idx="327">
                  <c:v>12566.709728621961</c:v>
                </c:pt>
                <c:pt idx="328">
                  <c:v>12363.136358299955</c:v>
                </c:pt>
                <c:pt idx="329">
                  <c:v>12435.755446343832</c:v>
                </c:pt>
                <c:pt idx="330">
                  <c:v>12522.105909224058</c:v>
                </c:pt>
                <c:pt idx="331">
                  <c:v>12402.518662528113</c:v>
                </c:pt>
                <c:pt idx="332">
                  <c:v>12356.102445133558</c:v>
                </c:pt>
                <c:pt idx="333">
                  <c:v>12507.101695366677</c:v>
                </c:pt>
                <c:pt idx="334">
                  <c:v>12630.741067955627</c:v>
                </c:pt>
                <c:pt idx="335">
                  <c:v>12661.94011975922</c:v>
                </c:pt>
                <c:pt idx="336">
                  <c:v>12604.254407561206</c:v>
                </c:pt>
                <c:pt idx="337">
                  <c:v>12483.673131188751</c:v>
                </c:pt>
                <c:pt idx="338">
                  <c:v>12219.279043317551</c:v>
                </c:pt>
                <c:pt idx="339">
                  <c:v>12295.925992607441</c:v>
                </c:pt>
                <c:pt idx="340">
                  <c:v>12250.224132458879</c:v>
                </c:pt>
                <c:pt idx="341">
                  <c:v>12323.901807251583</c:v>
                </c:pt>
                <c:pt idx="342">
                  <c:v>12089.600327031259</c:v>
                </c:pt>
                <c:pt idx="343">
                  <c:v>11980.853965407981</c:v>
                </c:pt>
                <c:pt idx="344">
                  <c:v>12031.673184930873</c:v>
                </c:pt>
                <c:pt idx="345">
                  <c:v>12050.877821218763</c:v>
                </c:pt>
                <c:pt idx="346">
                  <c:v>11975.678681391262</c:v>
                </c:pt>
                <c:pt idx="347">
                  <c:v>12009.01527042859</c:v>
                </c:pt>
                <c:pt idx="348">
                  <c:v>11851.741920772158</c:v>
                </c:pt>
                <c:pt idx="349">
                  <c:v>11877.606772315312</c:v>
                </c:pt>
                <c:pt idx="350">
                  <c:v>11901.632882413498</c:v>
                </c:pt>
                <c:pt idx="351">
                  <c:v>11835.155251133101</c:v>
                </c:pt>
                <c:pt idx="352">
                  <c:v>11956.094249094976</c:v>
                </c:pt>
                <c:pt idx="353">
                  <c:v>12098.845637985685</c:v>
                </c:pt>
                <c:pt idx="354">
                  <c:v>12113.698531453228</c:v>
                </c:pt>
                <c:pt idx="355">
                  <c:v>12053.072797374472</c:v>
                </c:pt>
                <c:pt idx="356">
                  <c:v>12053.637070771683</c:v>
                </c:pt>
                <c:pt idx="357">
                  <c:v>11783.262255519385</c:v>
                </c:pt>
                <c:pt idx="358">
                  <c:v>11517.679925694216</c:v>
                </c:pt>
                <c:pt idx="359">
                  <c:v>11655.69001643883</c:v>
                </c:pt>
                <c:pt idx="360">
                  <c:v>11477.164711149733</c:v>
                </c:pt>
                <c:pt idx="361">
                  <c:v>11504.178102836864</c:v>
                </c:pt>
                <c:pt idx="362">
                  <c:v>11560.522020519978</c:v>
                </c:pt>
                <c:pt idx="363">
                  <c:v>11653.460055613197</c:v>
                </c:pt>
                <c:pt idx="364">
                  <c:v>11680.583000973575</c:v>
                </c:pt>
                <c:pt idx="365">
                  <c:v>11826.139472392775</c:v>
                </c:pt>
                <c:pt idx="366">
                  <c:v>11691.089687145211</c:v>
                </c:pt>
                <c:pt idx="367">
                  <c:v>11560.291145370571</c:v>
                </c:pt>
                <c:pt idx="368">
                  <c:v>11645.452295365962</c:v>
                </c:pt>
                <c:pt idx="369">
                  <c:v>11639.732139039348</c:v>
                </c:pt>
                <c:pt idx="370">
                  <c:v>11459.47230619191</c:v>
                </c:pt>
                <c:pt idx="371">
                  <c:v>11455.105358571414</c:v>
                </c:pt>
                <c:pt idx="372">
                  <c:v>11547.709005835379</c:v>
                </c:pt>
                <c:pt idx="373">
                  <c:v>11613.66781688288</c:v>
                </c:pt>
                <c:pt idx="374">
                  <c:v>11643.611840589607</c:v>
                </c:pt>
                <c:pt idx="375">
                  <c:v>11690.161743387454</c:v>
                </c:pt>
                <c:pt idx="376">
                  <c:v>11536.506220753066</c:v>
                </c:pt>
                <c:pt idx="377">
                  <c:v>11588.462362062895</c:v>
                </c:pt>
                <c:pt idx="378">
                  <c:v>11751.73552347744</c:v>
                </c:pt>
                <c:pt idx="379">
                  <c:v>11872.011277954382</c:v>
                </c:pt>
                <c:pt idx="380">
                  <c:v>11783.609062377134</c:v>
                </c:pt>
                <c:pt idx="381">
                  <c:v>11859.707171901067</c:v>
                </c:pt>
                <c:pt idx="382">
                  <c:v>11859.9377455798</c:v>
                </c:pt>
                <c:pt idx="383">
                  <c:v>11892.2243628584</c:v>
                </c:pt>
                <c:pt idx="384">
                  <c:v>11865.836591128815</c:v>
                </c:pt>
                <c:pt idx="385">
                  <c:v>12021.733615040821</c:v>
                </c:pt>
                <c:pt idx="386">
                  <c:v>12094.357769997083</c:v>
                </c:pt>
                <c:pt idx="387">
                  <c:v>12258.35313782776</c:v>
                </c:pt>
                <c:pt idx="388">
                  <c:v>12183.552994616957</c:v>
                </c:pt>
                <c:pt idx="389">
                  <c:v>12259.538954615076</c:v>
                </c:pt>
                <c:pt idx="390">
                  <c:v>12062.691556844047</c:v>
                </c:pt>
                <c:pt idx="391">
                  <c:v>11893.333095391421</c:v>
                </c:pt>
                <c:pt idx="392">
                  <c:v>11823.64073530612</c:v>
                </c:pt>
                <c:pt idx="393">
                  <c:v>11859.259353972766</c:v>
                </c:pt>
                <c:pt idx="394">
                  <c:v>11964.20446907712</c:v>
                </c:pt>
                <c:pt idx="395">
                  <c:v>11874.832574654869</c:v>
                </c:pt>
                <c:pt idx="396">
                  <c:v>11900.27397839082</c:v>
                </c:pt>
                <c:pt idx="397">
                  <c:v>12094.718934598846</c:v>
                </c:pt>
                <c:pt idx="398">
                  <c:v>12041.852524385233</c:v>
                </c:pt>
                <c:pt idx="399">
                  <c:v>11986.167193406798</c:v>
                </c:pt>
                <c:pt idx="400">
                  <c:v>12001.513143276206</c:v>
                </c:pt>
                <c:pt idx="401">
                  <c:v>11817.206153530853</c:v>
                </c:pt>
                <c:pt idx="402">
                  <c:v>11941.700061295065</c:v>
                </c:pt>
                <c:pt idx="403">
                  <c:v>11953.163225118784</c:v>
                </c:pt>
                <c:pt idx="404">
                  <c:v>11961.877137606845</c:v>
                </c:pt>
                <c:pt idx="405">
                  <c:v>11954.872448029088</c:v>
                </c:pt>
                <c:pt idx="406">
                  <c:v>11593.961181853478</c:v>
                </c:pt>
                <c:pt idx="407">
                  <c:v>11729.341413876979</c:v>
                </c:pt>
                <c:pt idx="408">
                  <c:v>11736.389583223709</c:v>
                </c:pt>
                <c:pt idx="409">
                  <c:v>11765.90800734304</c:v>
                </c:pt>
                <c:pt idx="410">
                  <c:v>11771.80539998361</c:v>
                </c:pt>
                <c:pt idx="411">
                  <c:v>11782.783669295484</c:v>
                </c:pt>
                <c:pt idx="412">
                  <c:v>11961.388516649353</c:v>
                </c:pt>
                <c:pt idx="413">
                  <c:v>11980.247713575875</c:v>
                </c:pt>
                <c:pt idx="414">
                  <c:v>11969.862352446842</c:v>
                </c:pt>
                <c:pt idx="415">
                  <c:v>11953.735824423477</c:v>
                </c:pt>
                <c:pt idx="416">
                  <c:v>11963.906885632305</c:v>
                </c:pt>
                <c:pt idx="417">
                  <c:v>12098.283220123289</c:v>
                </c:pt>
                <c:pt idx="418">
                  <c:v>12262.248409112253</c:v>
                </c:pt>
                <c:pt idx="419">
                  <c:v>12306.424603825459</c:v>
                </c:pt>
                <c:pt idx="420">
                  <c:v>12515.201570087203</c:v>
                </c:pt>
                <c:pt idx="421">
                  <c:v>12692.666610746055</c:v>
                </c:pt>
                <c:pt idx="422">
                  <c:v>12763.564475309002</c:v>
                </c:pt>
                <c:pt idx="423">
                  <c:v>12889.251179823077</c:v>
                </c:pt>
                <c:pt idx="424">
                  <c:v>12851.087862743163</c:v>
                </c:pt>
                <c:pt idx="425">
                  <c:v>12739.352361635449</c:v>
                </c:pt>
                <c:pt idx="426">
                  <c:v>12761.869217705995</c:v>
                </c:pt>
                <c:pt idx="427">
                  <c:v>12873.984893759514</c:v>
                </c:pt>
                <c:pt idx="428">
                  <c:v>12856.927975466844</c:v>
                </c:pt>
                <c:pt idx="429">
                  <c:v>12959.385749819676</c:v>
                </c:pt>
                <c:pt idx="430">
                  <c:v>13049.521995835736</c:v>
                </c:pt>
                <c:pt idx="431">
                  <c:v>13097.88877208753</c:v>
                </c:pt>
                <c:pt idx="432">
                  <c:v>13139.398441478441</c:v>
                </c:pt>
                <c:pt idx="433">
                  <c:v>13131.700841230255</c:v>
                </c:pt>
                <c:pt idx="434">
                  <c:v>13071.874411080427</c:v>
                </c:pt>
                <c:pt idx="435">
                  <c:v>13198.065329681738</c:v>
                </c:pt>
                <c:pt idx="436">
                  <c:v>13375.500068075205</c:v>
                </c:pt>
                <c:pt idx="437">
                  <c:v>13478.769695491064</c:v>
                </c:pt>
                <c:pt idx="438">
                  <c:v>13181.612867178515</c:v>
                </c:pt>
                <c:pt idx="439">
                  <c:v>13166.030958683084</c:v>
                </c:pt>
                <c:pt idx="440">
                  <c:v>13342.746090695122</c:v>
                </c:pt>
                <c:pt idx="441">
                  <c:v>13332.873212359607</c:v>
                </c:pt>
                <c:pt idx="442">
                  <c:v>13264.996510335452</c:v>
                </c:pt>
                <c:pt idx="443">
                  <c:v>13337.654448005869</c:v>
                </c:pt>
                <c:pt idx="444">
                  <c:v>13537.562859483945</c:v>
                </c:pt>
                <c:pt idx="445">
                  <c:v>13455.294645299413</c:v>
                </c:pt>
                <c:pt idx="446">
                  <c:v>13618.309036709234</c:v>
                </c:pt>
                <c:pt idx="447">
                  <c:v>13643.474446713379</c:v>
                </c:pt>
                <c:pt idx="448">
                  <c:v>13720.448215747067</c:v>
                </c:pt>
                <c:pt idx="449">
                  <c:v>13865.500178464114</c:v>
                </c:pt>
                <c:pt idx="450">
                  <c:v>13948.922798180782</c:v>
                </c:pt>
                <c:pt idx="451">
                  <c:v>13756.655385653445</c:v>
                </c:pt>
                <c:pt idx="452">
                  <c:v>13822.7170536677</c:v>
                </c:pt>
                <c:pt idx="453">
                  <c:v>13909.937592492008</c:v>
                </c:pt>
                <c:pt idx="454">
                  <c:v>13987.793000752938</c:v>
                </c:pt>
                <c:pt idx="455">
                  <c:v>14261.197939613139</c:v>
                </c:pt>
                <c:pt idx="456">
                  <c:v>14368.025936594575</c:v>
                </c:pt>
                <c:pt idx="457">
                  <c:v>14284.685195173852</c:v>
                </c:pt>
                <c:pt idx="458">
                  <c:v>14350.489719488738</c:v>
                </c:pt>
                <c:pt idx="459">
                  <c:v>14404.372590993098</c:v>
                </c:pt>
                <c:pt idx="460">
                  <c:v>14657.428449853976</c:v>
                </c:pt>
                <c:pt idx="461">
                  <c:v>14671.37292127281</c:v>
                </c:pt>
                <c:pt idx="462">
                  <c:v>14861.477980179143</c:v>
                </c:pt>
                <c:pt idx="463">
                  <c:v>15068.157556162532</c:v>
                </c:pt>
                <c:pt idx="464">
                  <c:v>15128.122063098352</c:v>
                </c:pt>
                <c:pt idx="465">
                  <c:v>15111.166400789438</c:v>
                </c:pt>
                <c:pt idx="466">
                  <c:v>14421.026458851515</c:v>
                </c:pt>
                <c:pt idx="467">
                  <c:v>14700.375345665499</c:v>
                </c:pt>
                <c:pt idx="468">
                  <c:v>14281.755958938025</c:v>
                </c:pt>
                <c:pt idx="469">
                  <c:v>14260.169828675416</c:v>
                </c:pt>
                <c:pt idx="470">
                  <c:v>14151.879143869122</c:v>
                </c:pt>
                <c:pt idx="471">
                  <c:v>14345.654549826024</c:v>
                </c:pt>
                <c:pt idx="472">
                  <c:v>14536.891754627477</c:v>
                </c:pt>
                <c:pt idx="473">
                  <c:v>15009.240394256014</c:v>
                </c:pt>
                <c:pt idx="474">
                  <c:v>15192.028536104714</c:v>
                </c:pt>
                <c:pt idx="475">
                  <c:v>14819.603552962059</c:v>
                </c:pt>
                <c:pt idx="476">
                  <c:v>14519.06811218964</c:v>
                </c:pt>
                <c:pt idx="477">
                  <c:v>14494.781252245641</c:v>
                </c:pt>
                <c:pt idx="478">
                  <c:v>14248.849729440961</c:v>
                </c:pt>
                <c:pt idx="479">
                  <c:v>14412.204006098264</c:v>
                </c:pt>
                <c:pt idx="480">
                  <c:v>14615.796581012793</c:v>
                </c:pt>
                <c:pt idx="481">
                  <c:v>14455.032096142797</c:v>
                </c:pt>
                <c:pt idx="482">
                  <c:v>14437.561519019026</c:v>
                </c:pt>
                <c:pt idx="483">
                  <c:v>14239.024596699415</c:v>
                </c:pt>
                <c:pt idx="484">
                  <c:v>14461.682183000692</c:v>
                </c:pt>
                <c:pt idx="485">
                  <c:v>14703.911215574541</c:v>
                </c:pt>
                <c:pt idx="486">
                  <c:v>14639.110568853172</c:v>
                </c:pt>
                <c:pt idx="487">
                  <c:v>14292.043327673216</c:v>
                </c:pt>
                <c:pt idx="488">
                  <c:v>14138.54144974032</c:v>
                </c:pt>
                <c:pt idx="489">
                  <c:v>14239.697062558433</c:v>
                </c:pt>
                <c:pt idx="490">
                  <c:v>14421.306388080347</c:v>
                </c:pt>
                <c:pt idx="491">
                  <c:v>14477.834850960437</c:v>
                </c:pt>
                <c:pt idx="492">
                  <c:v>14419.36456778492</c:v>
                </c:pt>
                <c:pt idx="493">
                  <c:v>14543.203885363208</c:v>
                </c:pt>
                <c:pt idx="494">
                  <c:v>14531.405536578308</c:v>
                </c:pt>
                <c:pt idx="495">
                  <c:v>14474.747000910325</c:v>
                </c:pt>
                <c:pt idx="496">
                  <c:v>14840.52637587302</c:v>
                </c:pt>
                <c:pt idx="497">
                  <c:v>15130.226714803619</c:v>
                </c:pt>
                <c:pt idx="498">
                  <c:v>15077.929979265666</c:v>
                </c:pt>
                <c:pt idx="499">
                  <c:v>15607.019825273701</c:v>
                </c:pt>
                <c:pt idx="500">
                  <c:v>15765.338949064313</c:v>
                </c:pt>
                <c:pt idx="501">
                  <c:v>15722.632978036969</c:v>
                </c:pt>
                <c:pt idx="502">
                  <c:v>15676.032244685764</c:v>
                </c:pt>
                <c:pt idx="503">
                  <c:v>16009.441155405288</c:v>
                </c:pt>
                <c:pt idx="504">
                  <c:v>15985.594807862315</c:v>
                </c:pt>
                <c:pt idx="505">
                  <c:v>16123.174587800078</c:v>
                </c:pt>
                <c:pt idx="506">
                  <c:v>16280.866046825515</c:v>
                </c:pt>
                <c:pt idx="507">
                  <c:v>16394.190498145592</c:v>
                </c:pt>
                <c:pt idx="508">
                  <c:v>16450.110098221572</c:v>
                </c:pt>
                <c:pt idx="509">
                  <c:v>16022.93436923192</c:v>
                </c:pt>
                <c:pt idx="510">
                  <c:v>16086.361481489777</c:v>
                </c:pt>
                <c:pt idx="511">
                  <c:v>16070.540131833746</c:v>
                </c:pt>
                <c:pt idx="512">
                  <c:v>16298.542279814064</c:v>
                </c:pt>
                <c:pt idx="513">
                  <c:v>16118.796954968759</c:v>
                </c:pt>
                <c:pt idx="514">
                  <c:v>16404.376294027294</c:v>
                </c:pt>
                <c:pt idx="515">
                  <c:v>16626.267893265918</c:v>
                </c:pt>
                <c:pt idx="516">
                  <c:v>16882.258199876775</c:v>
                </c:pt>
                <c:pt idx="517">
                  <c:v>16807.118717591897</c:v>
                </c:pt>
                <c:pt idx="518">
                  <c:v>16704.62411678653</c:v>
                </c:pt>
                <c:pt idx="519">
                  <c:v>16802.454679955241</c:v>
                </c:pt>
                <c:pt idx="520">
                  <c:v>16582.958539261657</c:v>
                </c:pt>
                <c:pt idx="521">
                  <c:v>16440.20270689176</c:v>
                </c:pt>
                <c:pt idx="522">
                  <c:v>16191.150369718098</c:v>
                </c:pt>
                <c:pt idx="523">
                  <c:v>16421.481367711833</c:v>
                </c:pt>
                <c:pt idx="524">
                  <c:v>16343.282393756495</c:v>
                </c:pt>
                <c:pt idx="525">
                  <c:v>16675.336721810898</c:v>
                </c:pt>
                <c:pt idx="526">
                  <c:v>16783.000839280416</c:v>
                </c:pt>
                <c:pt idx="527">
                  <c:v>16452.641564485766</c:v>
                </c:pt>
                <c:pt idx="528">
                  <c:v>16361.359566388737</c:v>
                </c:pt>
                <c:pt idx="529">
                  <c:v>16289.498003457831</c:v>
                </c:pt>
                <c:pt idx="530">
                  <c:v>16248.45025572854</c:v>
                </c:pt>
                <c:pt idx="531">
                  <c:v>16563.494711263393</c:v>
                </c:pt>
                <c:pt idx="532">
                  <c:v>16688.877688146553</c:v>
                </c:pt>
                <c:pt idx="533">
                  <c:v>17020.414124428688</c:v>
                </c:pt>
                <c:pt idx="534">
                  <c:v>16942.876637643854</c:v>
                </c:pt>
                <c:pt idx="535">
                  <c:v>16723.672996944038</c:v>
                </c:pt>
                <c:pt idx="536">
                  <c:v>16914.049249355092</c:v>
                </c:pt>
                <c:pt idx="537">
                  <c:v>17145.109502437012</c:v>
                </c:pt>
                <c:pt idx="538">
                  <c:v>17372.710403043315</c:v>
                </c:pt>
                <c:pt idx="539">
                  <c:v>17649.035582841738</c:v>
                </c:pt>
                <c:pt idx="540">
                  <c:v>17766.179742767086</c:v>
                </c:pt>
                <c:pt idx="541">
                  <c:v>17335.329271432951</c:v>
                </c:pt>
                <c:pt idx="542">
                  <c:v>17622.42740323145</c:v>
                </c:pt>
                <c:pt idx="543">
                  <c:v>17474.43878652433</c:v>
                </c:pt>
                <c:pt idx="544">
                  <c:v>17384.901533483029</c:v>
                </c:pt>
                <c:pt idx="545">
                  <c:v>17409.396396653552</c:v>
                </c:pt>
                <c:pt idx="546">
                  <c:v>17310.038248607958</c:v>
                </c:pt>
                <c:pt idx="547">
                  <c:v>17541.077249825739</c:v>
                </c:pt>
                <c:pt idx="548">
                  <c:v>17671.374601652016</c:v>
                </c:pt>
                <c:pt idx="549">
                  <c:v>17856.419320350033</c:v>
                </c:pt>
                <c:pt idx="550">
                  <c:v>17976.220176561394</c:v>
                </c:pt>
                <c:pt idx="551">
                  <c:v>17888.868850966781</c:v>
                </c:pt>
                <c:pt idx="552">
                  <c:v>16950.056934224202</c:v>
                </c:pt>
                <c:pt idx="553">
                  <c:v>16488.440304219475</c:v>
                </c:pt>
                <c:pt idx="554">
                  <c:v>16281.960386359453</c:v>
                </c:pt>
                <c:pt idx="555">
                  <c:v>16669.798799834727</c:v>
                </c:pt>
                <c:pt idx="556">
                  <c:v>16955.979901734649</c:v>
                </c:pt>
                <c:pt idx="557">
                  <c:v>16900.889003647386</c:v>
                </c:pt>
                <c:pt idx="558">
                  <c:v>16665.269735966605</c:v>
                </c:pt>
                <c:pt idx="559">
                  <c:v>16416.95631889948</c:v>
                </c:pt>
                <c:pt idx="560">
                  <c:v>15690.679295452404</c:v>
                </c:pt>
                <c:pt idx="561">
                  <c:v>15895.431037034396</c:v>
                </c:pt>
                <c:pt idx="562">
                  <c:v>16112.197548620876</c:v>
                </c:pt>
                <c:pt idx="563">
                  <c:v>16294.461166038534</c:v>
                </c:pt>
                <c:pt idx="564">
                  <c:v>16505.904291198789</c:v>
                </c:pt>
                <c:pt idx="565">
                  <c:v>16357.970856981947</c:v>
                </c:pt>
                <c:pt idx="566">
                  <c:v>16795.966179381408</c:v>
                </c:pt>
                <c:pt idx="567">
                  <c:v>16640.165495331774</c:v>
                </c:pt>
                <c:pt idx="568">
                  <c:v>16618.687796150753</c:v>
                </c:pt>
                <c:pt idx="569">
                  <c:v>16606.681275530977</c:v>
                </c:pt>
                <c:pt idx="570">
                  <c:v>16579.640237752832</c:v>
                </c:pt>
                <c:pt idx="571">
                  <c:v>16802.553483134659</c:v>
                </c:pt>
                <c:pt idx="572">
                  <c:v>16678.2014695242</c:v>
                </c:pt>
                <c:pt idx="573">
                  <c:v>16193.407287467671</c:v>
                </c:pt>
                <c:pt idx="574">
                  <c:v>16289.46064767087</c:v>
                </c:pt>
                <c:pt idx="575">
                  <c:v>16462.040190375716</c:v>
                </c:pt>
                <c:pt idx="576">
                  <c:v>16160.337025304671</c:v>
                </c:pt>
                <c:pt idx="577">
                  <c:v>15726.650239983188</c:v>
                </c:pt>
                <c:pt idx="578">
                  <c:v>15710.464665265848</c:v>
                </c:pt>
                <c:pt idx="579">
                  <c:v>15875.403094212852</c:v>
                </c:pt>
                <c:pt idx="580">
                  <c:v>15596.323727494992</c:v>
                </c:pt>
                <c:pt idx="581">
                  <c:v>15460.373999245136</c:v>
                </c:pt>
                <c:pt idx="582">
                  <c:v>15222.143514843216</c:v>
                </c:pt>
                <c:pt idx="583">
                  <c:v>15295.691383325842</c:v>
                </c:pt>
                <c:pt idx="584">
                  <c:v>15611.299784777946</c:v>
                </c:pt>
                <c:pt idx="585">
                  <c:v>15631.264349255021</c:v>
                </c:pt>
                <c:pt idx="586">
                  <c:v>15568.333468328616</c:v>
                </c:pt>
                <c:pt idx="587">
                  <c:v>15828.303884687739</c:v>
                </c:pt>
                <c:pt idx="588">
                  <c:v>15905.519697599691</c:v>
                </c:pt>
                <c:pt idx="589">
                  <c:v>15873.218423647413</c:v>
                </c:pt>
                <c:pt idx="590">
                  <c:v>15494.390449052848</c:v>
                </c:pt>
                <c:pt idx="591">
                  <c:v>15438.188368031728</c:v>
                </c:pt>
                <c:pt idx="592">
                  <c:v>15772.000289408019</c:v>
                </c:pt>
                <c:pt idx="593">
                  <c:v>16088.305547600421</c:v>
                </c:pt>
                <c:pt idx="594">
                  <c:v>16137.572918833675</c:v>
                </c:pt>
                <c:pt idx="595">
                  <c:v>16541.635205381783</c:v>
                </c:pt>
                <c:pt idx="596">
                  <c:v>16652.254871765028</c:v>
                </c:pt>
                <c:pt idx="597">
                  <c:v>16365.646278589717</c:v>
                </c:pt>
                <c:pt idx="598">
                  <c:v>16556.36442912315</c:v>
                </c:pt>
                <c:pt idx="599">
                  <c:v>16162.036772696438</c:v>
                </c:pt>
                <c:pt idx="600">
                  <c:v>15933.405841898058</c:v>
                </c:pt>
                <c:pt idx="601">
                  <c:v>15483.321015169959</c:v>
                </c:pt>
                <c:pt idx="602">
                  <c:v>15691.334497034693</c:v>
                </c:pt>
                <c:pt idx="603">
                  <c:v>15860.558398655765</c:v>
                </c:pt>
                <c:pt idx="604">
                  <c:v>15709.259296926573</c:v>
                </c:pt>
                <c:pt idx="605">
                  <c:v>15609.372179797132</c:v>
                </c:pt>
                <c:pt idx="606">
                  <c:v>15415.003394556305</c:v>
                </c:pt>
                <c:pt idx="607">
                  <c:v>15939.698179200321</c:v>
                </c:pt>
                <c:pt idx="608">
                  <c:v>15851.185669877075</c:v>
                </c:pt>
                <c:pt idx="609">
                  <c:v>15292.812321548819</c:v>
                </c:pt>
                <c:pt idx="610">
                  <c:v>15509.804870912254</c:v>
                </c:pt>
                <c:pt idx="611">
                  <c:v>15193.26595352505</c:v>
                </c:pt>
                <c:pt idx="612">
                  <c:v>15181.483046342353</c:v>
                </c:pt>
                <c:pt idx="613">
                  <c:v>15420.567726938003</c:v>
                </c:pt>
                <c:pt idx="614">
                  <c:v>15479.846729122079</c:v>
                </c:pt>
                <c:pt idx="615">
                  <c:v>15657.814484995079</c:v>
                </c:pt>
                <c:pt idx="616">
                  <c:v>15766.896439599877</c:v>
                </c:pt>
                <c:pt idx="617">
                  <c:v>15797.237945303177</c:v>
                </c:pt>
                <c:pt idx="618">
                  <c:v>15498.293468760723</c:v>
                </c:pt>
                <c:pt idx="619">
                  <c:v>15607.593569615376</c:v>
                </c:pt>
                <c:pt idx="620">
                  <c:v>15418.814833096525</c:v>
                </c:pt>
                <c:pt idx="621">
                  <c:v>16037.891506549333</c:v>
                </c:pt>
                <c:pt idx="622">
                  <c:v>16332.666228326621</c:v>
                </c:pt>
                <c:pt idx="623">
                  <c:v>16284.94079345022</c:v>
                </c:pt>
                <c:pt idx="624">
                  <c:v>16234.856746566122</c:v>
                </c:pt>
                <c:pt idx="625">
                  <c:v>16565.917139709647</c:v>
                </c:pt>
                <c:pt idx="626">
                  <c:v>16310.376212513042</c:v>
                </c:pt>
                <c:pt idx="627">
                  <c:v>16285.446329878085</c:v>
                </c:pt>
                <c:pt idx="628">
                  <c:v>16215.136773540507</c:v>
                </c:pt>
                <c:pt idx="629">
                  <c:v>16360.016558635463</c:v>
                </c:pt>
                <c:pt idx="630">
                  <c:v>16582.167633620615</c:v>
                </c:pt>
                <c:pt idx="631">
                  <c:v>16752.187957209379</c:v>
                </c:pt>
                <c:pt idx="632">
                  <c:v>17057.922830775777</c:v>
                </c:pt>
                <c:pt idx="633">
                  <c:v>17132.048150525112</c:v>
                </c:pt>
                <c:pt idx="634">
                  <c:v>16673.942317684345</c:v>
                </c:pt>
                <c:pt idx="635">
                  <c:v>16752.199338085211</c:v>
                </c:pt>
                <c:pt idx="636">
                  <c:v>16495.490024720297</c:v>
                </c:pt>
                <c:pt idx="637">
                  <c:v>16647.038447564926</c:v>
                </c:pt>
                <c:pt idx="638">
                  <c:v>16328.537712525436</c:v>
                </c:pt>
                <c:pt idx="639">
                  <c:v>15867.416486990021</c:v>
                </c:pt>
                <c:pt idx="640">
                  <c:v>15977.010064585229</c:v>
                </c:pt>
                <c:pt idx="641">
                  <c:v>15967.61199779796</c:v>
                </c:pt>
                <c:pt idx="642">
                  <c:v>16068.651629317781</c:v>
                </c:pt>
                <c:pt idx="643">
                  <c:v>15821.396688065348</c:v>
                </c:pt>
                <c:pt idx="644">
                  <c:v>15605.496133067387</c:v>
                </c:pt>
                <c:pt idx="645">
                  <c:v>15881.552857193139</c:v>
                </c:pt>
                <c:pt idx="646">
                  <c:v>15799.86284040528</c:v>
                </c:pt>
                <c:pt idx="647">
                  <c:v>15785.947928198595</c:v>
                </c:pt>
                <c:pt idx="648">
                  <c:v>15197.886589245625</c:v>
                </c:pt>
                <c:pt idx="649">
                  <c:v>15128.889881066962</c:v>
                </c:pt>
                <c:pt idx="650">
                  <c:v>15157.324622657932</c:v>
                </c:pt>
                <c:pt idx="651">
                  <c:v>14926.727661229786</c:v>
                </c:pt>
                <c:pt idx="652">
                  <c:v>14231.021143025637</c:v>
                </c:pt>
                <c:pt idx="653">
                  <c:v>14088.875701185183</c:v>
                </c:pt>
                <c:pt idx="654">
                  <c:v>14330.694536752129</c:v>
                </c:pt>
                <c:pt idx="655">
                  <c:v>14071.686342000847</c:v>
                </c:pt>
                <c:pt idx="656">
                  <c:v>13729.540332404331</c:v>
                </c:pt>
                <c:pt idx="657">
                  <c:v>13987.181591279563</c:v>
                </c:pt>
                <c:pt idx="658">
                  <c:v>14147.258834298711</c:v>
                </c:pt>
                <c:pt idx="659">
                  <c:v>14159.066684763238</c:v>
                </c:pt>
                <c:pt idx="660">
                  <c:v>14495.232096960215</c:v>
                </c:pt>
                <c:pt idx="661">
                  <c:v>14363.403244335192</c:v>
                </c:pt>
                <c:pt idx="662">
                  <c:v>14320.174848703193</c:v>
                </c:pt>
                <c:pt idx="663">
                  <c:v>14361.15579139492</c:v>
                </c:pt>
                <c:pt idx="664">
                  <c:v>14463.808463631825</c:v>
                </c:pt>
                <c:pt idx="665">
                  <c:v>14499.158696469014</c:v>
                </c:pt>
                <c:pt idx="666">
                  <c:v>14427.27143615812</c:v>
                </c:pt>
                <c:pt idx="667">
                  <c:v>14081.606806608306</c:v>
                </c:pt>
                <c:pt idx="668">
                  <c:v>14053.190610789894</c:v>
                </c:pt>
                <c:pt idx="669">
                  <c:v>14014.091496242096</c:v>
                </c:pt>
                <c:pt idx="670">
                  <c:v>13974.738884985198</c:v>
                </c:pt>
                <c:pt idx="671">
                  <c:v>13986.608602534359</c:v>
                </c:pt>
                <c:pt idx="672">
                  <c:v>13849.901676888267</c:v>
                </c:pt>
                <c:pt idx="673">
                  <c:v>13273.366396476866</c:v>
                </c:pt>
                <c:pt idx="674">
                  <c:v>12907.908074114062</c:v>
                </c:pt>
                <c:pt idx="675">
                  <c:v>13111.027979220178</c:v>
                </c:pt>
                <c:pt idx="676">
                  <c:v>13450.426088190299</c:v>
                </c:pt>
                <c:pt idx="677">
                  <c:v>13063.68657170251</c:v>
                </c:pt>
                <c:pt idx="678">
                  <c:v>14239.099448639205</c:v>
                </c:pt>
                <c:pt idx="679">
                  <c:v>14820.182300894365</c:v>
                </c:pt>
                <c:pt idx="680">
                  <c:v>14262.91488350701</c:v>
                </c:pt>
                <c:pt idx="681">
                  <c:v>15005.654816371425</c:v>
                </c:pt>
                <c:pt idx="682">
                  <c:v>14725.480058100793</c:v>
                </c:pt>
                <c:pt idx="683">
                  <c:v>14793.952079221808</c:v>
                </c:pt>
                <c:pt idx="684">
                  <c:v>14411.470786453798</c:v>
                </c:pt>
                <c:pt idx="685">
                  <c:v>14369.429903653232</c:v>
                </c:pt>
                <c:pt idx="686">
                  <c:v>14635.98073946224</c:v>
                </c:pt>
                <c:pt idx="687">
                  <c:v>14168.942812902325</c:v>
                </c:pt>
                <c:pt idx="688">
                  <c:v>14270.481988128871</c:v>
                </c:pt>
                <c:pt idx="689">
                  <c:v>13584.618278804577</c:v>
                </c:pt>
                <c:pt idx="690">
                  <c:v>13386.735520559154</c:v>
                </c:pt>
                <c:pt idx="691">
                  <c:v>13989.789744453463</c:v>
                </c:pt>
                <c:pt idx="692">
                  <c:v>14171.344020722436</c:v>
                </c:pt>
                <c:pt idx="693">
                  <c:v>14348.61458961696</c:v>
                </c:pt>
                <c:pt idx="694">
                  <c:v>13873.063792066367</c:v>
                </c:pt>
                <c:pt idx="695">
                  <c:v>13182.212838556672</c:v>
                </c:pt>
                <c:pt idx="696">
                  <c:v>13005.081844139324</c:v>
                </c:pt>
                <c:pt idx="697">
                  <c:v>12995.103666201047</c:v>
                </c:pt>
                <c:pt idx="698">
                  <c:v>12311.20982833342</c:v>
                </c:pt>
                <c:pt idx="699">
                  <c:v>11957.807915287822</c:v>
                </c:pt>
                <c:pt idx="700">
                  <c:v>11987.680974456687</c:v>
                </c:pt>
                <c:pt idx="701">
                  <c:v>11693.296946851622</c:v>
                </c:pt>
                <c:pt idx="702">
                  <c:v>11239.763928723227</c:v>
                </c:pt>
                <c:pt idx="703">
                  <c:v>10903.695984910853</c:v>
                </c:pt>
                <c:pt idx="704">
                  <c:v>11057.045252370859</c:v>
                </c:pt>
                <c:pt idx="705">
                  <c:v>11234.709526025303</c:v>
                </c:pt>
                <c:pt idx="706">
                  <c:v>11104.413335802323</c:v>
                </c:pt>
                <c:pt idx="707">
                  <c:v>11334.243797275378</c:v>
                </c:pt>
                <c:pt idx="708">
                  <c:v>11063.618132837211</c:v>
                </c:pt>
                <c:pt idx="709">
                  <c:v>10741.874441849464</c:v>
                </c:pt>
                <c:pt idx="710">
                  <c:v>10891.424451845634</c:v>
                </c:pt>
                <c:pt idx="711">
                  <c:v>11460.451318252657</c:v>
                </c:pt>
                <c:pt idx="712">
                  <c:v>11310.360824235224</c:v>
                </c:pt>
                <c:pt idx="713">
                  <c:v>11170.786451498898</c:v>
                </c:pt>
                <c:pt idx="714">
                  <c:v>11187.708780026047</c:v>
                </c:pt>
                <c:pt idx="715">
                  <c:v>11450.574348956521</c:v>
                </c:pt>
                <c:pt idx="716">
                  <c:v>11065.5554714017</c:v>
                </c:pt>
                <c:pt idx="717">
                  <c:v>10766.120599310976</c:v>
                </c:pt>
                <c:pt idx="718">
                  <c:v>11416.398525399831</c:v>
                </c:pt>
                <c:pt idx="719">
                  <c:v>11409.47917287061</c:v>
                </c:pt>
                <c:pt idx="720">
                  <c:v>11293.414171585193</c:v>
                </c:pt>
                <c:pt idx="721">
                  <c:v>11396.351592452895</c:v>
                </c:pt>
                <c:pt idx="722">
                  <c:v>11677.913439771795</c:v>
                </c:pt>
                <c:pt idx="723">
                  <c:v>12172.28048199819</c:v>
                </c:pt>
                <c:pt idx="724">
                  <c:v>12491.355804482106</c:v>
                </c:pt>
                <c:pt idx="725">
                  <c:v>12614.640586025633</c:v>
                </c:pt>
                <c:pt idx="726">
                  <c:v>12509.954810876221</c:v>
                </c:pt>
                <c:pt idx="727">
                  <c:v>12677.727466317881</c:v>
                </c:pt>
                <c:pt idx="728">
                  <c:v>12165.10049193423</c:v>
                </c:pt>
                <c:pt idx="729">
                  <c:v>12271.232924029047</c:v>
                </c:pt>
                <c:pt idx="730">
                  <c:v>12039.378839004563</c:v>
                </c:pt>
                <c:pt idx="731">
                  <c:v>12022.036891016594</c:v>
                </c:pt>
                <c:pt idx="732">
                  <c:v>11717.753342659535</c:v>
                </c:pt>
                <c:pt idx="733">
                  <c:v>11972.548958235295</c:v>
                </c:pt>
                <c:pt idx="734">
                  <c:v>12149.051400971812</c:v>
                </c:pt>
                <c:pt idx="735">
                  <c:v>12681.924200209938</c:v>
                </c:pt>
                <c:pt idx="736">
                  <c:v>13007.785723184514</c:v>
                </c:pt>
                <c:pt idx="737">
                  <c:v>12930.696802045639</c:v>
                </c:pt>
                <c:pt idx="738">
                  <c:v>13234.901060181362</c:v>
                </c:pt>
                <c:pt idx="739">
                  <c:v>13471.351194160679</c:v>
                </c:pt>
                <c:pt idx="740">
                  <c:v>14002.51322010582</c:v>
                </c:pt>
                <c:pt idx="741">
                  <c:v>14033.751923215872</c:v>
                </c:pt>
                <c:pt idx="742">
                  <c:v>13668.595065527765</c:v>
                </c:pt>
                <c:pt idx="743">
                  <c:v>13788.501300649501</c:v>
                </c:pt>
                <c:pt idx="744">
                  <c:v>13674.681913287188</c:v>
                </c:pt>
                <c:pt idx="745">
                  <c:v>13835.696316500282</c:v>
                </c:pt>
                <c:pt idx="746">
                  <c:v>13884.582530059466</c:v>
                </c:pt>
                <c:pt idx="747">
                  <c:v>14327.477723032647</c:v>
                </c:pt>
                <c:pt idx="748">
                  <c:v>14301.217871480667</c:v>
                </c:pt>
                <c:pt idx="749">
                  <c:v>14445.998300866078</c:v>
                </c:pt>
                <c:pt idx="750">
                  <c:v>14276.095136443602</c:v>
                </c:pt>
                <c:pt idx="751">
                  <c:v>13909.932774448138</c:v>
                </c:pt>
                <c:pt idx="752">
                  <c:v>14148.330994921145</c:v>
                </c:pt>
                <c:pt idx="753">
                  <c:v>13826.951744472291</c:v>
                </c:pt>
                <c:pt idx="754">
                  <c:v>14091.030069711938</c:v>
                </c:pt>
                <c:pt idx="755">
                  <c:v>14143.628217055717</c:v>
                </c:pt>
                <c:pt idx="756">
                  <c:v>13664.135967741964</c:v>
                </c:pt>
                <c:pt idx="757">
                  <c:v>13652.379163031523</c:v>
                </c:pt>
                <c:pt idx="758">
                  <c:v>13506.674705589096</c:v>
                </c:pt>
                <c:pt idx="759">
                  <c:v>13447.410361789103</c:v>
                </c:pt>
                <c:pt idx="760">
                  <c:v>13971.752160385146</c:v>
                </c:pt>
                <c:pt idx="761">
                  <c:v>14177.610516584402</c:v>
                </c:pt>
                <c:pt idx="762">
                  <c:v>13929.720636999768</c:v>
                </c:pt>
                <c:pt idx="763">
                  <c:v>14032.084820459726</c:v>
                </c:pt>
                <c:pt idx="764">
                  <c:v>14625.614478213489</c:v>
                </c:pt>
                <c:pt idx="765">
                  <c:v>14833.010697119153</c:v>
                </c:pt>
                <c:pt idx="766">
                  <c:v>14837.632882506537</c:v>
                </c:pt>
                <c:pt idx="767">
                  <c:v>14587.141956783817</c:v>
                </c:pt>
                <c:pt idx="768">
                  <c:v>14757.305928913654</c:v>
                </c:pt>
                <c:pt idx="769">
                  <c:v>15129.9375698599</c:v>
                </c:pt>
                <c:pt idx="770">
                  <c:v>14919.171696605677</c:v>
                </c:pt>
                <c:pt idx="771">
                  <c:v>14518.547797830697</c:v>
                </c:pt>
                <c:pt idx="772">
                  <c:v>14662.2047800088</c:v>
                </c:pt>
                <c:pt idx="773">
                  <c:v>14866.135735440937</c:v>
                </c:pt>
                <c:pt idx="774">
                  <c:v>14857.278961591705</c:v>
                </c:pt>
                <c:pt idx="775">
                  <c:v>14541.537025717556</c:v>
                </c:pt>
                <c:pt idx="776">
                  <c:v>15074.467790940489</c:v>
                </c:pt>
                <c:pt idx="777">
                  <c:v>15625.824398603536</c:v>
                </c:pt>
                <c:pt idx="778">
                  <c:v>15666.86058691586</c:v>
                </c:pt>
                <c:pt idx="779">
                  <c:v>15434.085277806114</c:v>
                </c:pt>
                <c:pt idx="780">
                  <c:v>16023.465106568325</c:v>
                </c:pt>
                <c:pt idx="781">
                  <c:v>16058.153570455739</c:v>
                </c:pt>
                <c:pt idx="782">
                  <c:v>15920.513702514743</c:v>
                </c:pt>
                <c:pt idx="783">
                  <c:v>16359.51913914236</c:v>
                </c:pt>
                <c:pt idx="784">
                  <c:v>16212.004583249738</c:v>
                </c:pt>
                <c:pt idx="785">
                  <c:v>15716.419692723384</c:v>
                </c:pt>
                <c:pt idx="786">
                  <c:v>15521.228473691986</c:v>
                </c:pt>
                <c:pt idx="787">
                  <c:v>15075.984261253203</c:v>
                </c:pt>
                <c:pt idx="788">
                  <c:v>15054.973290654489</c:v>
                </c:pt>
                <c:pt idx="789">
                  <c:v>15115.976106617971</c:v>
                </c:pt>
                <c:pt idx="790">
                  <c:v>14587.186102512023</c:v>
                </c:pt>
                <c:pt idx="791">
                  <c:v>14353.150032273314</c:v>
                </c:pt>
                <c:pt idx="792">
                  <c:v>14794.005051137961</c:v>
                </c:pt>
                <c:pt idx="793">
                  <c:v>14923.567067653812</c:v>
                </c:pt>
                <c:pt idx="794">
                  <c:v>14487.031130092078</c:v>
                </c:pt>
                <c:pt idx="795">
                  <c:v>14003.742014116737</c:v>
                </c:pt>
                <c:pt idx="796">
                  <c:v>14297.978497843469</c:v>
                </c:pt>
                <c:pt idx="797">
                  <c:v>14528.091165389051</c:v>
                </c:pt>
                <c:pt idx="798">
                  <c:v>14631.588589667836</c:v>
                </c:pt>
                <c:pt idx="799">
                  <c:v>14469.501860976436</c:v>
                </c:pt>
                <c:pt idx="800">
                  <c:v>14361.152240781606</c:v>
                </c:pt>
                <c:pt idx="801">
                  <c:v>14249.877170076281</c:v>
                </c:pt>
                <c:pt idx="802">
                  <c:v>15297.566685362059</c:v>
                </c:pt>
                <c:pt idx="803">
                  <c:v>15223.001633472937</c:v>
                </c:pt>
                <c:pt idx="804">
                  <c:v>15121.566189002293</c:v>
                </c:pt>
                <c:pt idx="805">
                  <c:v>14697.25129019556</c:v>
                </c:pt>
                <c:pt idx="806">
                  <c:v>14822.690282692474</c:v>
                </c:pt>
                <c:pt idx="807">
                  <c:v>14942.380495259991</c:v>
                </c:pt>
                <c:pt idx="808">
                  <c:v>14682.506732155132</c:v>
                </c:pt>
                <c:pt idx="809">
                  <c:v>14591.112180564942</c:v>
                </c:pt>
                <c:pt idx="810">
                  <c:v>14724.932352627893</c:v>
                </c:pt>
                <c:pt idx="811">
                  <c:v>14781.116392641316</c:v>
                </c:pt>
                <c:pt idx="812">
                  <c:v>14428.975852584475</c:v>
                </c:pt>
                <c:pt idx="813">
                  <c:v>14166.289254898356</c:v>
                </c:pt>
                <c:pt idx="814">
                  <c:v>13793.763541519738</c:v>
                </c:pt>
                <c:pt idx="815">
                  <c:v>14004.458919681467</c:v>
                </c:pt>
                <c:pt idx="816">
                  <c:v>14124.532330958878</c:v>
                </c:pt>
                <c:pt idx="817">
                  <c:v>14061.643057722778</c:v>
                </c:pt>
                <c:pt idx="818">
                  <c:v>14375.287622354461</c:v>
                </c:pt>
                <c:pt idx="819">
                  <c:v>14415.670172110633</c:v>
                </c:pt>
                <c:pt idx="820">
                  <c:v>14483.495614984715</c:v>
                </c:pt>
                <c:pt idx="821">
                  <c:v>14253.899165377114</c:v>
                </c:pt>
                <c:pt idx="822">
                  <c:v>14051.965539316159</c:v>
                </c:pt>
                <c:pt idx="823">
                  <c:v>14489.516206812423</c:v>
                </c:pt>
                <c:pt idx="824">
                  <c:v>14355.196816405993</c:v>
                </c:pt>
                <c:pt idx="825">
                  <c:v>14482.531337087627</c:v>
                </c:pt>
                <c:pt idx="826">
                  <c:v>14741.451196271604</c:v>
                </c:pt>
                <c:pt idx="827">
                  <c:v>14876.700761167423</c:v>
                </c:pt>
                <c:pt idx="828">
                  <c:v>14845.229024056051</c:v>
                </c:pt>
                <c:pt idx="829">
                  <c:v>14536.06395785001</c:v>
                </c:pt>
                <c:pt idx="830">
                  <c:v>14645.393288696376</c:v>
                </c:pt>
                <c:pt idx="831">
                  <c:v>14551.442271215308</c:v>
                </c:pt>
                <c:pt idx="832">
                  <c:v>14504.188722037818</c:v>
                </c:pt>
                <c:pt idx="833">
                  <c:v>14783.384502402865</c:v>
                </c:pt>
                <c:pt idx="834">
                  <c:v>14870.431254088095</c:v>
                </c:pt>
                <c:pt idx="835">
                  <c:v>15023.264074177729</c:v>
                </c:pt>
                <c:pt idx="836">
                  <c:v>15078.861334185553</c:v>
                </c:pt>
                <c:pt idx="837">
                  <c:v>15160.620465732263</c:v>
                </c:pt>
                <c:pt idx="838">
                  <c:v>15250.97842811239</c:v>
                </c:pt>
                <c:pt idx="839">
                  <c:v>15429.760763800434</c:v>
                </c:pt>
                <c:pt idx="840">
                  <c:v>15511.301906491461</c:v>
                </c:pt>
                <c:pt idx="841">
                  <c:v>15539.566141471614</c:v>
                </c:pt>
                <c:pt idx="842">
                  <c:v>15573.674159577942</c:v>
                </c:pt>
                <c:pt idx="843">
                  <c:v>15517.24200136828</c:v>
                </c:pt>
                <c:pt idx="844">
                  <c:v>15461.814436849187</c:v>
                </c:pt>
                <c:pt idx="845">
                  <c:v>15738.417797222517</c:v>
                </c:pt>
                <c:pt idx="846">
                  <c:v>15868.074809032105</c:v>
                </c:pt>
                <c:pt idx="847">
                  <c:v>15975.054627305639</c:v>
                </c:pt>
                <c:pt idx="848">
                  <c:v>15852.809372974622</c:v>
                </c:pt>
                <c:pt idx="849">
                  <c:v>15808.701009720149</c:v>
                </c:pt>
                <c:pt idx="850">
                  <c:v>16038.615189664399</c:v>
                </c:pt>
                <c:pt idx="851">
                  <c:v>16519.727344832267</c:v>
                </c:pt>
                <c:pt idx="852">
                  <c:v>16378.430552738733</c:v>
                </c:pt>
                <c:pt idx="853">
                  <c:v>16598.98061473242</c:v>
                </c:pt>
                <c:pt idx="854">
                  <c:v>16417.892488180758</c:v>
                </c:pt>
                <c:pt idx="855">
                  <c:v>16573.886905489529</c:v>
                </c:pt>
                <c:pt idx="856">
                  <c:v>16156.237416725286</c:v>
                </c:pt>
                <c:pt idx="857">
                  <c:v>15973.433218140481</c:v>
                </c:pt>
                <c:pt idx="858">
                  <c:v>16090.043965114677</c:v>
                </c:pt>
                <c:pt idx="859">
                  <c:v>16074.113861896098</c:v>
                </c:pt>
                <c:pt idx="860">
                  <c:v>16311.968604847261</c:v>
                </c:pt>
                <c:pt idx="861">
                  <c:v>16042.611797708187</c:v>
                </c:pt>
                <c:pt idx="862">
                  <c:v>15895.129395257922</c:v>
                </c:pt>
                <c:pt idx="863">
                  <c:v>16076.960587055641</c:v>
                </c:pt>
                <c:pt idx="864">
                  <c:v>16086.370120177648</c:v>
                </c:pt>
                <c:pt idx="865">
                  <c:v>15930.930624211689</c:v>
                </c:pt>
                <c:pt idx="866">
                  <c:v>16048.457564107137</c:v>
                </c:pt>
                <c:pt idx="867">
                  <c:v>15876.245334941603</c:v>
                </c:pt>
                <c:pt idx="868">
                  <c:v>15976.491599691948</c:v>
                </c:pt>
                <c:pt idx="869">
                  <c:v>16071.234234283973</c:v>
                </c:pt>
                <c:pt idx="870">
                  <c:v>16303.183166262654</c:v>
                </c:pt>
                <c:pt idx="871">
                  <c:v>16329.76760613546</c:v>
                </c:pt>
                <c:pt idx="872">
                  <c:v>16346.202380682551</c:v>
                </c:pt>
                <c:pt idx="873">
                  <c:v>16093.782680714994</c:v>
                </c:pt>
                <c:pt idx="874">
                  <c:v>16106.199201588299</c:v>
                </c:pt>
                <c:pt idx="875">
                  <c:v>16216.47260619529</c:v>
                </c:pt>
                <c:pt idx="876">
                  <c:v>16115.399859890744</c:v>
                </c:pt>
                <c:pt idx="877">
                  <c:v>16252.7411114809</c:v>
                </c:pt>
                <c:pt idx="878">
                  <c:v>16036.972104913557</c:v>
                </c:pt>
                <c:pt idx="879">
                  <c:v>16078.171743291363</c:v>
                </c:pt>
                <c:pt idx="880">
                  <c:v>16098.900226055895</c:v>
                </c:pt>
                <c:pt idx="881">
                  <c:v>16223.153076650196</c:v>
                </c:pt>
                <c:pt idx="882">
                  <c:v>16152.047290141469</c:v>
                </c:pt>
                <c:pt idx="883">
                  <c:v>16321.014849108911</c:v>
                </c:pt>
                <c:pt idx="884">
                  <c:v>16380.814045655281</c:v>
                </c:pt>
                <c:pt idx="885">
                  <c:v>16371.902459200184</c:v>
                </c:pt>
                <c:pt idx="886">
                  <c:v>16650.117644375914</c:v>
                </c:pt>
                <c:pt idx="887">
                  <c:v>16805.950094186006</c:v>
                </c:pt>
                <c:pt idx="888">
                  <c:v>16853.624751991356</c:v>
                </c:pt>
                <c:pt idx="889">
                  <c:v>16767.144565869163</c:v>
                </c:pt>
                <c:pt idx="890">
                  <c:v>16803.13160133368</c:v>
                </c:pt>
                <c:pt idx="891">
                  <c:v>16740.275350530083</c:v>
                </c:pt>
                <c:pt idx="892">
                  <c:v>16609.434778311221</c:v>
                </c:pt>
                <c:pt idx="893">
                  <c:v>16452.933609609841</c:v>
                </c:pt>
                <c:pt idx="894">
                  <c:v>16686.648206034613</c:v>
                </c:pt>
                <c:pt idx="895">
                  <c:v>17181.016042159419</c:v>
                </c:pt>
                <c:pt idx="896">
                  <c:v>17067.94815206444</c:v>
                </c:pt>
                <c:pt idx="897">
                  <c:v>17330.632520169784</c:v>
                </c:pt>
                <c:pt idx="898">
                  <c:v>17230.94045699621</c:v>
                </c:pt>
                <c:pt idx="899">
                  <c:v>17252.955577346813</c:v>
                </c:pt>
                <c:pt idx="900">
                  <c:v>17138.260438692017</c:v>
                </c:pt>
                <c:pt idx="901">
                  <c:v>17023.670156076252</c:v>
                </c:pt>
                <c:pt idx="902">
                  <c:v>17106.981483474403</c:v>
                </c:pt>
                <c:pt idx="903">
                  <c:v>17127.597310493209</c:v>
                </c:pt>
                <c:pt idx="904">
                  <c:v>17312.309034533399</c:v>
                </c:pt>
                <c:pt idx="905">
                  <c:v>17190.279659560823</c:v>
                </c:pt>
                <c:pt idx="906">
                  <c:v>17049.187965400888</c:v>
                </c:pt>
                <c:pt idx="907">
                  <c:v>17032.36951373058</c:v>
                </c:pt>
                <c:pt idx="908">
                  <c:v>17178.631924529753</c:v>
                </c:pt>
                <c:pt idx="909">
                  <c:v>17142.939898044136</c:v>
                </c:pt>
                <c:pt idx="910">
                  <c:v>17229.794513984143</c:v>
                </c:pt>
                <c:pt idx="911">
                  <c:v>17176.46689735341</c:v>
                </c:pt>
                <c:pt idx="912">
                  <c:v>17279.744725617169</c:v>
                </c:pt>
                <c:pt idx="913">
                  <c:v>17298.780656865929</c:v>
                </c:pt>
                <c:pt idx="914">
                  <c:v>17284.966564733011</c:v>
                </c:pt>
                <c:pt idx="915">
                  <c:v>17549.397570053126</c:v>
                </c:pt>
                <c:pt idx="916">
                  <c:v>17484.53513979655</c:v>
                </c:pt>
                <c:pt idx="917">
                  <c:v>17555.415179931821</c:v>
                </c:pt>
                <c:pt idx="918">
                  <c:v>18046.138415537233</c:v>
                </c:pt>
                <c:pt idx="919">
                  <c:v>18340.926038955182</c:v>
                </c:pt>
                <c:pt idx="920">
                  <c:v>18245.589330759118</c:v>
                </c:pt>
                <c:pt idx="921">
                  <c:v>18292.121740662402</c:v>
                </c:pt>
                <c:pt idx="922">
                  <c:v>18265.148515148347</c:v>
                </c:pt>
                <c:pt idx="923">
                  <c:v>18405.525783323839</c:v>
                </c:pt>
                <c:pt idx="924">
                  <c:v>18624.661890637784</c:v>
                </c:pt>
                <c:pt idx="925">
                  <c:v>18469.539027905837</c:v>
                </c:pt>
                <c:pt idx="926">
                  <c:v>18560.351421649957</c:v>
                </c:pt>
                <c:pt idx="927">
                  <c:v>18862.057393099087</c:v>
                </c:pt>
                <c:pt idx="928">
                  <c:v>18835.401002603761</c:v>
                </c:pt>
                <c:pt idx="929">
                  <c:v>18698.741045924748</c:v>
                </c:pt>
                <c:pt idx="930">
                  <c:v>18616.608210519473</c:v>
                </c:pt>
                <c:pt idx="931">
                  <c:v>18841.526048263106</c:v>
                </c:pt>
                <c:pt idx="932">
                  <c:v>18853.741082329318</c:v>
                </c:pt>
                <c:pt idx="933">
                  <c:v>18596.54326953202</c:v>
                </c:pt>
                <c:pt idx="934">
                  <c:v>18507.348908026896</c:v>
                </c:pt>
                <c:pt idx="935">
                  <c:v>18584.96133984908</c:v>
                </c:pt>
                <c:pt idx="936">
                  <c:v>18567.074055824862</c:v>
                </c:pt>
                <c:pt idx="937">
                  <c:v>18829.501611481719</c:v>
                </c:pt>
                <c:pt idx="938">
                  <c:v>18761.953881765261</c:v>
                </c:pt>
                <c:pt idx="939">
                  <c:v>18757.224724426524</c:v>
                </c:pt>
                <c:pt idx="940">
                  <c:v>19033.657209442721</c:v>
                </c:pt>
                <c:pt idx="941">
                  <c:v>19416.545092375174</c:v>
                </c:pt>
                <c:pt idx="942">
                  <c:v>19608.149532466658</c:v>
                </c:pt>
                <c:pt idx="943">
                  <c:v>19757.557096167206</c:v>
                </c:pt>
                <c:pt idx="944">
                  <c:v>19460.569220207133</c:v>
                </c:pt>
                <c:pt idx="945">
                  <c:v>19870.829932886572</c:v>
                </c:pt>
                <c:pt idx="946">
                  <c:v>19765.514614849933</c:v>
                </c:pt>
                <c:pt idx="947">
                  <c:v>19478.733702581852</c:v>
                </c:pt>
                <c:pt idx="948">
                  <c:v>19567.160849446587</c:v>
                </c:pt>
                <c:pt idx="949">
                  <c:v>19735.88767721059</c:v>
                </c:pt>
                <c:pt idx="950">
                  <c:v>19816.526269112284</c:v>
                </c:pt>
                <c:pt idx="951">
                  <c:v>19889.1949880883</c:v>
                </c:pt>
                <c:pt idx="952">
                  <c:v>19756.236991648682</c:v>
                </c:pt>
                <c:pt idx="953">
                  <c:v>19653.532173842388</c:v>
                </c:pt>
                <c:pt idx="954">
                  <c:v>19343.934152956204</c:v>
                </c:pt>
                <c:pt idx="955">
                  <c:v>19356.007938568931</c:v>
                </c:pt>
                <c:pt idx="956">
                  <c:v>19298.021273323957</c:v>
                </c:pt>
                <c:pt idx="957">
                  <c:v>19509.459509041782</c:v>
                </c:pt>
                <c:pt idx="958">
                  <c:v>19506.358180731462</c:v>
                </c:pt>
                <c:pt idx="959">
                  <c:v>19737.554444569338</c:v>
                </c:pt>
                <c:pt idx="960">
                  <c:v>20250.146691253722</c:v>
                </c:pt>
                <c:pt idx="961">
                  <c:v>20249.306138813143</c:v>
                </c:pt>
                <c:pt idx="962">
                  <c:v>20312.260646748306</c:v>
                </c:pt>
                <c:pt idx="963">
                  <c:v>20477.640116030401</c:v>
                </c:pt>
                <c:pt idx="964">
                  <c:v>20614.864202189357</c:v>
                </c:pt>
                <c:pt idx="965">
                  <c:v>20634.215952016875</c:v>
                </c:pt>
                <c:pt idx="966">
                  <c:v>20750.598277325502</c:v>
                </c:pt>
                <c:pt idx="967">
                  <c:v>20983.878036068545</c:v>
                </c:pt>
                <c:pt idx="968">
                  <c:v>21504.476799897915</c:v>
                </c:pt>
                <c:pt idx="969">
                  <c:v>21533.308988734752</c:v>
                </c:pt>
                <c:pt idx="970">
                  <c:v>21520.234749179177</c:v>
                </c:pt>
                <c:pt idx="971">
                  <c:v>21563.345658181959</c:v>
                </c:pt>
                <c:pt idx="972">
                  <c:v>21632.537537723831</c:v>
                </c:pt>
                <c:pt idx="973">
                  <c:v>21972.388605170268</c:v>
                </c:pt>
                <c:pt idx="974">
                  <c:v>22053.749342649106</c:v>
                </c:pt>
                <c:pt idx="975">
                  <c:v>22485.94286132235</c:v>
                </c:pt>
                <c:pt idx="976">
                  <c:v>22294.531727715716</c:v>
                </c:pt>
                <c:pt idx="977">
                  <c:v>22434.071916734134</c:v>
                </c:pt>
                <c:pt idx="978">
                  <c:v>22652.772608173687</c:v>
                </c:pt>
                <c:pt idx="979">
                  <c:v>22907.591342783609</c:v>
                </c:pt>
                <c:pt idx="980">
                  <c:v>22947.329103969143</c:v>
                </c:pt>
                <c:pt idx="981">
                  <c:v>21930.657711766438</c:v>
                </c:pt>
                <c:pt idx="982">
                  <c:v>21889.277536295194</c:v>
                </c:pt>
                <c:pt idx="983">
                  <c:v>21573.394718267526</c:v>
                </c:pt>
                <c:pt idx="984">
                  <c:v>21122.551067670996</c:v>
                </c:pt>
                <c:pt idx="985">
                  <c:v>21167.510570659389</c:v>
                </c:pt>
                <c:pt idx="986">
                  <c:v>21029.786437868755</c:v>
                </c:pt>
                <c:pt idx="987">
                  <c:v>21136.186959340113</c:v>
                </c:pt>
                <c:pt idx="988">
                  <c:v>21096.759871125301</c:v>
                </c:pt>
                <c:pt idx="989">
                  <c:v>21365.756766582075</c:v>
                </c:pt>
                <c:pt idx="990">
                  <c:v>21000.850389407467</c:v>
                </c:pt>
                <c:pt idx="991">
                  <c:v>21014.57343555869</c:v>
                </c:pt>
                <c:pt idx="992">
                  <c:v>20568.897556026055</c:v>
                </c:pt>
                <c:pt idx="993">
                  <c:v>20355.206975357145</c:v>
                </c:pt>
                <c:pt idx="994">
                  <c:v>20498.335213969403</c:v>
                </c:pt>
                <c:pt idx="995">
                  <c:v>20631.581133773929</c:v>
                </c:pt>
                <c:pt idx="996">
                  <c:v>20605.795312482525</c:v>
                </c:pt>
                <c:pt idx="997">
                  <c:v>20538.063798316944</c:v>
                </c:pt>
                <c:pt idx="998">
                  <c:v>20461.855271315944</c:v>
                </c:pt>
                <c:pt idx="999">
                  <c:v>20494.545016481989</c:v>
                </c:pt>
                <c:pt idx="1000">
                  <c:v>20947.831289611426</c:v>
                </c:pt>
                <c:pt idx="1001">
                  <c:v>21084.381141965339</c:v>
                </c:pt>
                <c:pt idx="1002">
                  <c:v>21375.716265528084</c:v>
                </c:pt>
                <c:pt idx="1003">
                  <c:v>21348.44972262131</c:v>
                </c:pt>
                <c:pt idx="1004">
                  <c:v>21483.490128185404</c:v>
                </c:pt>
                <c:pt idx="1005">
                  <c:v>21712.310987906494</c:v>
                </c:pt>
                <c:pt idx="1006">
                  <c:v>21445.614870517256</c:v>
                </c:pt>
                <c:pt idx="1007">
                  <c:v>21514.119417457208</c:v>
                </c:pt>
                <c:pt idx="1008">
                  <c:v>21677.125748499657</c:v>
                </c:pt>
                <c:pt idx="1009">
                  <c:v>21485.358008510149</c:v>
                </c:pt>
                <c:pt idx="1010">
                  <c:v>21634.186430381567</c:v>
                </c:pt>
                <c:pt idx="1011">
                  <c:v>21182.774711891103</c:v>
                </c:pt>
                <c:pt idx="1012">
                  <c:v>21065.758278732854</c:v>
                </c:pt>
                <c:pt idx="1013">
                  <c:v>20793.975958136223</c:v>
                </c:pt>
                <c:pt idx="1014">
                  <c:v>20847.166501561802</c:v>
                </c:pt>
                <c:pt idx="1015">
                  <c:v>20899.177626352812</c:v>
                </c:pt>
                <c:pt idx="1016">
                  <c:v>20598.557277935557</c:v>
                </c:pt>
                <c:pt idx="1017">
                  <c:v>20563.39183159198</c:v>
                </c:pt>
                <c:pt idx="1018">
                  <c:v>20617.817878269594</c:v>
                </c:pt>
                <c:pt idx="1019">
                  <c:v>20938.175917700526</c:v>
                </c:pt>
                <c:pt idx="1020">
                  <c:v>21220.301036502402</c:v>
                </c:pt>
                <c:pt idx="1021">
                  <c:v>21033.85947467326</c:v>
                </c:pt>
                <c:pt idx="1022">
                  <c:v>20242.658426741265</c:v>
                </c:pt>
                <c:pt idx="1023">
                  <c:v>20035.096360075135</c:v>
                </c:pt>
                <c:pt idx="1024">
                  <c:v>20273.959313719908</c:v>
                </c:pt>
                <c:pt idx="1025">
                  <c:v>20376.72202819489</c:v>
                </c:pt>
                <c:pt idx="1026">
                  <c:v>20279.643279168991</c:v>
                </c:pt>
                <c:pt idx="1027">
                  <c:v>20601.797114366771</c:v>
                </c:pt>
                <c:pt idx="1028">
                  <c:v>20554.785731074604</c:v>
                </c:pt>
                <c:pt idx="1029">
                  <c:v>21156.003774440818</c:v>
                </c:pt>
                <c:pt idx="1030">
                  <c:v>21076.823014354381</c:v>
                </c:pt>
                <c:pt idx="1031">
                  <c:v>21027.138538290848</c:v>
                </c:pt>
                <c:pt idx="1032">
                  <c:v>21121.549836766892</c:v>
                </c:pt>
                <c:pt idx="1033">
                  <c:v>20958.259257700658</c:v>
                </c:pt>
                <c:pt idx="1034">
                  <c:v>20912.759207576168</c:v>
                </c:pt>
                <c:pt idx="1035">
                  <c:v>20797.369353783703</c:v>
                </c:pt>
                <c:pt idx="1036">
                  <c:v>21061.756224752855</c:v>
                </c:pt>
                <c:pt idx="1037">
                  <c:v>21286.942400384567</c:v>
                </c:pt>
                <c:pt idx="1038">
                  <c:v>21320.4074482537</c:v>
                </c:pt>
                <c:pt idx="1039">
                  <c:v>21695.516835853032</c:v>
                </c:pt>
                <c:pt idx="1040">
                  <c:v>21802.388391080462</c:v>
                </c:pt>
                <c:pt idx="1041">
                  <c:v>21648.282730495841</c:v>
                </c:pt>
                <c:pt idx="1042">
                  <c:v>21602.024893763297</c:v>
                </c:pt>
                <c:pt idx="1043">
                  <c:v>21395.342070297946</c:v>
                </c:pt>
                <c:pt idx="1044">
                  <c:v>21404.675998003808</c:v>
                </c:pt>
                <c:pt idx="1045">
                  <c:v>21103.485903417451</c:v>
                </c:pt>
                <c:pt idx="1046">
                  <c:v>21113.491335698011</c:v>
                </c:pt>
                <c:pt idx="1047">
                  <c:v>21032.356181222316</c:v>
                </c:pt>
                <c:pt idx="1048">
                  <c:v>21113.554279755506</c:v>
                </c:pt>
                <c:pt idx="1049">
                  <c:v>21514.089281464545</c:v>
                </c:pt>
                <c:pt idx="1050">
                  <c:v>21587.238956487374</c:v>
                </c:pt>
                <c:pt idx="1051">
                  <c:v>21624.705437584904</c:v>
                </c:pt>
                <c:pt idx="1052">
                  <c:v>21238.084328921384</c:v>
                </c:pt>
                <c:pt idx="1053">
                  <c:v>21125.68273312645</c:v>
                </c:pt>
                <c:pt idx="1054">
                  <c:v>21182.303658446544</c:v>
                </c:pt>
                <c:pt idx="1055">
                  <c:v>20736.638679357213</c:v>
                </c:pt>
                <c:pt idx="1056">
                  <c:v>20780.466594566296</c:v>
                </c:pt>
                <c:pt idx="1057">
                  <c:v>21041.058534782322</c:v>
                </c:pt>
                <c:pt idx="1058">
                  <c:v>21153.58613717831</c:v>
                </c:pt>
                <c:pt idx="1059">
                  <c:v>21067.022599017331</c:v>
                </c:pt>
                <c:pt idx="1060">
                  <c:v>21294.072141794699</c:v>
                </c:pt>
                <c:pt idx="1061">
                  <c:v>21483.484024180976</c:v>
                </c:pt>
                <c:pt idx="1062">
                  <c:v>21485.774161946032</c:v>
                </c:pt>
                <c:pt idx="1063">
                  <c:v>21580.495957036201</c:v>
                </c:pt>
                <c:pt idx="1064">
                  <c:v>22022.389426405185</c:v>
                </c:pt>
                <c:pt idx="1065">
                  <c:v>22000.833059559031</c:v>
                </c:pt>
                <c:pt idx="1066">
                  <c:v>22195.058260356171</c:v>
                </c:pt>
                <c:pt idx="1067">
                  <c:v>22268.550330572765</c:v>
                </c:pt>
                <c:pt idx="1068">
                  <c:v>22139.341047157086</c:v>
                </c:pt>
                <c:pt idx="1069">
                  <c:v>22227.374202698909</c:v>
                </c:pt>
                <c:pt idx="1070">
                  <c:v>22296.750680002304</c:v>
                </c:pt>
                <c:pt idx="1071">
                  <c:v>21953.622644951036</c:v>
                </c:pt>
                <c:pt idx="1072">
                  <c:v>21873.887774404666</c:v>
                </c:pt>
                <c:pt idx="1073">
                  <c:v>21969.682823713883</c:v>
                </c:pt>
                <c:pt idx="1074">
                  <c:v>22226.316545231424</c:v>
                </c:pt>
                <c:pt idx="1075">
                  <c:v>22067.994354858351</c:v>
                </c:pt>
                <c:pt idx="1076">
                  <c:v>22218.036928522572</c:v>
                </c:pt>
                <c:pt idx="1077">
                  <c:v>22250.410749352297</c:v>
                </c:pt>
                <c:pt idx="1078">
                  <c:v>22538.811727320423</c:v>
                </c:pt>
                <c:pt idx="1079">
                  <c:v>22606.36557206983</c:v>
                </c:pt>
                <c:pt idx="1080">
                  <c:v>22589.30101872464</c:v>
                </c:pt>
                <c:pt idx="1081">
                  <c:v>22921.470289957459</c:v>
                </c:pt>
                <c:pt idx="1082">
                  <c:v>22915.922568308255</c:v>
                </c:pt>
                <c:pt idx="1083">
                  <c:v>22759.410228249442</c:v>
                </c:pt>
                <c:pt idx="1084">
                  <c:v>22892.471277443059</c:v>
                </c:pt>
                <c:pt idx="1085">
                  <c:v>23377.975162927803</c:v>
                </c:pt>
                <c:pt idx="1086">
                  <c:v>23438.227854771787</c:v>
                </c:pt>
                <c:pt idx="1087">
                  <c:v>23180.971215206973</c:v>
                </c:pt>
                <c:pt idx="1088">
                  <c:v>23565.746172777282</c:v>
                </c:pt>
                <c:pt idx="1089">
                  <c:v>23976.462777479948</c:v>
                </c:pt>
                <c:pt idx="1090">
                  <c:v>23783.235404197509</c:v>
                </c:pt>
                <c:pt idx="1091">
                  <c:v>23875.348416490455</c:v>
                </c:pt>
                <c:pt idx="1092">
                  <c:v>23804.893176503749</c:v>
                </c:pt>
                <c:pt idx="1093">
                  <c:v>23676.900092039181</c:v>
                </c:pt>
                <c:pt idx="1094">
                  <c:v>23222.460909864203</c:v>
                </c:pt>
                <c:pt idx="1095">
                  <c:v>23220.899748339729</c:v>
                </c:pt>
                <c:pt idx="1096">
                  <c:v>22915.041804365417</c:v>
                </c:pt>
                <c:pt idx="1097">
                  <c:v>22881.171639639924</c:v>
                </c:pt>
                <c:pt idx="1098">
                  <c:v>23283.411553888669</c:v>
                </c:pt>
                <c:pt idx="1099">
                  <c:v>23538.700914157034</c:v>
                </c:pt>
                <c:pt idx="1100">
                  <c:v>23321.626787647605</c:v>
                </c:pt>
                <c:pt idx="1101">
                  <c:v>23439.063659934502</c:v>
                </c:pt>
                <c:pt idx="1102">
                  <c:v>23707.128584517875</c:v>
                </c:pt>
                <c:pt idx="1103">
                  <c:v>23473.067858678554</c:v>
                </c:pt>
                <c:pt idx="1104">
                  <c:v>23221.752766255286</c:v>
                </c:pt>
                <c:pt idx="1105">
                  <c:v>23630.908423577217</c:v>
                </c:pt>
                <c:pt idx="1106">
                  <c:v>24109.34971576526</c:v>
                </c:pt>
                <c:pt idx="1107">
                  <c:v>24116.102277475962</c:v>
                </c:pt>
                <c:pt idx="1108">
                  <c:v>23786.779138027316</c:v>
                </c:pt>
                <c:pt idx="1109">
                  <c:v>23435.965997306263</c:v>
                </c:pt>
                <c:pt idx="1110">
                  <c:v>23726.931422506284</c:v>
                </c:pt>
                <c:pt idx="1111">
                  <c:v>23574.331117108217</c:v>
                </c:pt>
                <c:pt idx="1112">
                  <c:v>23718.095423164697</c:v>
                </c:pt>
                <c:pt idx="1113">
                  <c:v>23716.650024544251</c:v>
                </c:pt>
                <c:pt idx="1114">
                  <c:v>24168.791535401935</c:v>
                </c:pt>
                <c:pt idx="1115">
                  <c:v>24345.531387012867</c:v>
                </c:pt>
                <c:pt idx="1116">
                  <c:v>24026.451122792176</c:v>
                </c:pt>
                <c:pt idx="1117">
                  <c:v>24160.78679096168</c:v>
                </c:pt>
                <c:pt idx="1118">
                  <c:v>24095.146744733796</c:v>
                </c:pt>
                <c:pt idx="1119">
                  <c:v>24263.831699927337</c:v>
                </c:pt>
                <c:pt idx="1120">
                  <c:v>24493.748241524558</c:v>
                </c:pt>
                <c:pt idx="1121">
                  <c:v>24268.152172560338</c:v>
                </c:pt>
                <c:pt idx="1122">
                  <c:v>24428.815064548551</c:v>
                </c:pt>
                <c:pt idx="1123">
                  <c:v>24515.573349411261</c:v>
                </c:pt>
                <c:pt idx="1124">
                  <c:v>24510.324333001576</c:v>
                </c:pt>
                <c:pt idx="1125">
                  <c:v>23697.015159781255</c:v>
                </c:pt>
                <c:pt idx="1126">
                  <c:v>23539.063543760047</c:v>
                </c:pt>
                <c:pt idx="1127">
                  <c:v>23540.101756244123</c:v>
                </c:pt>
                <c:pt idx="1128">
                  <c:v>23468.591475728143</c:v>
                </c:pt>
                <c:pt idx="1129">
                  <c:v>23707.159482302526</c:v>
                </c:pt>
                <c:pt idx="1130">
                  <c:v>23514.528910528792</c:v>
                </c:pt>
                <c:pt idx="1131">
                  <c:v>23768.196799147081</c:v>
                </c:pt>
                <c:pt idx="1132">
                  <c:v>23769.29331376178</c:v>
                </c:pt>
                <c:pt idx="1133">
                  <c:v>23904.052494073192</c:v>
                </c:pt>
                <c:pt idx="1134">
                  <c:v>23590.205918960866</c:v>
                </c:pt>
                <c:pt idx="1135">
                  <c:v>23416.266969172393</c:v>
                </c:pt>
                <c:pt idx="1136">
                  <c:v>23643.392558260137</c:v>
                </c:pt>
                <c:pt idx="1137">
                  <c:v>23794.090606576294</c:v>
                </c:pt>
                <c:pt idx="1138">
                  <c:v>23771.421470777976</c:v>
                </c:pt>
                <c:pt idx="1139">
                  <c:v>23547.32812891468</c:v>
                </c:pt>
                <c:pt idx="1140">
                  <c:v>23480.656711318381</c:v>
                </c:pt>
                <c:pt idx="1141">
                  <c:v>22962.467559966153</c:v>
                </c:pt>
                <c:pt idx="1142">
                  <c:v>23078.187832177533</c:v>
                </c:pt>
                <c:pt idx="1143">
                  <c:v>23284.859456628772</c:v>
                </c:pt>
                <c:pt idx="1144">
                  <c:v>23679.719639836494</c:v>
                </c:pt>
                <c:pt idx="1145">
                  <c:v>23589.16618181414</c:v>
                </c:pt>
                <c:pt idx="1146">
                  <c:v>23770.970213745448</c:v>
                </c:pt>
                <c:pt idx="1147">
                  <c:v>23868.857521088881</c:v>
                </c:pt>
                <c:pt idx="1148">
                  <c:v>24015.518259032182</c:v>
                </c:pt>
                <c:pt idx="1149">
                  <c:v>24238.945904925771</c:v>
                </c:pt>
                <c:pt idx="1150">
                  <c:v>24164.88698677576</c:v>
                </c:pt>
                <c:pt idx="1151">
                  <c:v>24125.633060350814</c:v>
                </c:pt>
                <c:pt idx="1152">
                  <c:v>24222.413412229515</c:v>
                </c:pt>
                <c:pt idx="1153">
                  <c:v>24478.835964359092</c:v>
                </c:pt>
                <c:pt idx="1154">
                  <c:v>24581.049591652019</c:v>
                </c:pt>
                <c:pt idx="1155">
                  <c:v>24957.217741962231</c:v>
                </c:pt>
                <c:pt idx="1156">
                  <c:v>24910.433198919447</c:v>
                </c:pt>
                <c:pt idx="1157">
                  <c:v>24991.643183326698</c:v>
                </c:pt>
                <c:pt idx="1158">
                  <c:v>25199.89143105039</c:v>
                </c:pt>
                <c:pt idx="1159">
                  <c:v>24998.854760669452</c:v>
                </c:pt>
                <c:pt idx="1160">
                  <c:v>25023.176384199731</c:v>
                </c:pt>
                <c:pt idx="1161">
                  <c:v>25252.412308919505</c:v>
                </c:pt>
                <c:pt idx="1162">
                  <c:v>25317.408682725814</c:v>
                </c:pt>
                <c:pt idx="1163">
                  <c:v>25299.554070290993</c:v>
                </c:pt>
                <c:pt idx="1164">
                  <c:v>25044.627259281991</c:v>
                </c:pt>
                <c:pt idx="1165">
                  <c:v>25260.307479871783</c:v>
                </c:pt>
                <c:pt idx="1166">
                  <c:v>25549.372537547864</c:v>
                </c:pt>
                <c:pt idx="1167">
                  <c:v>25284.613364649718</c:v>
                </c:pt>
                <c:pt idx="1168">
                  <c:v>25351.93243528514</c:v>
                </c:pt>
                <c:pt idx="1169">
                  <c:v>25217.642618926144</c:v>
                </c:pt>
                <c:pt idx="1170">
                  <c:v>25600.465676952856</c:v>
                </c:pt>
                <c:pt idx="1171">
                  <c:v>25473.792153790961</c:v>
                </c:pt>
                <c:pt idx="1172">
                  <c:v>25199.435059145242</c:v>
                </c:pt>
                <c:pt idx="1173">
                  <c:v>25086.151160567988</c:v>
                </c:pt>
                <c:pt idx="1174">
                  <c:v>25206.07549098858</c:v>
                </c:pt>
                <c:pt idx="1175">
                  <c:v>25826.641726644782</c:v>
                </c:pt>
                <c:pt idx="1176">
                  <c:v>25660.365546271332</c:v>
                </c:pt>
                <c:pt idx="1177">
                  <c:v>25711.261386037808</c:v>
                </c:pt>
                <c:pt idx="1178">
                  <c:v>25822.417382386804</c:v>
                </c:pt>
                <c:pt idx="1179">
                  <c:v>25955.385478625954</c:v>
                </c:pt>
                <c:pt idx="1180">
                  <c:v>25984.540943830772</c:v>
                </c:pt>
                <c:pt idx="1181">
                  <c:v>26402.105734549463</c:v>
                </c:pt>
                <c:pt idx="1182">
                  <c:v>26494.388248094157</c:v>
                </c:pt>
                <c:pt idx="1183">
                  <c:v>26419.701124268802</c:v>
                </c:pt>
                <c:pt idx="1184">
                  <c:v>26598.220112936087</c:v>
                </c:pt>
                <c:pt idx="1185">
                  <c:v>26843.476179873629</c:v>
                </c:pt>
                <c:pt idx="1186">
                  <c:v>26839.540171639455</c:v>
                </c:pt>
                <c:pt idx="1187">
                  <c:v>26828.686058326301</c:v>
                </c:pt>
                <c:pt idx="1188">
                  <c:v>26984.014269768479</c:v>
                </c:pt>
                <c:pt idx="1189">
                  <c:v>27021.573970301364</c:v>
                </c:pt>
                <c:pt idx="1190">
                  <c:v>27500.625863715872</c:v>
                </c:pt>
                <c:pt idx="1191">
                  <c:v>27800.241592926854</c:v>
                </c:pt>
                <c:pt idx="1192">
                  <c:v>27541.239658795228</c:v>
                </c:pt>
                <c:pt idx="1193">
                  <c:v>27767.461358365003</c:v>
                </c:pt>
                <c:pt idx="1194">
                  <c:v>27731.511186328353</c:v>
                </c:pt>
                <c:pt idx="1195">
                  <c:v>28233.184615754541</c:v>
                </c:pt>
                <c:pt idx="1196">
                  <c:v>28227.243592511015</c:v>
                </c:pt>
                <c:pt idx="1197">
                  <c:v>28011.769574091599</c:v>
                </c:pt>
                <c:pt idx="1198">
                  <c:v>28126.825061266674</c:v>
                </c:pt>
                <c:pt idx="1199">
                  <c:v>27447.681751106575</c:v>
                </c:pt>
                <c:pt idx="1200">
                  <c:v>27614.046271586561</c:v>
                </c:pt>
                <c:pt idx="1201">
                  <c:v>27139.276703762313</c:v>
                </c:pt>
                <c:pt idx="1202">
                  <c:v>27168.5395684381</c:v>
                </c:pt>
                <c:pt idx="1203">
                  <c:v>27482.198883749777</c:v>
                </c:pt>
                <c:pt idx="1204">
                  <c:v>27359.193470075752</c:v>
                </c:pt>
                <c:pt idx="1205">
                  <c:v>26949.840786872883</c:v>
                </c:pt>
                <c:pt idx="1206">
                  <c:v>27452.964432231594</c:v>
                </c:pt>
                <c:pt idx="1207">
                  <c:v>27852.46829221159</c:v>
                </c:pt>
                <c:pt idx="1208">
                  <c:v>27686.515532236896</c:v>
                </c:pt>
                <c:pt idx="1209">
                  <c:v>27915.186532759064</c:v>
                </c:pt>
                <c:pt idx="1210">
                  <c:v>27482.281450005074</c:v>
                </c:pt>
                <c:pt idx="1211">
                  <c:v>28561.629479133539</c:v>
                </c:pt>
                <c:pt idx="1212">
                  <c:v>28747.561378846436</c:v>
                </c:pt>
                <c:pt idx="1213">
                  <c:v>28896.102133978518</c:v>
                </c:pt>
                <c:pt idx="1214">
                  <c:v>28826.406316875047</c:v>
                </c:pt>
                <c:pt idx="1215">
                  <c:v>28616.023163250102</c:v>
                </c:pt>
                <c:pt idx="1216">
                  <c:v>27764.622189032474</c:v>
                </c:pt>
                <c:pt idx="1217">
                  <c:v>27579.191669722873</c:v>
                </c:pt>
                <c:pt idx="1218">
                  <c:v>27147.888164277265</c:v>
                </c:pt>
                <c:pt idx="1219">
                  <c:v>27063.926980564233</c:v>
                </c:pt>
                <c:pt idx="1220">
                  <c:v>27388.930955384349</c:v>
                </c:pt>
                <c:pt idx="1221">
                  <c:v>27411.904044121569</c:v>
                </c:pt>
                <c:pt idx="1222">
                  <c:v>27622.008233931767</c:v>
                </c:pt>
                <c:pt idx="1223">
                  <c:v>28066.382760288328</c:v>
                </c:pt>
                <c:pt idx="1224">
                  <c:v>27744.873137807048</c:v>
                </c:pt>
                <c:pt idx="1225">
                  <c:v>27617.386549541683</c:v>
                </c:pt>
                <c:pt idx="1226">
                  <c:v>27749.520593767495</c:v>
                </c:pt>
                <c:pt idx="1227">
                  <c:v>28136.840442574903</c:v>
                </c:pt>
                <c:pt idx="1228">
                  <c:v>27877.791399907957</c:v>
                </c:pt>
                <c:pt idx="1229">
                  <c:v>27885.681610907817</c:v>
                </c:pt>
                <c:pt idx="1230">
                  <c:v>28231.378779105311</c:v>
                </c:pt>
                <c:pt idx="1231">
                  <c:v>28605.930038444061</c:v>
                </c:pt>
                <c:pt idx="1232">
                  <c:v>28195.404730545139</c:v>
                </c:pt>
                <c:pt idx="1233">
                  <c:v>27562.914634006269</c:v>
                </c:pt>
                <c:pt idx="1234">
                  <c:v>27806.956175998897</c:v>
                </c:pt>
                <c:pt idx="1235">
                  <c:v>27536.988313737063</c:v>
                </c:pt>
                <c:pt idx="1236">
                  <c:v>27872.850691226329</c:v>
                </c:pt>
                <c:pt idx="1237">
                  <c:v>27827.874112266469</c:v>
                </c:pt>
                <c:pt idx="1238">
                  <c:v>27370.703267044944</c:v>
                </c:pt>
                <c:pt idx="1239">
                  <c:v>27164.96989702967</c:v>
                </c:pt>
                <c:pt idx="1240">
                  <c:v>27514.614395528872</c:v>
                </c:pt>
                <c:pt idx="1241">
                  <c:v>27661.998530585923</c:v>
                </c:pt>
                <c:pt idx="1242">
                  <c:v>27768.217191417796</c:v>
                </c:pt>
                <c:pt idx="1243">
                  <c:v>27697.970982576902</c:v>
                </c:pt>
                <c:pt idx="1244">
                  <c:v>27492.041535247048</c:v>
                </c:pt>
                <c:pt idx="1245">
                  <c:v>27599.479569857227</c:v>
                </c:pt>
                <c:pt idx="1246">
                  <c:v>27379.138918554861</c:v>
                </c:pt>
                <c:pt idx="1247">
                  <c:v>28272.416942215525</c:v>
                </c:pt>
                <c:pt idx="1248">
                  <c:v>28090.983595031412</c:v>
                </c:pt>
                <c:pt idx="1249">
                  <c:v>28559.573738841009</c:v>
                </c:pt>
                <c:pt idx="1250">
                  <c:v>28539.042063227862</c:v>
                </c:pt>
                <c:pt idx="1251">
                  <c:v>27701.541531444898</c:v>
                </c:pt>
                <c:pt idx="1252">
                  <c:v>27375.656476556629</c:v>
                </c:pt>
                <c:pt idx="1253">
                  <c:v>27431.5176253178</c:v>
                </c:pt>
                <c:pt idx="1254">
                  <c:v>27486.709217617052</c:v>
                </c:pt>
                <c:pt idx="1255">
                  <c:v>27644.577220991836</c:v>
                </c:pt>
                <c:pt idx="1256">
                  <c:v>27783.407024280616</c:v>
                </c:pt>
                <c:pt idx="1257">
                  <c:v>27766.441746452529</c:v>
                </c:pt>
                <c:pt idx="1258">
                  <c:v>27919.91859811615</c:v>
                </c:pt>
                <c:pt idx="1259">
                  <c:v>27324.826846987198</c:v>
                </c:pt>
                <c:pt idx="1260">
                  <c:v>27452.47650245254</c:v>
                </c:pt>
                <c:pt idx="1261">
                  <c:v>27544.981910947314</c:v>
                </c:pt>
                <c:pt idx="1262">
                  <c:v>26911.016731437783</c:v>
                </c:pt>
                <c:pt idx="1263">
                  <c:v>26881.796658930274</c:v>
                </c:pt>
                <c:pt idx="1264">
                  <c:v>26954.735219683942</c:v>
                </c:pt>
                <c:pt idx="1265">
                  <c:v>26834.773172232344</c:v>
                </c:pt>
                <c:pt idx="1266">
                  <c:v>26688.232614485139</c:v>
                </c:pt>
                <c:pt idx="1267">
                  <c:v>26459.392536020758</c:v>
                </c:pt>
                <c:pt idx="1268">
                  <c:v>26984.413634316417</c:v>
                </c:pt>
                <c:pt idx="1269">
                  <c:v>26758.945557308492</c:v>
                </c:pt>
                <c:pt idx="1270">
                  <c:v>26808.294814912453</c:v>
                </c:pt>
                <c:pt idx="1271">
                  <c:v>26623.284705005128</c:v>
                </c:pt>
                <c:pt idx="1272">
                  <c:v>26954.578333826983</c:v>
                </c:pt>
                <c:pt idx="1273">
                  <c:v>26784.096414083269</c:v>
                </c:pt>
                <c:pt idx="1274">
                  <c:v>26802.975044060044</c:v>
                </c:pt>
                <c:pt idx="1275">
                  <c:v>27024.783118000196</c:v>
                </c:pt>
                <c:pt idx="1276">
                  <c:v>27163.519674644685</c:v>
                </c:pt>
                <c:pt idx="1277">
                  <c:v>27004.824508181744</c:v>
                </c:pt>
                <c:pt idx="1278">
                  <c:v>27097.221994235741</c:v>
                </c:pt>
                <c:pt idx="1279">
                  <c:v>27198.19594218125</c:v>
                </c:pt>
                <c:pt idx="1280">
                  <c:v>27420.031101022723</c:v>
                </c:pt>
                <c:pt idx="1281">
                  <c:v>27429.953962935961</c:v>
                </c:pt>
                <c:pt idx="1282">
                  <c:v>27698.122111471792</c:v>
                </c:pt>
                <c:pt idx="1283">
                  <c:v>27762.153445856333</c:v>
                </c:pt>
                <c:pt idx="1284">
                  <c:v>28200.802942188984</c:v>
                </c:pt>
                <c:pt idx="1285">
                  <c:v>28416.651034531536</c:v>
                </c:pt>
                <c:pt idx="1286">
                  <c:v>28472.810072154505</c:v>
                </c:pt>
                <c:pt idx="1287">
                  <c:v>28394.659017461938</c:v>
                </c:pt>
                <c:pt idx="1288">
                  <c:v>28435.841832448932</c:v>
                </c:pt>
                <c:pt idx="1289">
                  <c:v>28911.406403008215</c:v>
                </c:pt>
                <c:pt idx="1290">
                  <c:v>28919.585697197726</c:v>
                </c:pt>
                <c:pt idx="1291">
                  <c:v>28352.916190921042</c:v>
                </c:pt>
                <c:pt idx="1292">
                  <c:v>28753.544709836995</c:v>
                </c:pt>
                <c:pt idx="1293">
                  <c:v>28824.337018054335</c:v>
                </c:pt>
                <c:pt idx="1294">
                  <c:v>28614.344185539947</c:v>
                </c:pt>
                <c:pt idx="1295">
                  <c:v>28783.965226929631</c:v>
                </c:pt>
                <c:pt idx="1296">
                  <c:v>28622.478180594375</c:v>
                </c:pt>
                <c:pt idx="1297">
                  <c:v>28749.768541590736</c:v>
                </c:pt>
                <c:pt idx="1298">
                  <c:v>28869.649008105822</c:v>
                </c:pt>
                <c:pt idx="1299">
                  <c:v>28264.459522397236</c:v>
                </c:pt>
                <c:pt idx="1300">
                  <c:v>28474.982454690409</c:v>
                </c:pt>
                <c:pt idx="1301">
                  <c:v>28531.094326825576</c:v>
                </c:pt>
                <c:pt idx="1302">
                  <c:v>28762.775090047147</c:v>
                </c:pt>
                <c:pt idx="1303">
                  <c:v>28897.28053230908</c:v>
                </c:pt>
                <c:pt idx="1304">
                  <c:v>28940.619764496678</c:v>
                </c:pt>
                <c:pt idx="1305">
                  <c:v>29138.668529923365</c:v>
                </c:pt>
                <c:pt idx="1306">
                  <c:v>28975.294906146508</c:v>
                </c:pt>
                <c:pt idx="1307">
                  <c:v>28753.108317469974</c:v>
                </c:pt>
                <c:pt idx="1308">
                  <c:v>28645.045169181565</c:v>
                </c:pt>
                <c:pt idx="1309">
                  <c:v>28489.336966384399</c:v>
                </c:pt>
                <c:pt idx="1310">
                  <c:v>28711.185120872597</c:v>
                </c:pt>
                <c:pt idx="1311">
                  <c:v>28967.47795280872</c:v>
                </c:pt>
                <c:pt idx="1312">
                  <c:v>28774.218749047599</c:v>
                </c:pt>
                <c:pt idx="1313">
                  <c:v>28928.428780463852</c:v>
                </c:pt>
                <c:pt idx="1314">
                  <c:v>29258.086870843865</c:v>
                </c:pt>
                <c:pt idx="1315">
                  <c:v>29270.122652502829</c:v>
                </c:pt>
                <c:pt idx="1316">
                  <c:v>29328.952690569648</c:v>
                </c:pt>
                <c:pt idx="1317">
                  <c:v>29580.410149505355</c:v>
                </c:pt>
                <c:pt idx="1318">
                  <c:v>29482.427858284507</c:v>
                </c:pt>
                <c:pt idx="1319">
                  <c:v>29329.070390010012</c:v>
                </c:pt>
                <c:pt idx="1320">
                  <c:v>29432.462809323024</c:v>
                </c:pt>
                <c:pt idx="1321">
                  <c:v>29715.169517693277</c:v>
                </c:pt>
                <c:pt idx="1322">
                  <c:v>30155.124073187046</c:v>
                </c:pt>
                <c:pt idx="1323">
                  <c:v>30351.082461899907</c:v>
                </c:pt>
                <c:pt idx="1324">
                  <c:v>30415.2428569269</c:v>
                </c:pt>
                <c:pt idx="1325">
                  <c:v>30424.730857322764</c:v>
                </c:pt>
                <c:pt idx="1326">
                  <c:v>30536.787386678716</c:v>
                </c:pt>
                <c:pt idx="1327">
                  <c:v>30717.343317042953</c:v>
                </c:pt>
                <c:pt idx="1328">
                  <c:v>30691.460759344023</c:v>
                </c:pt>
                <c:pt idx="1329">
                  <c:v>30904.181428698063</c:v>
                </c:pt>
                <c:pt idx="1330">
                  <c:v>31264.636382145265</c:v>
                </c:pt>
                <c:pt idx="1331">
                  <c:v>31829.544039420816</c:v>
                </c:pt>
                <c:pt idx="1332">
                  <c:v>31869.488016752977</c:v>
                </c:pt>
                <c:pt idx="1333">
                  <c:v>31590.748688874337</c:v>
                </c:pt>
                <c:pt idx="1334">
                  <c:v>31134.513358509725</c:v>
                </c:pt>
                <c:pt idx="1335">
                  <c:v>30553.643609419676</c:v>
                </c:pt>
                <c:pt idx="1336">
                  <c:v>30739.735660522521</c:v>
                </c:pt>
                <c:pt idx="1337">
                  <c:v>31007.245980254</c:v>
                </c:pt>
                <c:pt idx="1338">
                  <c:v>31175.513833958383</c:v>
                </c:pt>
                <c:pt idx="1339">
                  <c:v>30941.38779253864</c:v>
                </c:pt>
                <c:pt idx="1340">
                  <c:v>30955.311874321527</c:v>
                </c:pt>
                <c:pt idx="1341">
                  <c:v>30771.501724057813</c:v>
                </c:pt>
                <c:pt idx="1342">
                  <c:v>30773.112213683857</c:v>
                </c:pt>
                <c:pt idx="1343">
                  <c:v>30641.851237906474</c:v>
                </c:pt>
                <c:pt idx="1344">
                  <c:v>30813.627649759412</c:v>
                </c:pt>
                <c:pt idx="1345">
                  <c:v>30777.469580103592</c:v>
                </c:pt>
                <c:pt idx="1346">
                  <c:v>31142.799062047725</c:v>
                </c:pt>
                <c:pt idx="1347">
                  <c:v>31186.314789673721</c:v>
                </c:pt>
                <c:pt idx="1348">
                  <c:v>31485.600382519366</c:v>
                </c:pt>
                <c:pt idx="1349">
                  <c:v>31513.043915525406</c:v>
                </c:pt>
                <c:pt idx="1350">
                  <c:v>31534.841313055698</c:v>
                </c:pt>
                <c:pt idx="1351">
                  <c:v>31779.879473357425</c:v>
                </c:pt>
                <c:pt idx="1352">
                  <c:v>31838.143921674844</c:v>
                </c:pt>
                <c:pt idx="1353">
                  <c:v>32145.800312909992</c:v>
                </c:pt>
                <c:pt idx="1354">
                  <c:v>31704.086626862736</c:v>
                </c:pt>
                <c:pt idx="1355">
                  <c:v>31986.96752533612</c:v>
                </c:pt>
                <c:pt idx="1356">
                  <c:v>32024.22138138847</c:v>
                </c:pt>
                <c:pt idx="1357">
                  <c:v>32009.941866513596</c:v>
                </c:pt>
                <c:pt idx="1358">
                  <c:v>31953.292710435962</c:v>
                </c:pt>
                <c:pt idx="1359">
                  <c:v>31930.93378369468</c:v>
                </c:pt>
                <c:pt idx="1360">
                  <c:v>31713.745514497525</c:v>
                </c:pt>
                <c:pt idx="1361">
                  <c:v>31375.803254394261</c:v>
                </c:pt>
                <c:pt idx="1362">
                  <c:v>31364.304654793792</c:v>
                </c:pt>
                <c:pt idx="1363">
                  <c:v>31655.431059612369</c:v>
                </c:pt>
                <c:pt idx="1364">
                  <c:v>31745.332412713691</c:v>
                </c:pt>
                <c:pt idx="1365">
                  <c:v>31898.164377497349</c:v>
                </c:pt>
                <c:pt idx="1366">
                  <c:v>31952.916643773759</c:v>
                </c:pt>
                <c:pt idx="1367">
                  <c:v>32002.487302802412</c:v>
                </c:pt>
                <c:pt idx="1368">
                  <c:v>32159.340533267929</c:v>
                </c:pt>
                <c:pt idx="1369">
                  <c:v>31576.963806597912</c:v>
                </c:pt>
                <c:pt idx="1370">
                  <c:v>31187.797235273236</c:v>
                </c:pt>
                <c:pt idx="1371">
                  <c:v>30952.794869183868</c:v>
                </c:pt>
                <c:pt idx="1372">
                  <c:v>30843.219252713221</c:v>
                </c:pt>
                <c:pt idx="1373">
                  <c:v>30972.139982049517</c:v>
                </c:pt>
                <c:pt idx="1374">
                  <c:v>30801.366794300542</c:v>
                </c:pt>
                <c:pt idx="1375">
                  <c:v>30798.851769031153</c:v>
                </c:pt>
                <c:pt idx="1376">
                  <c:v>31149.769524472249</c:v>
                </c:pt>
                <c:pt idx="1377">
                  <c:v>31547.63043358707</c:v>
                </c:pt>
                <c:pt idx="1378">
                  <c:v>31502.96532270456</c:v>
                </c:pt>
                <c:pt idx="1379">
                  <c:v>31982.38475005532</c:v>
                </c:pt>
                <c:pt idx="1380">
                  <c:v>32304.67930798087</c:v>
                </c:pt>
                <c:pt idx="1381">
                  <c:v>32588.076265313142</c:v>
                </c:pt>
                <c:pt idx="1382">
                  <c:v>33076.675810467008</c:v>
                </c:pt>
                <c:pt idx="1383">
                  <c:v>33012.762983868888</c:v>
                </c:pt>
                <c:pt idx="1384">
                  <c:v>33070.826354037999</c:v>
                </c:pt>
                <c:pt idx="1385">
                  <c:v>33258.556556787953</c:v>
                </c:pt>
                <c:pt idx="1386">
                  <c:v>33344.158425220681</c:v>
                </c:pt>
                <c:pt idx="1387">
                  <c:v>33147.519078644924</c:v>
                </c:pt>
                <c:pt idx="1388">
                  <c:v>32853.361306981162</c:v>
                </c:pt>
                <c:pt idx="1389">
                  <c:v>33258.034815581166</c:v>
                </c:pt>
                <c:pt idx="1390">
                  <c:v>33394.871588570015</c:v>
                </c:pt>
                <c:pt idx="1391">
                  <c:v>33590.144463747733</c:v>
                </c:pt>
                <c:pt idx="1392">
                  <c:v>33534.46387868515</c:v>
                </c:pt>
                <c:pt idx="1393">
                  <c:v>33560.02525388373</c:v>
                </c:pt>
                <c:pt idx="1394">
                  <c:v>34153.626496567274</c:v>
                </c:pt>
                <c:pt idx="1395">
                  <c:v>34256.763076504409</c:v>
                </c:pt>
                <c:pt idx="1396">
                  <c:v>34847.854951713554</c:v>
                </c:pt>
                <c:pt idx="1397">
                  <c:v>35259.105157349855</c:v>
                </c:pt>
                <c:pt idx="1398">
                  <c:v>35461.533854250629</c:v>
                </c:pt>
                <c:pt idx="1399">
                  <c:v>34869.053099742065</c:v>
                </c:pt>
                <c:pt idx="1400">
                  <c:v>36426.085376997893</c:v>
                </c:pt>
                <c:pt idx="1401">
                  <c:v>37020.958986195699</c:v>
                </c:pt>
                <c:pt idx="1402">
                  <c:v>38077.884780776105</c:v>
                </c:pt>
                <c:pt idx="1403">
                  <c:v>36715.090128053373</c:v>
                </c:pt>
                <c:pt idx="1404">
                  <c:v>36675.539391205231</c:v>
                </c:pt>
                <c:pt idx="1405">
                  <c:v>36873.168270503513</c:v>
                </c:pt>
                <c:pt idx="1406">
                  <c:v>37577.43850103052</c:v>
                </c:pt>
                <c:pt idx="1407">
                  <c:v>37908.343786345758</c:v>
                </c:pt>
                <c:pt idx="1408">
                  <c:v>38619.302607769117</c:v>
                </c:pt>
                <c:pt idx="1409">
                  <c:v>39232.367339434168</c:v>
                </c:pt>
                <c:pt idx="1410">
                  <c:v>39970.18503674867</c:v>
                </c:pt>
                <c:pt idx="1411">
                  <c:v>39081.631844737298</c:v>
                </c:pt>
                <c:pt idx="1412">
                  <c:v>36512.624173798344</c:v>
                </c:pt>
                <c:pt idx="1413">
                  <c:v>36786.082579534748</c:v>
                </c:pt>
                <c:pt idx="1414">
                  <c:v>37580.682720136145</c:v>
                </c:pt>
                <c:pt idx="1415">
                  <c:v>37321.286665291431</c:v>
                </c:pt>
                <c:pt idx="1416">
                  <c:v>38324.720641477805</c:v>
                </c:pt>
                <c:pt idx="1417">
                  <c:v>38322.959728950576</c:v>
                </c:pt>
                <c:pt idx="1418">
                  <c:v>38546.967004572856</c:v>
                </c:pt>
                <c:pt idx="1419">
                  <c:v>39837.919442012528</c:v>
                </c:pt>
                <c:pt idx="1420">
                  <c:v>39728.452725855845</c:v>
                </c:pt>
                <c:pt idx="1421">
                  <c:v>38351.759339223376</c:v>
                </c:pt>
                <c:pt idx="1422">
                  <c:v>39320.729034482938</c:v>
                </c:pt>
                <c:pt idx="1423">
                  <c:v>39458.368706705129</c:v>
                </c:pt>
                <c:pt idx="1424">
                  <c:v>38334.450343127624</c:v>
                </c:pt>
                <c:pt idx="1425">
                  <c:v>38505.916790320502</c:v>
                </c:pt>
                <c:pt idx="1426">
                  <c:v>38467.979478594993</c:v>
                </c:pt>
                <c:pt idx="1427">
                  <c:v>37312.692196550197</c:v>
                </c:pt>
                <c:pt idx="1428">
                  <c:v>38092.981971308451</c:v>
                </c:pt>
                <c:pt idx="1429">
                  <c:v>37559.276930562264</c:v>
                </c:pt>
                <c:pt idx="1430">
                  <c:v>38217.45208760989</c:v>
                </c:pt>
                <c:pt idx="1431">
                  <c:v>38376.457808613624</c:v>
                </c:pt>
                <c:pt idx="1432">
                  <c:v>37083.019624404318</c:v>
                </c:pt>
                <c:pt idx="1433">
                  <c:v>34567.994011473245</c:v>
                </c:pt>
                <c:pt idx="1434">
                  <c:v>33405.013250382253</c:v>
                </c:pt>
                <c:pt idx="1435">
                  <c:v>34455.493154475655</c:v>
                </c:pt>
                <c:pt idx="1436">
                  <c:v>33733.298847376202</c:v>
                </c:pt>
                <c:pt idx="1437">
                  <c:v>33704.75508128784</c:v>
                </c:pt>
                <c:pt idx="1438">
                  <c:v>33980.095629234573</c:v>
                </c:pt>
                <c:pt idx="1439">
                  <c:v>34921.709175096701</c:v>
                </c:pt>
                <c:pt idx="1440">
                  <c:v>33729.252338621256</c:v>
                </c:pt>
                <c:pt idx="1441">
                  <c:v>34110.545717068489</c:v>
                </c:pt>
                <c:pt idx="1442">
                  <c:v>34237.284535530183</c:v>
                </c:pt>
                <c:pt idx="1443">
                  <c:v>33851.274925989412</c:v>
                </c:pt>
                <c:pt idx="1444">
                  <c:v>34318.823655762928</c:v>
                </c:pt>
                <c:pt idx="1445">
                  <c:v>34764.898371354997</c:v>
                </c:pt>
                <c:pt idx="1446">
                  <c:v>34622.060870719244</c:v>
                </c:pt>
                <c:pt idx="1447">
                  <c:v>34856.369653528469</c:v>
                </c:pt>
                <c:pt idx="1448">
                  <c:v>34926.748766236313</c:v>
                </c:pt>
                <c:pt idx="1449">
                  <c:v>34419.766418285821</c:v>
                </c:pt>
                <c:pt idx="1450">
                  <c:v>34429.599304358759</c:v>
                </c:pt>
                <c:pt idx="1451">
                  <c:v>33707.625228291159</c:v>
                </c:pt>
                <c:pt idx="1452">
                  <c:v>34182.039070534076</c:v>
                </c:pt>
                <c:pt idx="1453">
                  <c:v>34599.515750845443</c:v>
                </c:pt>
                <c:pt idx="1454">
                  <c:v>35963.770415502862</c:v>
                </c:pt>
                <c:pt idx="1455">
                  <c:v>36273.830156837976</c:v>
                </c:pt>
                <c:pt idx="1456">
                  <c:v>36590.6468477046</c:v>
                </c:pt>
                <c:pt idx="1457">
                  <c:v>36783.01017020407</c:v>
                </c:pt>
                <c:pt idx="1458">
                  <c:v>36717.23101716466</c:v>
                </c:pt>
                <c:pt idx="1459">
                  <c:v>36692.089989894339</c:v>
                </c:pt>
                <c:pt idx="1460">
                  <c:v>36959.947585103459</c:v>
                </c:pt>
                <c:pt idx="1461">
                  <c:v>37606.590935728258</c:v>
                </c:pt>
                <c:pt idx="1462">
                  <c:v>37449.509781027322</c:v>
                </c:pt>
                <c:pt idx="1463">
                  <c:v>38249.338358670771</c:v>
                </c:pt>
                <c:pt idx="1464">
                  <c:v>38190.985329250238</c:v>
                </c:pt>
                <c:pt idx="1465">
                  <c:v>38179.677651909937</c:v>
                </c:pt>
                <c:pt idx="1466">
                  <c:v>37244.569009853258</c:v>
                </c:pt>
                <c:pt idx="1467">
                  <c:v>37673.052382464048</c:v>
                </c:pt>
                <c:pt idx="1468">
                  <c:v>37690.277144332009</c:v>
                </c:pt>
                <c:pt idx="1469">
                  <c:v>37557.152994756194</c:v>
                </c:pt>
                <c:pt idx="1470">
                  <c:v>36352.428789954814</c:v>
                </c:pt>
                <c:pt idx="1471">
                  <c:v>36325.07554635124</c:v>
                </c:pt>
                <c:pt idx="1472">
                  <c:v>35324.907225792638</c:v>
                </c:pt>
                <c:pt idx="1473">
                  <c:v>35846.030131170352</c:v>
                </c:pt>
                <c:pt idx="1474">
                  <c:v>35725.162087014971</c:v>
                </c:pt>
                <c:pt idx="1475">
                  <c:v>35307.711703264024</c:v>
                </c:pt>
                <c:pt idx="1476">
                  <c:v>35849.911059269099</c:v>
                </c:pt>
                <c:pt idx="1477">
                  <c:v>35820.071911953484</c:v>
                </c:pt>
                <c:pt idx="1478">
                  <c:v>36332.095491553067</c:v>
                </c:pt>
                <c:pt idx="1479">
                  <c:v>36140.632486255956</c:v>
                </c:pt>
                <c:pt idx="1480">
                  <c:v>36624.296904580595</c:v>
                </c:pt>
                <c:pt idx="1481">
                  <c:v>36362.393254847957</c:v>
                </c:pt>
                <c:pt idx="1482">
                  <c:v>36240.305450758249</c:v>
                </c:pt>
                <c:pt idx="1483">
                  <c:v>36587.146413946706</c:v>
                </c:pt>
                <c:pt idx="1484">
                  <c:v>36064.174676698894</c:v>
                </c:pt>
                <c:pt idx="1485">
                  <c:v>35890.336572041233</c:v>
                </c:pt>
                <c:pt idx="1486">
                  <c:v>34981.883422962288</c:v>
                </c:pt>
                <c:pt idx="1487">
                  <c:v>34969.750393374445</c:v>
                </c:pt>
                <c:pt idx="1488">
                  <c:v>33558.707310664759</c:v>
                </c:pt>
                <c:pt idx="1489">
                  <c:v>33291.496257163344</c:v>
                </c:pt>
                <c:pt idx="1490">
                  <c:v>33847.93943543714</c:v>
                </c:pt>
                <c:pt idx="1491">
                  <c:v>33947.419991476767</c:v>
                </c:pt>
                <c:pt idx="1492">
                  <c:v>34091.29255184393</c:v>
                </c:pt>
                <c:pt idx="1493">
                  <c:v>33904.793811422584</c:v>
                </c:pt>
                <c:pt idx="1494">
                  <c:v>33881.591224360855</c:v>
                </c:pt>
                <c:pt idx="1495">
                  <c:v>33638.992139937254</c:v>
                </c:pt>
                <c:pt idx="1496">
                  <c:v>33728.106357842174</c:v>
                </c:pt>
                <c:pt idx="1497">
                  <c:v>33103.344551674127</c:v>
                </c:pt>
                <c:pt idx="1498">
                  <c:v>32679.301965301966</c:v>
                </c:pt>
                <c:pt idx="1499">
                  <c:v>33288.3034495264</c:v>
                </c:pt>
                <c:pt idx="1500">
                  <c:v>33902.355534868635</c:v>
                </c:pt>
                <c:pt idx="1501">
                  <c:v>34127.217636662928</c:v>
                </c:pt>
                <c:pt idx="1502">
                  <c:v>34285.886349979672</c:v>
                </c:pt>
                <c:pt idx="1503">
                  <c:v>34313.657147650752</c:v>
                </c:pt>
                <c:pt idx="1504">
                  <c:v>34153.024842329643</c:v>
                </c:pt>
                <c:pt idx="1505">
                  <c:v>34656.92048242969</c:v>
                </c:pt>
                <c:pt idx="1506">
                  <c:v>34984.888385765596</c:v>
                </c:pt>
                <c:pt idx="1507">
                  <c:v>35135.795199473301</c:v>
                </c:pt>
                <c:pt idx="1508">
                  <c:v>34898.236350018989</c:v>
                </c:pt>
                <c:pt idx="1509">
                  <c:v>35487.837618605481</c:v>
                </c:pt>
                <c:pt idx="1510">
                  <c:v>35480.803093023227</c:v>
                </c:pt>
                <c:pt idx="1511">
                  <c:v>35266.433821045779</c:v>
                </c:pt>
                <c:pt idx="1512">
                  <c:v>35419.724590799262</c:v>
                </c:pt>
                <c:pt idx="1513">
                  <c:v>35706.310897258503</c:v>
                </c:pt>
                <c:pt idx="1514">
                  <c:v>35474.024134423584</c:v>
                </c:pt>
                <c:pt idx="1515">
                  <c:v>36334.453637588202</c:v>
                </c:pt>
                <c:pt idx="1516">
                  <c:v>37082.983246777156</c:v>
                </c:pt>
                <c:pt idx="1517">
                  <c:v>37300.844041524586</c:v>
                </c:pt>
                <c:pt idx="1518">
                  <c:v>37411.781107305062</c:v>
                </c:pt>
                <c:pt idx="1519">
                  <c:v>37650.969050780412</c:v>
                </c:pt>
                <c:pt idx="1520">
                  <c:v>37773.329399566799</c:v>
                </c:pt>
                <c:pt idx="1521">
                  <c:v>38048.398837066568</c:v>
                </c:pt>
                <c:pt idx="1522">
                  <c:v>37487.768439564868</c:v>
                </c:pt>
                <c:pt idx="1523">
                  <c:v>37312.406110103911</c:v>
                </c:pt>
                <c:pt idx="1524">
                  <c:v>37691.668714326377</c:v>
                </c:pt>
                <c:pt idx="1525">
                  <c:v>37383.624347498822</c:v>
                </c:pt>
                <c:pt idx="1526">
                  <c:v>37511.440473565621</c:v>
                </c:pt>
                <c:pt idx="1527">
                  <c:v>37313.116752739516</c:v>
                </c:pt>
                <c:pt idx="1528">
                  <c:v>37324.757155414991</c:v>
                </c:pt>
                <c:pt idx="1529">
                  <c:v>37209.687367512131</c:v>
                </c:pt>
                <c:pt idx="1530">
                  <c:v>37438.554576703318</c:v>
                </c:pt>
                <c:pt idx="1531">
                  <c:v>37306.893948377765</c:v>
                </c:pt>
                <c:pt idx="1532">
                  <c:v>37271.997162701147</c:v>
                </c:pt>
                <c:pt idx="1533">
                  <c:v>37897.470506430116</c:v>
                </c:pt>
                <c:pt idx="1534">
                  <c:v>38357.489479397474</c:v>
                </c:pt>
                <c:pt idx="1535">
                  <c:v>38700.404064038354</c:v>
                </c:pt>
                <c:pt idx="1536">
                  <c:v>38552.553637433026</c:v>
                </c:pt>
                <c:pt idx="1537">
                  <c:v>38678.026629610147</c:v>
                </c:pt>
                <c:pt idx="1538">
                  <c:v>38982.841791483057</c:v>
                </c:pt>
                <c:pt idx="1539">
                  <c:v>37305.903481828253</c:v>
                </c:pt>
                <c:pt idx="1540">
                  <c:v>37469.632774724661</c:v>
                </c:pt>
                <c:pt idx="1541">
                  <c:v>37358.288202089723</c:v>
                </c:pt>
                <c:pt idx="1542">
                  <c:v>37157.508451350295</c:v>
                </c:pt>
                <c:pt idx="1543">
                  <c:v>36530.638592527968</c:v>
                </c:pt>
                <c:pt idx="1544">
                  <c:v>36711.240217086335</c:v>
                </c:pt>
                <c:pt idx="1545">
                  <c:v>36926.346613510461</c:v>
                </c:pt>
                <c:pt idx="1546">
                  <c:v>37212.892339566315</c:v>
                </c:pt>
                <c:pt idx="1547">
                  <c:v>36961.18725077626</c:v>
                </c:pt>
                <c:pt idx="1548">
                  <c:v>36636.025245083321</c:v>
                </c:pt>
                <c:pt idx="1549">
                  <c:v>35275.264474051321</c:v>
                </c:pt>
                <c:pt idx="1550">
                  <c:v>35679.015694727168</c:v>
                </c:pt>
                <c:pt idx="1551">
                  <c:v>35633.860543171635</c:v>
                </c:pt>
                <c:pt idx="1552">
                  <c:v>35767.822164631631</c:v>
                </c:pt>
                <c:pt idx="1553">
                  <c:v>35362.167209048661</c:v>
                </c:pt>
                <c:pt idx="1554">
                  <c:v>35582.109761001644</c:v>
                </c:pt>
                <c:pt idx="1555">
                  <c:v>35427.965941645845</c:v>
                </c:pt>
                <c:pt idx="1556">
                  <c:v>35969.16002001211</c:v>
                </c:pt>
                <c:pt idx="1557">
                  <c:v>36427.706378936884</c:v>
                </c:pt>
                <c:pt idx="1558">
                  <c:v>36547.288095900272</c:v>
                </c:pt>
                <c:pt idx="1559">
                  <c:v>35915.352317113859</c:v>
                </c:pt>
                <c:pt idx="1560">
                  <c:v>35886.995762681305</c:v>
                </c:pt>
                <c:pt idx="1561">
                  <c:v>36077.183827131827</c:v>
                </c:pt>
                <c:pt idx="1562">
                  <c:v>36327.894899531188</c:v>
                </c:pt>
                <c:pt idx="1563">
                  <c:v>35943.586837098526</c:v>
                </c:pt>
                <c:pt idx="1564">
                  <c:v>34838.59278875318</c:v>
                </c:pt>
                <c:pt idx="1565">
                  <c:v>35230.591894146462</c:v>
                </c:pt>
                <c:pt idx="1566">
                  <c:v>35714.651135632288</c:v>
                </c:pt>
                <c:pt idx="1567">
                  <c:v>36172.393490955656</c:v>
                </c:pt>
                <c:pt idx="1568">
                  <c:v>36029.879529275997</c:v>
                </c:pt>
                <c:pt idx="1569">
                  <c:v>36432.776709255377</c:v>
                </c:pt>
                <c:pt idx="1570">
                  <c:v>36168.390997824965</c:v>
                </c:pt>
                <c:pt idx="1571">
                  <c:v>35939.493698213999</c:v>
                </c:pt>
                <c:pt idx="1572">
                  <c:v>35953.532827292198</c:v>
                </c:pt>
                <c:pt idx="1573">
                  <c:v>35741.431155749568</c:v>
                </c:pt>
                <c:pt idx="1574">
                  <c:v>35800.740826916444</c:v>
                </c:pt>
                <c:pt idx="1575">
                  <c:v>35825.701633234152</c:v>
                </c:pt>
                <c:pt idx="1576">
                  <c:v>35662.77395323458</c:v>
                </c:pt>
                <c:pt idx="1577">
                  <c:v>35828.519107647851</c:v>
                </c:pt>
                <c:pt idx="1578">
                  <c:v>35762.776244139561</c:v>
                </c:pt>
                <c:pt idx="1579">
                  <c:v>36234.536561735309</c:v>
                </c:pt>
                <c:pt idx="1580">
                  <c:v>36361.576633051889</c:v>
                </c:pt>
                <c:pt idx="1581">
                  <c:v>36376.127117265569</c:v>
                </c:pt>
                <c:pt idx="1582">
                  <c:v>36306.899843729101</c:v>
                </c:pt>
                <c:pt idx="1583">
                  <c:v>36217.086358556815</c:v>
                </c:pt>
                <c:pt idx="1584">
                  <c:v>35826.274760335677</c:v>
                </c:pt>
                <c:pt idx="1585">
                  <c:v>36152.425642179187</c:v>
                </c:pt>
                <c:pt idx="1586">
                  <c:v>36003.741413122443</c:v>
                </c:pt>
                <c:pt idx="1587">
                  <c:v>35288.732555422008</c:v>
                </c:pt>
                <c:pt idx="1588">
                  <c:v>35055.286604894522</c:v>
                </c:pt>
                <c:pt idx="1589">
                  <c:v>35027.778577988967</c:v>
                </c:pt>
                <c:pt idx="1590">
                  <c:v>34828.269846365838</c:v>
                </c:pt>
                <c:pt idx="1591">
                  <c:v>34430.127783207434</c:v>
                </c:pt>
                <c:pt idx="1592">
                  <c:v>34311.002961500344</c:v>
                </c:pt>
                <c:pt idx="1593">
                  <c:v>33813.230028044301</c:v>
                </c:pt>
                <c:pt idx="1594">
                  <c:v>34714.407210841913</c:v>
                </c:pt>
                <c:pt idx="1595">
                  <c:v>34907.041716125001</c:v>
                </c:pt>
                <c:pt idx="1596">
                  <c:v>34826.520070577943</c:v>
                </c:pt>
                <c:pt idx="1597">
                  <c:v>34390.98462899086</c:v>
                </c:pt>
                <c:pt idx="1598">
                  <c:v>33820.645259039964</c:v>
                </c:pt>
                <c:pt idx="1599">
                  <c:v>33955.360486832251</c:v>
                </c:pt>
                <c:pt idx="1600">
                  <c:v>34255.20335953217</c:v>
                </c:pt>
                <c:pt idx="1601">
                  <c:v>33816.171806510727</c:v>
                </c:pt>
                <c:pt idx="1602">
                  <c:v>34383.883483685291</c:v>
                </c:pt>
                <c:pt idx="1603">
                  <c:v>34443.49398953878</c:v>
                </c:pt>
                <c:pt idx="1604">
                  <c:v>35790.417602057598</c:v>
                </c:pt>
                <c:pt idx="1605">
                  <c:v>35493.304187176182</c:v>
                </c:pt>
                <c:pt idx="1606">
                  <c:v>35441.491726863867</c:v>
                </c:pt>
                <c:pt idx="1607">
                  <c:v>35676.998031159412</c:v>
                </c:pt>
                <c:pt idx="1608">
                  <c:v>34768.374232057598</c:v>
                </c:pt>
                <c:pt idx="1609">
                  <c:v>34881.830515829781</c:v>
                </c:pt>
                <c:pt idx="1610">
                  <c:v>35076.713778301397</c:v>
                </c:pt>
                <c:pt idx="1611">
                  <c:v>35305.820174023989</c:v>
                </c:pt>
                <c:pt idx="1612">
                  <c:v>35559.418538377482</c:v>
                </c:pt>
                <c:pt idx="1613">
                  <c:v>35530.798124874847</c:v>
                </c:pt>
                <c:pt idx="1614">
                  <c:v>35813.864604908158</c:v>
                </c:pt>
                <c:pt idx="1615">
                  <c:v>35830.610071250943</c:v>
                </c:pt>
                <c:pt idx="1616">
                  <c:v>35677.397817675264</c:v>
                </c:pt>
                <c:pt idx="1617">
                  <c:v>35556.458283767941</c:v>
                </c:pt>
                <c:pt idx="1618">
                  <c:v>34540.134313290888</c:v>
                </c:pt>
                <c:pt idx="1619">
                  <c:v>34479.359279805802</c:v>
                </c:pt>
                <c:pt idx="1620">
                  <c:v>35079.805199963201</c:v>
                </c:pt>
                <c:pt idx="1621">
                  <c:v>34723.36821714566</c:v>
                </c:pt>
                <c:pt idx="1622">
                  <c:v>34837.183803356937</c:v>
                </c:pt>
                <c:pt idx="1623">
                  <c:v>34257.988123158335</c:v>
                </c:pt>
                <c:pt idx="1624">
                  <c:v>35333.857910049956</c:v>
                </c:pt>
                <c:pt idx="1625">
                  <c:v>35537.369598450859</c:v>
                </c:pt>
                <c:pt idx="1626">
                  <c:v>35855.912143978261</c:v>
                </c:pt>
                <c:pt idx="1627">
                  <c:v>35686.844581375437</c:v>
                </c:pt>
                <c:pt idx="1628">
                  <c:v>35130.238070511426</c:v>
                </c:pt>
                <c:pt idx="1629">
                  <c:v>35453.659287425995</c:v>
                </c:pt>
                <c:pt idx="1630">
                  <c:v>35283.466920015919</c:v>
                </c:pt>
                <c:pt idx="1631">
                  <c:v>35211.327763578774</c:v>
                </c:pt>
                <c:pt idx="1632">
                  <c:v>35083.574899862906</c:v>
                </c:pt>
                <c:pt idx="1633">
                  <c:v>35702.554012885026</c:v>
                </c:pt>
                <c:pt idx="1634">
                  <c:v>35771.329870454807</c:v>
                </c:pt>
                <c:pt idx="1635">
                  <c:v>35709.335668182779</c:v>
                </c:pt>
                <c:pt idx="1636">
                  <c:v>35417.609383241557</c:v>
                </c:pt>
                <c:pt idx="1637">
                  <c:v>35645.313218582109</c:v>
                </c:pt>
                <c:pt idx="1638">
                  <c:v>35807.781554820212</c:v>
                </c:pt>
                <c:pt idx="1639">
                  <c:v>35721.412154025187</c:v>
                </c:pt>
                <c:pt idx="1640">
                  <c:v>35771.883927413241</c:v>
                </c:pt>
                <c:pt idx="1641">
                  <c:v>36483.500887272836</c:v>
                </c:pt>
                <c:pt idx="1642">
                  <c:v>36553.528115519715</c:v>
                </c:pt>
                <c:pt idx="1643">
                  <c:v>36475.614259503192</c:v>
                </c:pt>
                <c:pt idx="1644">
                  <c:v>36631.143474597404</c:v>
                </c:pt>
                <c:pt idx="1645">
                  <c:v>36502.560167812313</c:v>
                </c:pt>
                <c:pt idx="1646">
                  <c:v>36276.523549055521</c:v>
                </c:pt>
                <c:pt idx="1647">
                  <c:v>35967.294412552939</c:v>
                </c:pt>
                <c:pt idx="1648">
                  <c:v>36227.672357723444</c:v>
                </c:pt>
                <c:pt idx="1649">
                  <c:v>36290.37197443287</c:v>
                </c:pt>
                <c:pt idx="1650">
                  <c:v>36240.199059260092</c:v>
                </c:pt>
                <c:pt idx="1651">
                  <c:v>36265.255438130029</c:v>
                </c:pt>
                <c:pt idx="1652">
                  <c:v>36327.126857684292</c:v>
                </c:pt>
                <c:pt idx="1653">
                  <c:v>36468.611632138185</c:v>
                </c:pt>
                <c:pt idx="1654">
                  <c:v>36248.162579930569</c:v>
                </c:pt>
                <c:pt idx="1655">
                  <c:v>35889.132917879331</c:v>
                </c:pt>
                <c:pt idx="1656">
                  <c:v>35825.927776406941</c:v>
                </c:pt>
                <c:pt idx="1657">
                  <c:v>36044.52478182449</c:v>
                </c:pt>
                <c:pt idx="1658">
                  <c:v>36105.207055211831</c:v>
                </c:pt>
                <c:pt idx="1659">
                  <c:v>36242.469480231499</c:v>
                </c:pt>
                <c:pt idx="1660">
                  <c:v>36751.482723606227</c:v>
                </c:pt>
                <c:pt idx="1661">
                  <c:v>36938.555108323671</c:v>
                </c:pt>
                <c:pt idx="1662">
                  <c:v>37709.493945514652</c:v>
                </c:pt>
                <c:pt idx="1663">
                  <c:v>37694.734225205582</c:v>
                </c:pt>
                <c:pt idx="1664">
                  <c:v>37835.590502896142</c:v>
                </c:pt>
                <c:pt idx="1665">
                  <c:v>37717.884549436756</c:v>
                </c:pt>
                <c:pt idx="1666">
                  <c:v>37524.377566947274</c:v>
                </c:pt>
                <c:pt idx="1667">
                  <c:v>37439.98546421084</c:v>
                </c:pt>
                <c:pt idx="1668">
                  <c:v>38300.963016657741</c:v>
                </c:pt>
                <c:pt idx="1669">
                  <c:v>38463.01417770172</c:v>
                </c:pt>
                <c:pt idx="1670">
                  <c:v>38357.564415444685</c:v>
                </c:pt>
                <c:pt idx="1671">
                  <c:v>38453.434307948482</c:v>
                </c:pt>
                <c:pt idx="1672">
                  <c:v>39291.52505947803</c:v>
                </c:pt>
                <c:pt idx="1673">
                  <c:v>39146.267349919566</c:v>
                </c:pt>
                <c:pt idx="1674">
                  <c:v>39177.495564490899</c:v>
                </c:pt>
                <c:pt idx="1675">
                  <c:v>39063.207560147086</c:v>
                </c:pt>
                <c:pt idx="1676">
                  <c:v>40015.143134688085</c:v>
                </c:pt>
                <c:pt idx="1677">
                  <c:v>39813.834328113233</c:v>
                </c:pt>
                <c:pt idx="1678">
                  <c:v>39926.079745367082</c:v>
                </c:pt>
                <c:pt idx="1679">
                  <c:v>40032.992019079742</c:v>
                </c:pt>
                <c:pt idx="1680">
                  <c:v>40132.038680882972</c:v>
                </c:pt>
                <c:pt idx="1681">
                  <c:v>40104.510396107733</c:v>
                </c:pt>
                <c:pt idx="1682">
                  <c:v>40331.816690890133</c:v>
                </c:pt>
                <c:pt idx="1683">
                  <c:v>40117.32505217877</c:v>
                </c:pt>
                <c:pt idx="1684">
                  <c:v>40253.398296486863</c:v>
                </c:pt>
                <c:pt idx="1685">
                  <c:v>40028.472930206597</c:v>
                </c:pt>
                <c:pt idx="1686">
                  <c:v>40602.456515131693</c:v>
                </c:pt>
                <c:pt idx="1687">
                  <c:v>40496.365439116758</c:v>
                </c:pt>
                <c:pt idx="1688">
                  <c:v>40802.498226592943</c:v>
                </c:pt>
                <c:pt idx="1689">
                  <c:v>40647.286505155826</c:v>
                </c:pt>
                <c:pt idx="1690">
                  <c:v>40768.759589405359</c:v>
                </c:pt>
                <c:pt idx="1691">
                  <c:v>41070.795704919612</c:v>
                </c:pt>
                <c:pt idx="1692">
                  <c:v>40630.248900995575</c:v>
                </c:pt>
                <c:pt idx="1693">
                  <c:v>40351.074028790972</c:v>
                </c:pt>
                <c:pt idx="1694">
                  <c:v>40442.708954992064</c:v>
                </c:pt>
                <c:pt idx="1695">
                  <c:v>40661.483640502534</c:v>
                </c:pt>
                <c:pt idx="1696">
                  <c:v>40473.559854738196</c:v>
                </c:pt>
                <c:pt idx="1697">
                  <c:v>40004.101087550254</c:v>
                </c:pt>
                <c:pt idx="1698">
                  <c:v>40123.153643660626</c:v>
                </c:pt>
                <c:pt idx="1699">
                  <c:v>40276.162475655845</c:v>
                </c:pt>
                <c:pt idx="1700">
                  <c:v>40049.904764315768</c:v>
                </c:pt>
                <c:pt idx="1701">
                  <c:v>39728.095058178013</c:v>
                </c:pt>
                <c:pt idx="1702">
                  <c:v>39688.251262065714</c:v>
                </c:pt>
                <c:pt idx="1703">
                  <c:v>39434.363934084256</c:v>
                </c:pt>
                <c:pt idx="1704">
                  <c:v>39133.064330887901</c:v>
                </c:pt>
                <c:pt idx="1705">
                  <c:v>39307.387592522675</c:v>
                </c:pt>
                <c:pt idx="1706">
                  <c:v>39482.105116743616</c:v>
                </c:pt>
                <c:pt idx="1707">
                  <c:v>39773.060849432994</c:v>
                </c:pt>
                <c:pt idx="1708">
                  <c:v>39602.147269360437</c:v>
                </c:pt>
                <c:pt idx="1709">
                  <c:v>38667.137284467084</c:v>
                </c:pt>
                <c:pt idx="1710">
                  <c:v>38898.30091838284</c:v>
                </c:pt>
                <c:pt idx="1711">
                  <c:v>39473.778017731718</c:v>
                </c:pt>
                <c:pt idx="1712">
                  <c:v>39682.974387994327</c:v>
                </c:pt>
                <c:pt idx="1713">
                  <c:v>40055.612625366011</c:v>
                </c:pt>
                <c:pt idx="1714">
                  <c:v>40129.125492335515</c:v>
                </c:pt>
                <c:pt idx="1715">
                  <c:v>39985.252670655791</c:v>
                </c:pt>
                <c:pt idx="1716">
                  <c:v>40096.71073891336</c:v>
                </c:pt>
                <c:pt idx="1717">
                  <c:v>39652.812657158705</c:v>
                </c:pt>
                <c:pt idx="1718">
                  <c:v>39631.826758271891</c:v>
                </c:pt>
                <c:pt idx="1719">
                  <c:v>40019.001880452182</c:v>
                </c:pt>
                <c:pt idx="1720">
                  <c:v>39657.342061738869</c:v>
                </c:pt>
                <c:pt idx="1721">
                  <c:v>39722.431322366414</c:v>
                </c:pt>
                <c:pt idx="1722">
                  <c:v>40247.226240041127</c:v>
                </c:pt>
                <c:pt idx="1723">
                  <c:v>40308.983554708946</c:v>
                </c:pt>
                <c:pt idx="1724">
                  <c:v>40217.465153070356</c:v>
                </c:pt>
                <c:pt idx="1725">
                  <c:v>39588.988788716444</c:v>
                </c:pt>
                <c:pt idx="1726">
                  <c:v>39827.942383973706</c:v>
                </c:pt>
                <c:pt idx="1727">
                  <c:v>39451.324120504243</c:v>
                </c:pt>
                <c:pt idx="1728">
                  <c:v>39637.178074109812</c:v>
                </c:pt>
                <c:pt idx="1729">
                  <c:v>39146.938846103913</c:v>
                </c:pt>
                <c:pt idx="1730">
                  <c:v>39112.689667906459</c:v>
                </c:pt>
                <c:pt idx="1731">
                  <c:v>39295.221488751275</c:v>
                </c:pt>
                <c:pt idx="1732">
                  <c:v>39268.489837399437</c:v>
                </c:pt>
                <c:pt idx="1733">
                  <c:v>39540.645402599672</c:v>
                </c:pt>
                <c:pt idx="1734">
                  <c:v>39367.851067562653</c:v>
                </c:pt>
                <c:pt idx="1735">
                  <c:v>39423.176234180639</c:v>
                </c:pt>
                <c:pt idx="1736">
                  <c:v>38938.986450840181</c:v>
                </c:pt>
                <c:pt idx="1737">
                  <c:v>39041.522035130394</c:v>
                </c:pt>
                <c:pt idx="1738">
                  <c:v>38893.509671135667</c:v>
                </c:pt>
                <c:pt idx="1739">
                  <c:v>38150.569898536676</c:v>
                </c:pt>
                <c:pt idx="1740">
                  <c:v>38177.46907652048</c:v>
                </c:pt>
                <c:pt idx="1741">
                  <c:v>37693.744691612359</c:v>
                </c:pt>
                <c:pt idx="1742">
                  <c:v>38156.531045438147</c:v>
                </c:pt>
                <c:pt idx="1743">
                  <c:v>38101.681536823904</c:v>
                </c:pt>
                <c:pt idx="1744">
                  <c:v>38175.999150303323</c:v>
                </c:pt>
                <c:pt idx="1745">
                  <c:v>38333.477176012646</c:v>
                </c:pt>
                <c:pt idx="1746">
                  <c:v>38231.896343417415</c:v>
                </c:pt>
                <c:pt idx="1747">
                  <c:v>38600.760152768824</c:v>
                </c:pt>
                <c:pt idx="1748">
                  <c:v>38657.4587316947</c:v>
                </c:pt>
                <c:pt idx="1749">
                  <c:v>38242.747483861174</c:v>
                </c:pt>
                <c:pt idx="1750">
                  <c:v>37728.930422104102</c:v>
                </c:pt>
                <c:pt idx="1751">
                  <c:v>37714.522758579573</c:v>
                </c:pt>
                <c:pt idx="1752">
                  <c:v>38168.59662791717</c:v>
                </c:pt>
                <c:pt idx="1753">
                  <c:v>38026.542834280815</c:v>
                </c:pt>
                <c:pt idx="1754">
                  <c:v>38495.233350028204</c:v>
                </c:pt>
                <c:pt idx="1755">
                  <c:v>38197.186529655941</c:v>
                </c:pt>
                <c:pt idx="1756">
                  <c:v>38365.47261956289</c:v>
                </c:pt>
                <c:pt idx="1757">
                  <c:v>38740.058836183809</c:v>
                </c:pt>
                <c:pt idx="1758">
                  <c:v>38751.595199555886</c:v>
                </c:pt>
                <c:pt idx="1759">
                  <c:v>38766.893996534622</c:v>
                </c:pt>
                <c:pt idx="1760">
                  <c:v>38777.275595712323</c:v>
                </c:pt>
                <c:pt idx="1761">
                  <c:v>38960.436610062861</c:v>
                </c:pt>
                <c:pt idx="1762">
                  <c:v>38803.52570447883</c:v>
                </c:pt>
                <c:pt idx="1763">
                  <c:v>38374.712873123593</c:v>
                </c:pt>
                <c:pt idx="1764">
                  <c:v>37885.173676938182</c:v>
                </c:pt>
                <c:pt idx="1765">
                  <c:v>37779.123059960017</c:v>
                </c:pt>
                <c:pt idx="1766">
                  <c:v>37904.260827904211</c:v>
                </c:pt>
                <c:pt idx="1767">
                  <c:v>38314.566060979516</c:v>
                </c:pt>
                <c:pt idx="1768">
                  <c:v>37896.135947566028</c:v>
                </c:pt>
                <c:pt idx="1769">
                  <c:v>37957.895625823599</c:v>
                </c:pt>
                <c:pt idx="1770">
                  <c:v>38269.954876695308</c:v>
                </c:pt>
                <c:pt idx="1771">
                  <c:v>38081.651184070397</c:v>
                </c:pt>
                <c:pt idx="1772">
                  <c:v>38296.548947821735</c:v>
                </c:pt>
                <c:pt idx="1773">
                  <c:v>38113.879533089559</c:v>
                </c:pt>
                <c:pt idx="1774">
                  <c:v>38045.245086652925</c:v>
                </c:pt>
                <c:pt idx="1775">
                  <c:v>37631.360345963636</c:v>
                </c:pt>
                <c:pt idx="1776">
                  <c:v>37593.958886230816</c:v>
                </c:pt>
                <c:pt idx="1777">
                  <c:v>37417.816630399939</c:v>
                </c:pt>
                <c:pt idx="1778">
                  <c:v>37306.147409261488</c:v>
                </c:pt>
                <c:pt idx="1779">
                  <c:v>36675.647349316438</c:v>
                </c:pt>
                <c:pt idx="1780">
                  <c:v>36498.935838364392</c:v>
                </c:pt>
                <c:pt idx="1781">
                  <c:v>35967.995270025043</c:v>
                </c:pt>
                <c:pt idx="1782">
                  <c:v>36042.451654313445</c:v>
                </c:pt>
                <c:pt idx="1783">
                  <c:v>35945.794864836207</c:v>
                </c:pt>
                <c:pt idx="1784">
                  <c:v>36497.482546134954</c:v>
                </c:pt>
                <c:pt idx="1785">
                  <c:v>37049.522931783613</c:v>
                </c:pt>
                <c:pt idx="1786">
                  <c:v>36572.839530706013</c:v>
                </c:pt>
                <c:pt idx="1787">
                  <c:v>36213.453823432035</c:v>
                </c:pt>
                <c:pt idx="1788">
                  <c:v>36118.450270640802</c:v>
                </c:pt>
                <c:pt idx="1789">
                  <c:v>36082.339543105358</c:v>
                </c:pt>
                <c:pt idx="1790">
                  <c:v>36113.08169631179</c:v>
                </c:pt>
                <c:pt idx="1791">
                  <c:v>36029.713722189219</c:v>
                </c:pt>
                <c:pt idx="1792">
                  <c:v>35950.726872403226</c:v>
                </c:pt>
                <c:pt idx="1793">
                  <c:v>35873.008722110142</c:v>
                </c:pt>
                <c:pt idx="1794">
                  <c:v>35925.142819885325</c:v>
                </c:pt>
                <c:pt idx="1795">
                  <c:v>36336.347487478233</c:v>
                </c:pt>
                <c:pt idx="1796">
                  <c:v>36238.896056246354</c:v>
                </c:pt>
                <c:pt idx="1797">
                  <c:v>36282.869727527228</c:v>
                </c:pt>
                <c:pt idx="1798">
                  <c:v>36400.78051016415</c:v>
                </c:pt>
                <c:pt idx="1799">
                  <c:v>36753.695184136741</c:v>
                </c:pt>
                <c:pt idx="1800">
                  <c:v>36977.934853197781</c:v>
                </c:pt>
                <c:pt idx="1801">
                  <c:v>36764.202172899575</c:v>
                </c:pt>
                <c:pt idx="1802">
                  <c:v>36976.721745709343</c:v>
                </c:pt>
                <c:pt idx="1803">
                  <c:v>36781.104252716992</c:v>
                </c:pt>
                <c:pt idx="1804">
                  <c:v>36751.301262754954</c:v>
                </c:pt>
                <c:pt idx="1805">
                  <c:v>36545.797601196966</c:v>
                </c:pt>
                <c:pt idx="1806">
                  <c:v>36858.071220371989</c:v>
                </c:pt>
                <c:pt idx="1807">
                  <c:v>36564.413369758433</c:v>
                </c:pt>
                <c:pt idx="1808">
                  <c:v>36725.790429077802</c:v>
                </c:pt>
                <c:pt idx="1809">
                  <c:v>36107.507446309683</c:v>
                </c:pt>
                <c:pt idx="1810">
                  <c:v>35724.323805821688</c:v>
                </c:pt>
                <c:pt idx="1811">
                  <c:v>35830.109780816238</c:v>
                </c:pt>
                <c:pt idx="1812">
                  <c:v>36509.790562535243</c:v>
                </c:pt>
                <c:pt idx="1813">
                  <c:v>36402.005595882671</c:v>
                </c:pt>
                <c:pt idx="1814">
                  <c:v>36709.997290160602</c:v>
                </c:pt>
                <c:pt idx="1815">
                  <c:v>35970.412748361181</c:v>
                </c:pt>
                <c:pt idx="1816">
                  <c:v>36157.391767056593</c:v>
                </c:pt>
                <c:pt idx="1817">
                  <c:v>34862.398929340852</c:v>
                </c:pt>
                <c:pt idx="1818">
                  <c:v>31719.895401857593</c:v>
                </c:pt>
                <c:pt idx="1819">
                  <c:v>32228.74338797971</c:v>
                </c:pt>
                <c:pt idx="1820">
                  <c:v>32175.513139334766</c:v>
                </c:pt>
                <c:pt idx="1821">
                  <c:v>32429.763866229809</c:v>
                </c:pt>
                <c:pt idx="1822">
                  <c:v>32458.230391781322</c:v>
                </c:pt>
                <c:pt idx="1823">
                  <c:v>33071.147775471611</c:v>
                </c:pt>
                <c:pt idx="1824">
                  <c:v>32779.48847309588</c:v>
                </c:pt>
                <c:pt idx="1825">
                  <c:v>33151.40518877859</c:v>
                </c:pt>
                <c:pt idx="1826">
                  <c:v>33984.178753233078</c:v>
                </c:pt>
                <c:pt idx="1827">
                  <c:v>33907.04499463617</c:v>
                </c:pt>
                <c:pt idx="1828">
                  <c:v>34206.948426085946</c:v>
                </c:pt>
                <c:pt idx="1829">
                  <c:v>34330.827350618172</c:v>
                </c:pt>
                <c:pt idx="1830">
                  <c:v>33831.652201098324</c:v>
                </c:pt>
                <c:pt idx="1831">
                  <c:v>34326.00767478162</c:v>
                </c:pt>
                <c:pt idx="1832">
                  <c:v>34010.587545950686</c:v>
                </c:pt>
                <c:pt idx="1833">
                  <c:v>34109.002058433747</c:v>
                </c:pt>
                <c:pt idx="1834">
                  <c:v>33636.185799918632</c:v>
                </c:pt>
                <c:pt idx="1835">
                  <c:v>34235.149012565795</c:v>
                </c:pt>
                <c:pt idx="1836">
                  <c:v>34076.908762099338</c:v>
                </c:pt>
                <c:pt idx="1837">
                  <c:v>33188.705513483103</c:v>
                </c:pt>
                <c:pt idx="1838">
                  <c:v>33098.635979208768</c:v>
                </c:pt>
                <c:pt idx="1839">
                  <c:v>32777.714724625439</c:v>
                </c:pt>
                <c:pt idx="1840">
                  <c:v>32190.743266898757</c:v>
                </c:pt>
                <c:pt idx="1841">
                  <c:v>32107.374123979018</c:v>
                </c:pt>
                <c:pt idx="1842">
                  <c:v>31443.366794899393</c:v>
                </c:pt>
                <c:pt idx="1843">
                  <c:v>31435.652815311096</c:v>
                </c:pt>
                <c:pt idx="1844">
                  <c:v>31809.437831419684</c:v>
                </c:pt>
                <c:pt idx="1845">
                  <c:v>31397.903878205747</c:v>
                </c:pt>
                <c:pt idx="1846">
                  <c:v>32004.086085369734</c:v>
                </c:pt>
                <c:pt idx="1847">
                  <c:v>31896.969590184435</c:v>
                </c:pt>
                <c:pt idx="1848">
                  <c:v>31408.90437143591</c:v>
                </c:pt>
                <c:pt idx="1849">
                  <c:v>31787.943809413195</c:v>
                </c:pt>
                <c:pt idx="1850">
                  <c:v>32205.614631227269</c:v>
                </c:pt>
                <c:pt idx="1851">
                  <c:v>31689.088276538081</c:v>
                </c:pt>
                <c:pt idx="1852">
                  <c:v>32143.148668888607</c:v>
                </c:pt>
                <c:pt idx="1853">
                  <c:v>31700.246008849877</c:v>
                </c:pt>
                <c:pt idx="1854">
                  <c:v>31785.859462005861</c:v>
                </c:pt>
                <c:pt idx="1855">
                  <c:v>32142.262107031478</c:v>
                </c:pt>
                <c:pt idx="1856">
                  <c:v>31226.049416337486</c:v>
                </c:pt>
                <c:pt idx="1857">
                  <c:v>31223.827641987191</c:v>
                </c:pt>
                <c:pt idx="1858">
                  <c:v>31041.453252438696</c:v>
                </c:pt>
                <c:pt idx="1859">
                  <c:v>31232.871950147935</c:v>
                </c:pt>
                <c:pt idx="1860">
                  <c:v>31064.081375685837</c:v>
                </c:pt>
                <c:pt idx="1861">
                  <c:v>31318.89636397428</c:v>
                </c:pt>
                <c:pt idx="1862">
                  <c:v>31180.749198162015</c:v>
                </c:pt>
                <c:pt idx="1863">
                  <c:v>30789.097062763794</c:v>
                </c:pt>
                <c:pt idx="1864">
                  <c:v>30699.430265825056</c:v>
                </c:pt>
                <c:pt idx="1865">
                  <c:v>28462.735706050295</c:v>
                </c:pt>
                <c:pt idx="1866">
                  <c:v>28333.443438853559</c:v>
                </c:pt>
                <c:pt idx="1867">
                  <c:v>27881.342642415588</c:v>
                </c:pt>
                <c:pt idx="1868">
                  <c:v>27750.16819104692</c:v>
                </c:pt>
                <c:pt idx="1869">
                  <c:v>26827.901801062169</c:v>
                </c:pt>
                <c:pt idx="1870">
                  <c:v>26574.85651926967</c:v>
                </c:pt>
                <c:pt idx="1871">
                  <c:v>26875.508005517375</c:v>
                </c:pt>
                <c:pt idx="1872">
                  <c:v>26927.785684323106</c:v>
                </c:pt>
                <c:pt idx="1873">
                  <c:v>27395.743619017663</c:v>
                </c:pt>
                <c:pt idx="1874">
                  <c:v>27561.609370162441</c:v>
                </c:pt>
                <c:pt idx="1875">
                  <c:v>26361.186915670452</c:v>
                </c:pt>
                <c:pt idx="1876">
                  <c:v>27000.695866192695</c:v>
                </c:pt>
                <c:pt idx="1877">
                  <c:v>27289.343846424286</c:v>
                </c:pt>
                <c:pt idx="1878">
                  <c:v>27261.534163276989</c:v>
                </c:pt>
                <c:pt idx="1879">
                  <c:v>28174.279734141208</c:v>
                </c:pt>
                <c:pt idx="1880">
                  <c:v>28112.462439358183</c:v>
                </c:pt>
                <c:pt idx="1881">
                  <c:v>28321.269529210575</c:v>
                </c:pt>
                <c:pt idx="1882">
                  <c:v>28515.779890653059</c:v>
                </c:pt>
                <c:pt idx="1883">
                  <c:v>28310.17291247307</c:v>
                </c:pt>
                <c:pt idx="1884">
                  <c:v>28390.776428397621</c:v>
                </c:pt>
                <c:pt idx="1885">
                  <c:v>28722.50594915713</c:v>
                </c:pt>
                <c:pt idx="1886">
                  <c:v>29694.222990961094</c:v>
                </c:pt>
                <c:pt idx="1887">
                  <c:v>29653.564221779674</c:v>
                </c:pt>
                <c:pt idx="1888">
                  <c:v>29198.772913807286</c:v>
                </c:pt>
                <c:pt idx="1889">
                  <c:v>29411.389441911742</c:v>
                </c:pt>
                <c:pt idx="1890">
                  <c:v>29277.319938845951</c:v>
                </c:pt>
                <c:pt idx="1891">
                  <c:v>29396.452193352918</c:v>
                </c:pt>
                <c:pt idx="1892">
                  <c:v>29284.750667251257</c:v>
                </c:pt>
                <c:pt idx="1893">
                  <c:v>29046.639823260448</c:v>
                </c:pt>
                <c:pt idx="1894">
                  <c:v>28811.158343603616</c:v>
                </c:pt>
                <c:pt idx="1895">
                  <c:v>28962.099264479431</c:v>
                </c:pt>
                <c:pt idx="1896">
                  <c:v>28885.324359733095</c:v>
                </c:pt>
                <c:pt idx="1897">
                  <c:v>28284.49527895937</c:v>
                </c:pt>
                <c:pt idx="1898">
                  <c:v>28403.633987883863</c:v>
                </c:pt>
                <c:pt idx="1899">
                  <c:v>28962.079020314843</c:v>
                </c:pt>
                <c:pt idx="1900">
                  <c:v>29027.549033118503</c:v>
                </c:pt>
                <c:pt idx="1901">
                  <c:v>29441.909045715089</c:v>
                </c:pt>
                <c:pt idx="1902">
                  <c:v>28975.289670798575</c:v>
                </c:pt>
                <c:pt idx="1903">
                  <c:v>29273.435570744943</c:v>
                </c:pt>
                <c:pt idx="1904">
                  <c:v>29741.321675511335</c:v>
                </c:pt>
                <c:pt idx="1905">
                  <c:v>29887.451662044743</c:v>
                </c:pt>
                <c:pt idx="1906">
                  <c:v>29678.809239454367</c:v>
                </c:pt>
                <c:pt idx="1907">
                  <c:v>29919.516828304742</c:v>
                </c:pt>
                <c:pt idx="1908">
                  <c:v>29729.942279847292</c:v>
                </c:pt>
                <c:pt idx="1909">
                  <c:v>29784.294954707828</c:v>
                </c:pt>
                <c:pt idx="1910">
                  <c:v>30459.906720397237</c:v>
                </c:pt>
                <c:pt idx="1911">
                  <c:v>30468.493982100721</c:v>
                </c:pt>
                <c:pt idx="1912">
                  <c:v>31187.754031142747</c:v>
                </c:pt>
                <c:pt idx="1913">
                  <c:v>31051.336630820624</c:v>
                </c:pt>
                <c:pt idx="1914">
                  <c:v>30963.421134439461</c:v>
                </c:pt>
                <c:pt idx="1915">
                  <c:v>30579.026811981134</c:v>
                </c:pt>
                <c:pt idx="1916">
                  <c:v>30803.216938797548</c:v>
                </c:pt>
                <c:pt idx="1917">
                  <c:v>30266.544260107628</c:v>
                </c:pt>
                <c:pt idx="1918">
                  <c:v>29703.034878125323</c:v>
                </c:pt>
                <c:pt idx="1919">
                  <c:v>30095.153140152466</c:v>
                </c:pt>
                <c:pt idx="1920">
                  <c:v>30136.369578594349</c:v>
                </c:pt>
                <c:pt idx="1921">
                  <c:v>29547.646243938943</c:v>
                </c:pt>
                <c:pt idx="1922">
                  <c:v>29638.253374129141</c:v>
                </c:pt>
                <c:pt idx="1923">
                  <c:v>28925.436557131889</c:v>
                </c:pt>
                <c:pt idx="1924">
                  <c:v>28463.890394598162</c:v>
                </c:pt>
                <c:pt idx="1925">
                  <c:v>28693.519384102008</c:v>
                </c:pt>
                <c:pt idx="1926">
                  <c:v>28589.207122619871</c:v>
                </c:pt>
                <c:pt idx="1927">
                  <c:v>28769.537336504422</c:v>
                </c:pt>
                <c:pt idx="1928">
                  <c:v>30092.342973320101</c:v>
                </c:pt>
                <c:pt idx="1929">
                  <c:v>29339.312584562667</c:v>
                </c:pt>
                <c:pt idx="1930">
                  <c:v>29288.051618393947</c:v>
                </c:pt>
                <c:pt idx="1931">
                  <c:v>29148.750367581048</c:v>
                </c:pt>
                <c:pt idx="1932">
                  <c:v>29617.515834269892</c:v>
                </c:pt>
                <c:pt idx="1933">
                  <c:v>29276.923367856656</c:v>
                </c:pt>
                <c:pt idx="1934">
                  <c:v>29631.966117409356</c:v>
                </c:pt>
                <c:pt idx="1935">
                  <c:v>29372.617487478507</c:v>
                </c:pt>
                <c:pt idx="1936">
                  <c:v>28419.208162038314</c:v>
                </c:pt>
                <c:pt idx="1937">
                  <c:v>29228.612343699318</c:v>
                </c:pt>
                <c:pt idx="1938">
                  <c:v>29187.429625982422</c:v>
                </c:pt>
                <c:pt idx="1939">
                  <c:v>28975.563406252539</c:v>
                </c:pt>
                <c:pt idx="1940">
                  <c:v>29356.389936632298</c:v>
                </c:pt>
                <c:pt idx="1941">
                  <c:v>29333.482750929856</c:v>
                </c:pt>
                <c:pt idx="1942">
                  <c:v>28889.917296167907</c:v>
                </c:pt>
                <c:pt idx="1943">
                  <c:v>28687.449919389506</c:v>
                </c:pt>
                <c:pt idx="1944">
                  <c:v>28079.833831186639</c:v>
                </c:pt>
                <c:pt idx="1945">
                  <c:v>28140.588165000372</c:v>
                </c:pt>
                <c:pt idx="1946">
                  <c:v>28487.822411637662</c:v>
                </c:pt>
                <c:pt idx="1947">
                  <c:v>29514.367264307632</c:v>
                </c:pt>
                <c:pt idx="1948">
                  <c:v>29379.738163811933</c:v>
                </c:pt>
                <c:pt idx="1949">
                  <c:v>29388.276617589447</c:v>
                </c:pt>
                <c:pt idx="1950">
                  <c:v>30132.734848527121</c:v>
                </c:pt>
                <c:pt idx="1951">
                  <c:v>29968.652520361247</c:v>
                </c:pt>
                <c:pt idx="1952">
                  <c:v>30285.867614720562</c:v>
                </c:pt>
                <c:pt idx="1953">
                  <c:v>30370.453734784471</c:v>
                </c:pt>
                <c:pt idx="1954">
                  <c:v>30338.230467596524</c:v>
                </c:pt>
                <c:pt idx="1955">
                  <c:v>30244.041028849671</c:v>
                </c:pt>
                <c:pt idx="1956">
                  <c:v>30264.991530829142</c:v>
                </c:pt>
                <c:pt idx="1957">
                  <c:v>29702.512907623674</c:v>
                </c:pt>
                <c:pt idx="1958">
                  <c:v>29348.746844531746</c:v>
                </c:pt>
                <c:pt idx="1959">
                  <c:v>29415.254563641513</c:v>
                </c:pt>
                <c:pt idx="1960">
                  <c:v>29150.528402932712</c:v>
                </c:pt>
                <c:pt idx="1961">
                  <c:v>29412.256350224328</c:v>
                </c:pt>
                <c:pt idx="1962">
                  <c:v>29271.709377793755</c:v>
                </c:pt>
                <c:pt idx="1963">
                  <c:v>28479.7230990442</c:v>
                </c:pt>
                <c:pt idx="1964">
                  <c:v>28167.523728982229</c:v>
                </c:pt>
                <c:pt idx="1965">
                  <c:v>28173.783886064226</c:v>
                </c:pt>
                <c:pt idx="1966">
                  <c:v>28661.651677119007</c:v>
                </c:pt>
                <c:pt idx="1967">
                  <c:v>28691.250091717011</c:v>
                </c:pt>
                <c:pt idx="1968">
                  <c:v>28471.665595589166</c:v>
                </c:pt>
                <c:pt idx="1969">
                  <c:v>28427.744265832018</c:v>
                </c:pt>
                <c:pt idx="1970">
                  <c:v>27961.447128874075</c:v>
                </c:pt>
                <c:pt idx="1971">
                  <c:v>27651.901933975543</c:v>
                </c:pt>
                <c:pt idx="1972">
                  <c:v>27755.255123677503</c:v>
                </c:pt>
                <c:pt idx="1973">
                  <c:v>27730.250509565867</c:v>
                </c:pt>
                <c:pt idx="1974">
                  <c:v>27783.394751752974</c:v>
                </c:pt>
                <c:pt idx="1975">
                  <c:v>27656.839235129235</c:v>
                </c:pt>
                <c:pt idx="1976">
                  <c:v>27943.641787005134</c:v>
                </c:pt>
                <c:pt idx="1977">
                  <c:v>27226.98996407718</c:v>
                </c:pt>
                <c:pt idx="1978">
                  <c:v>27233.534654168445</c:v>
                </c:pt>
                <c:pt idx="1979">
                  <c:v>27740.034124929902</c:v>
                </c:pt>
                <c:pt idx="1980">
                  <c:v>27364.805319815987</c:v>
                </c:pt>
                <c:pt idx="1981">
                  <c:v>27324.373873305743</c:v>
                </c:pt>
                <c:pt idx="1982">
                  <c:v>27480.104928465847</c:v>
                </c:pt>
                <c:pt idx="1983">
                  <c:v>28184.56426359513</c:v>
                </c:pt>
                <c:pt idx="1984">
                  <c:v>28029.993690465992</c:v>
                </c:pt>
                <c:pt idx="1985">
                  <c:v>27277.15920354865</c:v>
                </c:pt>
                <c:pt idx="1986">
                  <c:v>27535.983837726671</c:v>
                </c:pt>
                <c:pt idx="1987">
                  <c:v>27752.476659656113</c:v>
                </c:pt>
                <c:pt idx="1988">
                  <c:v>27502.579389930888</c:v>
                </c:pt>
                <c:pt idx="1989">
                  <c:v>27566.025372193402</c:v>
                </c:pt>
                <c:pt idx="1990">
                  <c:v>26608.277366835886</c:v>
                </c:pt>
                <c:pt idx="1991">
                  <c:v>26940.163198624068</c:v>
                </c:pt>
                <c:pt idx="1992">
                  <c:v>26744.292383979209</c:v>
                </c:pt>
                <c:pt idx="1993">
                  <c:v>26805.468397625216</c:v>
                </c:pt>
                <c:pt idx="1994">
                  <c:v>26790.667397560992</c:v>
                </c:pt>
                <c:pt idx="1995">
                  <c:v>27019.471283911356</c:v>
                </c:pt>
                <c:pt idx="1996">
                  <c:v>26863.596897583993</c:v>
                </c:pt>
                <c:pt idx="1997">
                  <c:v>26741.046968512601</c:v>
                </c:pt>
                <c:pt idx="1998">
                  <c:v>27345.06935644037</c:v>
                </c:pt>
                <c:pt idx="1999">
                  <c:v>27641.324954221414</c:v>
                </c:pt>
                <c:pt idx="2000">
                  <c:v>27686.241569057893</c:v>
                </c:pt>
                <c:pt idx="2001">
                  <c:v>27551.847162802915</c:v>
                </c:pt>
                <c:pt idx="2002">
                  <c:v>27381.273357542566</c:v>
                </c:pt>
                <c:pt idx="2003">
                  <c:v>27524.788068467456</c:v>
                </c:pt>
                <c:pt idx="2004">
                  <c:v>28055.448931184146</c:v>
                </c:pt>
                <c:pt idx="2005">
                  <c:v>28209.508020196143</c:v>
                </c:pt>
                <c:pt idx="2006">
                  <c:v>28006.726047292253</c:v>
                </c:pt>
                <c:pt idx="2007">
                  <c:v>27830.078138342316</c:v>
                </c:pt>
                <c:pt idx="2008">
                  <c:v>27940.793212391662</c:v>
                </c:pt>
                <c:pt idx="2009">
                  <c:v>28239.402278737987</c:v>
                </c:pt>
                <c:pt idx="2010">
                  <c:v>28007.091536687669</c:v>
                </c:pt>
                <c:pt idx="2011">
                  <c:v>27892.581279652131</c:v>
                </c:pt>
                <c:pt idx="2012">
                  <c:v>28544.000740387761</c:v>
                </c:pt>
                <c:pt idx="2013">
                  <c:v>28571.617103456221</c:v>
                </c:pt>
                <c:pt idx="2014">
                  <c:v>28481.475083394827</c:v>
                </c:pt>
                <c:pt idx="2015">
                  <c:v>28253.013126534475</c:v>
                </c:pt>
                <c:pt idx="2016">
                  <c:v>28578.363500369851</c:v>
                </c:pt>
                <c:pt idx="2017">
                  <c:v>28122.774138909579</c:v>
                </c:pt>
                <c:pt idx="2018">
                  <c:v>28111.282449549497</c:v>
                </c:pt>
                <c:pt idx="2019">
                  <c:v>28697.33929729167</c:v>
                </c:pt>
                <c:pt idx="2020">
                  <c:v>28407.771571802448</c:v>
                </c:pt>
                <c:pt idx="2021">
                  <c:v>28471.180134931357</c:v>
                </c:pt>
                <c:pt idx="2022">
                  <c:v>28451.176536434472</c:v>
                </c:pt>
                <c:pt idx="2023">
                  <c:v>28632.031257725892</c:v>
                </c:pt>
                <c:pt idx="2024">
                  <c:v>28925.119480094021</c:v>
                </c:pt>
                <c:pt idx="2025">
                  <c:v>29207.93129688087</c:v>
                </c:pt>
                <c:pt idx="2026">
                  <c:v>29280.626095773026</c:v>
                </c:pt>
                <c:pt idx="2027">
                  <c:v>29509.44932612688</c:v>
                </c:pt>
                <c:pt idx="2028">
                  <c:v>29938.948426632902</c:v>
                </c:pt>
                <c:pt idx="2029">
                  <c:v>30115.525632178549</c:v>
                </c:pt>
                <c:pt idx="2030">
                  <c:v>29996.77569736417</c:v>
                </c:pt>
                <c:pt idx="2031">
                  <c:v>29892.862746419996</c:v>
                </c:pt>
                <c:pt idx="2032">
                  <c:v>30083.875854849688</c:v>
                </c:pt>
                <c:pt idx="2033">
                  <c:v>30399.186831072682</c:v>
                </c:pt>
                <c:pt idx="2034">
                  <c:v>30604.505535094839</c:v>
                </c:pt>
                <c:pt idx="2035">
                  <c:v>30331.066004426095</c:v>
                </c:pt>
                <c:pt idx="2036">
                  <c:v>30453.161884751189</c:v>
                </c:pt>
                <c:pt idx="2037">
                  <c:v>30235.037658541121</c:v>
                </c:pt>
                <c:pt idx="2038">
                  <c:v>30972.130721396617</c:v>
                </c:pt>
                <c:pt idx="2039">
                  <c:v>30541.2190077085</c:v>
                </c:pt>
                <c:pt idx="2040">
                  <c:v>30605.278975432346</c:v>
                </c:pt>
                <c:pt idx="2041">
                  <c:v>30777.319096500745</c:v>
                </c:pt>
                <c:pt idx="2042">
                  <c:v>30377.620576862868</c:v>
                </c:pt>
                <c:pt idx="2043">
                  <c:v>30480.533510097441</c:v>
                </c:pt>
                <c:pt idx="2044">
                  <c:v>30617.435075557729</c:v>
                </c:pt>
                <c:pt idx="2045">
                  <c:v>31227.086924911931</c:v>
                </c:pt>
                <c:pt idx="2046">
                  <c:v>31395.830458681125</c:v>
                </c:pt>
                <c:pt idx="2047">
                  <c:v>31515.398085753062</c:v>
                </c:pt>
                <c:pt idx="2048">
                  <c:v>31277.960295876655</c:v>
                </c:pt>
                <c:pt idx="2049">
                  <c:v>31023.944696432187</c:v>
                </c:pt>
                <c:pt idx="2050">
                  <c:v>30472.036422061421</c:v>
                </c:pt>
                <c:pt idx="2051">
                  <c:v>30227.593673131236</c:v>
                </c:pt>
                <c:pt idx="2052">
                  <c:v>30452.510675106179</c:v>
                </c:pt>
                <c:pt idx="2053">
                  <c:v>29927.840937020494</c:v>
                </c:pt>
                <c:pt idx="2054">
                  <c:v>29911.226661799203</c:v>
                </c:pt>
                <c:pt idx="2055">
                  <c:v>29841.469646480127</c:v>
                </c:pt>
                <c:pt idx="2056">
                  <c:v>29658.772566426043</c:v>
                </c:pt>
                <c:pt idx="2057">
                  <c:v>29591.871022667226</c:v>
                </c:pt>
                <c:pt idx="2058">
                  <c:v>29370.932399774192</c:v>
                </c:pt>
                <c:pt idx="2059">
                  <c:v>29229.142121499946</c:v>
                </c:pt>
                <c:pt idx="2060">
                  <c:v>29428.123377843564</c:v>
                </c:pt>
                <c:pt idx="2061">
                  <c:v>29336.711885723082</c:v>
                </c:pt>
                <c:pt idx="2062">
                  <c:v>29893.791737530879</c:v>
                </c:pt>
                <c:pt idx="2063">
                  <c:v>29837.020476187656</c:v>
                </c:pt>
                <c:pt idx="2064">
                  <c:v>30106.145771466759</c:v>
                </c:pt>
                <c:pt idx="2065">
                  <c:v>30018.431064051438</c:v>
                </c:pt>
                <c:pt idx="2066">
                  <c:v>30458.399523837485</c:v>
                </c:pt>
                <c:pt idx="2067">
                  <c:v>30471.599302088114</c:v>
                </c:pt>
                <c:pt idx="2068">
                  <c:v>30636.512606624889</c:v>
                </c:pt>
                <c:pt idx="2069">
                  <c:v>30055.476276006124</c:v>
                </c:pt>
                <c:pt idx="2070">
                  <c:v>30114.523634034293</c:v>
                </c:pt>
                <c:pt idx="2071">
                  <c:v>29755.994036865966</c:v>
                </c:pt>
                <c:pt idx="2072">
                  <c:v>29674.22980981717</c:v>
                </c:pt>
                <c:pt idx="2073">
                  <c:v>29513.087176146764</c:v>
                </c:pt>
                <c:pt idx="2074">
                  <c:v>29667.269060292729</c:v>
                </c:pt>
                <c:pt idx="2075">
                  <c:v>29800.494727065085</c:v>
                </c:pt>
                <c:pt idx="2076">
                  <c:v>30061.417079916824</c:v>
                </c:pt>
                <c:pt idx="2077">
                  <c:v>29974.285316949583</c:v>
                </c:pt>
                <c:pt idx="2078">
                  <c:v>29919.737851163532</c:v>
                </c:pt>
                <c:pt idx="2079">
                  <c:v>29984.142799476103</c:v>
                </c:pt>
                <c:pt idx="2080">
                  <c:v>29791.637475980344</c:v>
                </c:pt>
                <c:pt idx="2081">
                  <c:v>30283.477217759882</c:v>
                </c:pt>
                <c:pt idx="2082">
                  <c:v>30388.078600738936</c:v>
                </c:pt>
                <c:pt idx="2083">
                  <c:v>30407.801387730364</c:v>
                </c:pt>
                <c:pt idx="2084">
                  <c:v>29940.33485844735</c:v>
                </c:pt>
                <c:pt idx="2085">
                  <c:v>29913.650973081174</c:v>
                </c:pt>
                <c:pt idx="2086">
                  <c:v>29886.13747256816</c:v>
                </c:pt>
                <c:pt idx="2087">
                  <c:v>30029.999308253085</c:v>
                </c:pt>
                <c:pt idx="2088">
                  <c:v>30120.352876227018</c:v>
                </c:pt>
                <c:pt idx="2089">
                  <c:v>30508.64583259097</c:v>
                </c:pt>
                <c:pt idx="2090">
                  <c:v>30272.457294414111</c:v>
                </c:pt>
                <c:pt idx="2091">
                  <c:v>30226.190392700657</c:v>
                </c:pt>
                <c:pt idx="2092">
                  <c:v>30189.115769521006</c:v>
                </c:pt>
                <c:pt idx="2093">
                  <c:v>30262.440999619554</c:v>
                </c:pt>
                <c:pt idx="2094">
                  <c:v>30045.303441718526</c:v>
                </c:pt>
                <c:pt idx="2095">
                  <c:v>30187.151981284293</c:v>
                </c:pt>
                <c:pt idx="2096">
                  <c:v>30158.414094510044</c:v>
                </c:pt>
                <c:pt idx="2097">
                  <c:v>29605.660126625691</c:v>
                </c:pt>
                <c:pt idx="2098">
                  <c:v>29597.897557998655</c:v>
                </c:pt>
                <c:pt idx="2099">
                  <c:v>29485.419254940673</c:v>
                </c:pt>
                <c:pt idx="2100">
                  <c:v>29219.110344494722</c:v>
                </c:pt>
                <c:pt idx="2101">
                  <c:v>29079.539783501019</c:v>
                </c:pt>
                <c:pt idx="2102">
                  <c:v>28986.875840312332</c:v>
                </c:pt>
                <c:pt idx="2103">
                  <c:v>28979.343658560203</c:v>
                </c:pt>
                <c:pt idx="2104">
                  <c:v>29223.742954812464</c:v>
                </c:pt>
                <c:pt idx="2105">
                  <c:v>29213.36651733681</c:v>
                </c:pt>
                <c:pt idx="2106">
                  <c:v>29233.011023834693</c:v>
                </c:pt>
                <c:pt idx="2107">
                  <c:v>29346.300971135188</c:v>
                </c:pt>
                <c:pt idx="2108">
                  <c:v>29394.506945020952</c:v>
                </c:pt>
                <c:pt idx="2109">
                  <c:v>29782.148770682859</c:v>
                </c:pt>
                <c:pt idx="2110">
                  <c:v>29735.68276329364</c:v>
                </c:pt>
                <c:pt idx="2111">
                  <c:v>29789.18868708867</c:v>
                </c:pt>
                <c:pt idx="2112">
                  <c:v>29611.63606514733</c:v>
                </c:pt>
                <c:pt idx="2113">
                  <c:v>29738.804636591889</c:v>
                </c:pt>
                <c:pt idx="2114">
                  <c:v>30626.593578713459</c:v>
                </c:pt>
                <c:pt idx="2115">
                  <c:v>30745.618667799765</c:v>
                </c:pt>
                <c:pt idx="2116">
                  <c:v>30785.813287995057</c:v>
                </c:pt>
                <c:pt idx="2117">
                  <c:v>30946.620548453833</c:v>
                </c:pt>
                <c:pt idx="2118">
                  <c:v>30995.070652804759</c:v>
                </c:pt>
                <c:pt idx="2119">
                  <c:v>30917.325137140473</c:v>
                </c:pt>
                <c:pt idx="2120">
                  <c:v>30970.564169249748</c:v>
                </c:pt>
                <c:pt idx="2121">
                  <c:v>31048.039410043326</c:v>
                </c:pt>
                <c:pt idx="2122">
                  <c:v>30946.33508671727</c:v>
                </c:pt>
                <c:pt idx="2123">
                  <c:v>31059.214509730064</c:v>
                </c:pt>
                <c:pt idx="2124">
                  <c:v>30792.552522189537</c:v>
                </c:pt>
                <c:pt idx="2125">
                  <c:v>30768.102980016109</c:v>
                </c:pt>
                <c:pt idx="2126">
                  <c:v>30870.97475413555</c:v>
                </c:pt>
                <c:pt idx="2127">
                  <c:v>31043.11169900648</c:v>
                </c:pt>
                <c:pt idx="2128">
                  <c:v>31406.798778953675</c:v>
                </c:pt>
                <c:pt idx="2129">
                  <c:v>31417.578498750336</c:v>
                </c:pt>
                <c:pt idx="2130">
                  <c:v>30644.984347238722</c:v>
                </c:pt>
                <c:pt idx="2131">
                  <c:v>30400.974178862529</c:v>
                </c:pt>
                <c:pt idx="2132">
                  <c:v>30510.851642126912</c:v>
                </c:pt>
                <c:pt idx="2133">
                  <c:v>31051.609773087472</c:v>
                </c:pt>
                <c:pt idx="2134">
                  <c:v>30795.830424855183</c:v>
                </c:pt>
                <c:pt idx="2135">
                  <c:v>30933.657766355864</c:v>
                </c:pt>
                <c:pt idx="2136">
                  <c:v>30782.911032686297</c:v>
                </c:pt>
                <c:pt idx="2137">
                  <c:v>30741.194182384083</c:v>
                </c:pt>
                <c:pt idx="2138">
                  <c:v>30323.521675329324</c:v>
                </c:pt>
                <c:pt idx="2139">
                  <c:v>30729.775187085434</c:v>
                </c:pt>
                <c:pt idx="2140">
                  <c:v>30710.484425280847</c:v>
                </c:pt>
                <c:pt idx="2141">
                  <c:v>30619.748941465597</c:v>
                </c:pt>
                <c:pt idx="2142">
                  <c:v>30362.925977556108</c:v>
                </c:pt>
                <c:pt idx="2143">
                  <c:v>30031.096488177507</c:v>
                </c:pt>
                <c:pt idx="2144">
                  <c:v>30407.294615951003</c:v>
                </c:pt>
                <c:pt idx="2145">
                  <c:v>30378.977260681721</c:v>
                </c:pt>
                <c:pt idx="2146">
                  <c:v>30161.890876111283</c:v>
                </c:pt>
                <c:pt idx="2147">
                  <c:v>30708.457369084797</c:v>
                </c:pt>
                <c:pt idx="2148">
                  <c:v>30906.277830401654</c:v>
                </c:pt>
                <c:pt idx="2149">
                  <c:v>30826.805417044987</c:v>
                </c:pt>
                <c:pt idx="2150">
                  <c:v>30824.398865553394</c:v>
                </c:pt>
                <c:pt idx="2151">
                  <c:v>30768.530424738376</c:v>
                </c:pt>
                <c:pt idx="2152">
                  <c:v>30947.421051209196</c:v>
                </c:pt>
                <c:pt idx="2153">
                  <c:v>31027.275810924599</c:v>
                </c:pt>
                <c:pt idx="2154">
                  <c:v>30917.669052347883</c:v>
                </c:pt>
                <c:pt idx="2155">
                  <c:v>30640.354132857723</c:v>
                </c:pt>
                <c:pt idx="2156">
                  <c:v>30563.409619624388</c:v>
                </c:pt>
                <c:pt idx="2157">
                  <c:v>30487.206936449464</c:v>
                </c:pt>
                <c:pt idx="2158">
                  <c:v>30090.466601178035</c:v>
                </c:pt>
                <c:pt idx="2159">
                  <c:v>30231.734268038119</c:v>
                </c:pt>
                <c:pt idx="2160">
                  <c:v>30227.898607239378</c:v>
                </c:pt>
                <c:pt idx="2161">
                  <c:v>30370.254219407372</c:v>
                </c:pt>
                <c:pt idx="2162">
                  <c:v>30417.673566009227</c:v>
                </c:pt>
                <c:pt idx="2163">
                  <c:v>30629.838212482238</c:v>
                </c:pt>
                <c:pt idx="2164">
                  <c:v>30559.205941429045</c:v>
                </c:pt>
                <c:pt idx="2165">
                  <c:v>29854.993229480031</c:v>
                </c:pt>
                <c:pt idx="2166">
                  <c:v>30042.711568899998</c:v>
                </c:pt>
                <c:pt idx="2167">
                  <c:v>29835.813951214586</c:v>
                </c:pt>
                <c:pt idx="2168">
                  <c:v>29858.740527619375</c:v>
                </c:pt>
                <c:pt idx="2169">
                  <c:v>29536.096623115605</c:v>
                </c:pt>
                <c:pt idx="2170">
                  <c:v>29346.597698986829</c:v>
                </c:pt>
                <c:pt idx="2171">
                  <c:v>29189.929667923374</c:v>
                </c:pt>
                <c:pt idx="2172">
                  <c:v>29012.428103820246</c:v>
                </c:pt>
                <c:pt idx="2173">
                  <c:v>28729.365637611671</c:v>
                </c:pt>
                <c:pt idx="2174">
                  <c:v>28851.079729293473</c:v>
                </c:pt>
                <c:pt idx="2175">
                  <c:v>28852.7524462441</c:v>
                </c:pt>
                <c:pt idx="2176">
                  <c:v>28789.1761975931</c:v>
                </c:pt>
                <c:pt idx="2177">
                  <c:v>28580.687139180089</c:v>
                </c:pt>
                <c:pt idx="2178">
                  <c:v>28447.523878184442</c:v>
                </c:pt>
                <c:pt idx="2179">
                  <c:v>28516.280691157088</c:v>
                </c:pt>
                <c:pt idx="2180">
                  <c:v>28665.178761376854</c:v>
                </c:pt>
                <c:pt idx="2181">
                  <c:v>28511.834655881172</c:v>
                </c:pt>
                <c:pt idx="2182">
                  <c:v>28685.202251679311</c:v>
                </c:pt>
                <c:pt idx="2183">
                  <c:v>28437.862341413977</c:v>
                </c:pt>
                <c:pt idx="2184">
                  <c:v>28586.941447985617</c:v>
                </c:pt>
                <c:pt idx="2185">
                  <c:v>28338.373560372675</c:v>
                </c:pt>
                <c:pt idx="2186">
                  <c:v>28627.500305742873</c:v>
                </c:pt>
                <c:pt idx="2187">
                  <c:v>28520.429450137937</c:v>
                </c:pt>
                <c:pt idx="2188">
                  <c:v>28030.5281449873</c:v>
                </c:pt>
                <c:pt idx="2189">
                  <c:v>28417.428442940833</c:v>
                </c:pt>
                <c:pt idx="2190">
                  <c:v>28673.743767328302</c:v>
                </c:pt>
                <c:pt idx="2191">
                  <c:v>28561.01957870831</c:v>
                </c:pt>
                <c:pt idx="2192">
                  <c:v>28960.66740538583</c:v>
                </c:pt>
                <c:pt idx="2193">
                  <c:v>28959.750859104719</c:v>
                </c:pt>
                <c:pt idx="2194">
                  <c:v>29371.379605638675</c:v>
                </c:pt>
                <c:pt idx="2195">
                  <c:v>29657.56557127495</c:v>
                </c:pt>
                <c:pt idx="2196">
                  <c:v>29502.385168195084</c:v>
                </c:pt>
                <c:pt idx="2197">
                  <c:v>29397.593356434023</c:v>
                </c:pt>
                <c:pt idx="2198">
                  <c:v>29575.32540205037</c:v>
                </c:pt>
                <c:pt idx="2199">
                  <c:v>29675.671499754149</c:v>
                </c:pt>
                <c:pt idx="2200">
                  <c:v>29539.822721530134</c:v>
                </c:pt>
                <c:pt idx="2201">
                  <c:v>29052.438135642122</c:v>
                </c:pt>
                <c:pt idx="2202">
                  <c:v>29148.430567337105</c:v>
                </c:pt>
                <c:pt idx="2203">
                  <c:v>29110.211427382055</c:v>
                </c:pt>
                <c:pt idx="2204">
                  <c:v>29055.713379175544</c:v>
                </c:pt>
                <c:pt idx="2205">
                  <c:v>28912.078708389847</c:v>
                </c:pt>
                <c:pt idx="2206">
                  <c:v>28303.482182921816</c:v>
                </c:pt>
                <c:pt idx="2207">
                  <c:v>27648.891300257699</c:v>
                </c:pt>
                <c:pt idx="2208">
                  <c:v>27584.69937633086</c:v>
                </c:pt>
                <c:pt idx="2209">
                  <c:v>27542.472594681665</c:v>
                </c:pt>
                <c:pt idx="2210">
                  <c:v>27004.294489600728</c:v>
                </c:pt>
                <c:pt idx="2211">
                  <c:v>26860.585926095508</c:v>
                </c:pt>
                <c:pt idx="2212">
                  <c:v>27621.413721272198</c:v>
                </c:pt>
                <c:pt idx="2213">
                  <c:v>27282.862758748943</c:v>
                </c:pt>
                <c:pt idx="2214">
                  <c:v>27264.990589610272</c:v>
                </c:pt>
                <c:pt idx="2215">
                  <c:v>27335.365316860742</c:v>
                </c:pt>
                <c:pt idx="2216">
                  <c:v>27933.754178349354</c:v>
                </c:pt>
                <c:pt idx="2217">
                  <c:v>27832.013403608849</c:v>
                </c:pt>
                <c:pt idx="2218">
                  <c:v>28148.469032440695</c:v>
                </c:pt>
                <c:pt idx="2219">
                  <c:v>27993.717214966917</c:v>
                </c:pt>
                <c:pt idx="2220">
                  <c:v>27960.159301037314</c:v>
                </c:pt>
                <c:pt idx="2221">
                  <c:v>28200.047139331353</c:v>
                </c:pt>
                <c:pt idx="2222">
                  <c:v>28176.684788436229</c:v>
                </c:pt>
                <c:pt idx="2223">
                  <c:v>28284.903320100209</c:v>
                </c:pt>
                <c:pt idx="2224">
                  <c:v>28314.141880238705</c:v>
                </c:pt>
                <c:pt idx="2225">
                  <c:v>27930.583098763203</c:v>
                </c:pt>
                <c:pt idx="2226">
                  <c:v>28813.015008311351</c:v>
                </c:pt>
                <c:pt idx="2227">
                  <c:v>28235.318329970407</c:v>
                </c:pt>
                <c:pt idx="2228">
                  <c:v>28472.803955854069</c:v>
                </c:pt>
                <c:pt idx="2229">
                  <c:v>28528.364370422216</c:v>
                </c:pt>
                <c:pt idx="2230">
                  <c:v>27998.606500600421</c:v>
                </c:pt>
                <c:pt idx="2231">
                  <c:v>28189.927406885843</c:v>
                </c:pt>
                <c:pt idx="2232">
                  <c:v>29107.206998149919</c:v>
                </c:pt>
                <c:pt idx="2233">
                  <c:v>29102.544959792081</c:v>
                </c:pt>
                <c:pt idx="2234">
                  <c:v>28970.775421145248</c:v>
                </c:pt>
                <c:pt idx="2235">
                  <c:v>29024.249251811289</c:v>
                </c:pt>
                <c:pt idx="2236">
                  <c:v>28590.610663911593</c:v>
                </c:pt>
                <c:pt idx="2237">
                  <c:v>28301.01943734321</c:v>
                </c:pt>
                <c:pt idx="2238">
                  <c:v>28114.585110700278</c:v>
                </c:pt>
                <c:pt idx="2239">
                  <c:v>28067.434022135167</c:v>
                </c:pt>
                <c:pt idx="2240">
                  <c:v>28209.247818349853</c:v>
                </c:pt>
                <c:pt idx="2241">
                  <c:v>27863.235826454933</c:v>
                </c:pt>
                <c:pt idx="2242">
                  <c:v>27638.88772498483</c:v>
                </c:pt>
                <c:pt idx="2243">
                  <c:v>27582.921192318012</c:v>
                </c:pt>
                <c:pt idx="2244">
                  <c:v>27610.47949539706</c:v>
                </c:pt>
                <c:pt idx="2245">
                  <c:v>27896.159600506504</c:v>
                </c:pt>
                <c:pt idx="2246">
                  <c:v>28369.079763948219</c:v>
                </c:pt>
                <c:pt idx="2247">
                  <c:v>28017.285934199997</c:v>
                </c:pt>
                <c:pt idx="2248">
                  <c:v>28165.218347817161</c:v>
                </c:pt>
                <c:pt idx="2249">
                  <c:v>28721.670234605808</c:v>
                </c:pt>
                <c:pt idx="2250">
                  <c:v>29212.710081146597</c:v>
                </c:pt>
                <c:pt idx="2251">
                  <c:v>28972.87356530804</c:v>
                </c:pt>
                <c:pt idx="2252">
                  <c:v>28831.400385353147</c:v>
                </c:pt>
                <c:pt idx="2253">
                  <c:v>29132.723438268345</c:v>
                </c:pt>
                <c:pt idx="2254">
                  <c:v>29588.420895146002</c:v>
                </c:pt>
                <c:pt idx="2255">
                  <c:v>29624.019802338236</c:v>
                </c:pt>
                <c:pt idx="2256">
                  <c:v>29682.693303086489</c:v>
                </c:pt>
                <c:pt idx="2257">
                  <c:v>30571.215455735153</c:v>
                </c:pt>
                <c:pt idx="2258">
                  <c:v>30650.854316050078</c:v>
                </c:pt>
                <c:pt idx="2259">
                  <c:v>31152.404568339942</c:v>
                </c:pt>
                <c:pt idx="2260">
                  <c:v>31032.246102557521</c:v>
                </c:pt>
                <c:pt idx="2261">
                  <c:v>31146.879764486806</c:v>
                </c:pt>
                <c:pt idx="2262">
                  <c:v>31137.147909926705</c:v>
                </c:pt>
                <c:pt idx="2263">
                  <c:v>30803.59984728276</c:v>
                </c:pt>
                <c:pt idx="2264">
                  <c:v>31123.368023368974</c:v>
                </c:pt>
                <c:pt idx="2265">
                  <c:v>31156.720922774173</c:v>
                </c:pt>
                <c:pt idx="2266">
                  <c:v>30320.223872730046</c:v>
                </c:pt>
                <c:pt idx="2267">
                  <c:v>31049.583505399696</c:v>
                </c:pt>
                <c:pt idx="2268">
                  <c:v>30953.401208496962</c:v>
                </c:pt>
                <c:pt idx="2269">
                  <c:v>30333.944134431062</c:v>
                </c:pt>
                <c:pt idx="2270">
                  <c:v>30503.190626682892</c:v>
                </c:pt>
                <c:pt idx="2271">
                  <c:v>30380.922118757368</c:v>
                </c:pt>
                <c:pt idx="2272">
                  <c:v>29468.422390855674</c:v>
                </c:pt>
                <c:pt idx="2273">
                  <c:v>29680.162881145807</c:v>
                </c:pt>
                <c:pt idx="2274">
                  <c:v>29379.09637372115</c:v>
                </c:pt>
                <c:pt idx="2275">
                  <c:v>29087.890204693387</c:v>
                </c:pt>
                <c:pt idx="2276">
                  <c:v>29128.287397264485</c:v>
                </c:pt>
                <c:pt idx="2277">
                  <c:v>29204.050643899049</c:v>
                </c:pt>
                <c:pt idx="2278">
                  <c:v>28626.888310905633</c:v>
                </c:pt>
                <c:pt idx="2279">
                  <c:v>28557.117042858714</c:v>
                </c:pt>
                <c:pt idx="2280">
                  <c:v>28694.889698020757</c:v>
                </c:pt>
                <c:pt idx="2281">
                  <c:v>28646.359989998171</c:v>
                </c:pt>
                <c:pt idx="2282">
                  <c:v>28678.014647419874</c:v>
                </c:pt>
                <c:pt idx="2283">
                  <c:v>28763.731439522348</c:v>
                </c:pt>
                <c:pt idx="2284">
                  <c:v>28897.02876731423</c:v>
                </c:pt>
                <c:pt idx="2285">
                  <c:v>28951.342438107917</c:v>
                </c:pt>
                <c:pt idx="2286">
                  <c:v>29126.437874166808</c:v>
                </c:pt>
                <c:pt idx="2287">
                  <c:v>28829.057069822393</c:v>
                </c:pt>
                <c:pt idx="2288">
                  <c:v>28702.959784127714</c:v>
                </c:pt>
                <c:pt idx="2289">
                  <c:v>28661.146775417586</c:v>
                </c:pt>
                <c:pt idx="2290">
                  <c:v>28542.775445292704</c:v>
                </c:pt>
                <c:pt idx="2291">
                  <c:v>27545.414903539768</c:v>
                </c:pt>
                <c:pt idx="2292">
                  <c:v>27696.697556892705</c:v>
                </c:pt>
                <c:pt idx="2293">
                  <c:v>27663.648030219018</c:v>
                </c:pt>
                <c:pt idx="2294">
                  <c:v>27455.493968730174</c:v>
                </c:pt>
                <c:pt idx="2295">
                  <c:v>27469.164385601169</c:v>
                </c:pt>
                <c:pt idx="2296">
                  <c:v>27446.756767798066</c:v>
                </c:pt>
                <c:pt idx="2297">
                  <c:v>27534.396136229305</c:v>
                </c:pt>
                <c:pt idx="2298">
                  <c:v>27430.634991122595</c:v>
                </c:pt>
                <c:pt idx="2299">
                  <c:v>27737.843770069445</c:v>
                </c:pt>
                <c:pt idx="2300">
                  <c:v>28043.564696922163</c:v>
                </c:pt>
                <c:pt idx="2301">
                  <c:v>28506.144519273665</c:v>
                </c:pt>
                <c:pt idx="2302">
                  <c:v>28590.145343996923</c:v>
                </c:pt>
                <c:pt idx="2303">
                  <c:v>28777.016809618188</c:v>
                </c:pt>
                <c:pt idx="2304">
                  <c:v>28802.410612714935</c:v>
                </c:pt>
                <c:pt idx="2305">
                  <c:v>28844.003546915676</c:v>
                </c:pt>
                <c:pt idx="2306">
                  <c:v>28847.827891685207</c:v>
                </c:pt>
                <c:pt idx="2307">
                  <c:v>28456.013707002276</c:v>
                </c:pt>
                <c:pt idx="2308">
                  <c:v>28464.227597046349</c:v>
                </c:pt>
                <c:pt idx="2309">
                  <c:v>29189.246732724387</c:v>
                </c:pt>
                <c:pt idx="2310">
                  <c:v>28927.069787443266</c:v>
                </c:pt>
                <c:pt idx="2311">
                  <c:v>29379.459188019988</c:v>
                </c:pt>
                <c:pt idx="2312">
                  <c:v>29249.160413448863</c:v>
                </c:pt>
                <c:pt idx="2313">
                  <c:v>29051.863103690201</c:v>
                </c:pt>
                <c:pt idx="2314">
                  <c:v>28723.170585532695</c:v>
                </c:pt>
                <c:pt idx="2315">
                  <c:v>29011.855422576326</c:v>
                </c:pt>
                <c:pt idx="2316">
                  <c:v>28929.456935621813</c:v>
                </c:pt>
                <c:pt idx="2317">
                  <c:v>28829.986622321689</c:v>
                </c:pt>
                <c:pt idx="2318">
                  <c:v>29055.113042132507</c:v>
                </c:pt>
                <c:pt idx="2319">
                  <c:v>28958.063437461937</c:v>
                </c:pt>
                <c:pt idx="2320">
                  <c:v>29166.065594898395</c:v>
                </c:pt>
                <c:pt idx="2321">
                  <c:v>28854.30178024956</c:v>
                </c:pt>
                <c:pt idx="2322">
                  <c:v>29044.981225725711</c:v>
                </c:pt>
                <c:pt idx="2323">
                  <c:v>28513.367904952625</c:v>
                </c:pt>
                <c:pt idx="2324">
                  <c:v>28773.726021662151</c:v>
                </c:pt>
                <c:pt idx="2325">
                  <c:v>28371.592789156388</c:v>
                </c:pt>
                <c:pt idx="2326">
                  <c:v>29037.68771485602</c:v>
                </c:pt>
                <c:pt idx="2327">
                  <c:v>29156.773703540257</c:v>
                </c:pt>
                <c:pt idx="2328">
                  <c:v>28949.082296694225</c:v>
                </c:pt>
                <c:pt idx="2329">
                  <c:v>28275.148904808811</c:v>
                </c:pt>
                <c:pt idx="2330">
                  <c:v>27937.452742527053</c:v>
                </c:pt>
                <c:pt idx="2331">
                  <c:v>28178.186489535779</c:v>
                </c:pt>
                <c:pt idx="2332">
                  <c:v>28309.814639212815</c:v>
                </c:pt>
                <c:pt idx="2333">
                  <c:v>28093.508073565245</c:v>
                </c:pt>
                <c:pt idx="2334">
                  <c:v>28014.486835066295</c:v>
                </c:pt>
                <c:pt idx="2335">
                  <c:v>28239.109690050289</c:v>
                </c:pt>
                <c:pt idx="2336">
                  <c:v>27864.136422115815</c:v>
                </c:pt>
                <c:pt idx="2337">
                  <c:v>28123.444068039404</c:v>
                </c:pt>
                <c:pt idx="2338">
                  <c:v>28704.242446768676</c:v>
                </c:pt>
                <c:pt idx="2339">
                  <c:v>28935.65797214938</c:v>
                </c:pt>
                <c:pt idx="2340">
                  <c:v>29105.985945914392</c:v>
                </c:pt>
                <c:pt idx="2341">
                  <c:v>28946.406837764171</c:v>
                </c:pt>
                <c:pt idx="2342">
                  <c:v>28404.894288431467</c:v>
                </c:pt>
                <c:pt idx="2343">
                  <c:v>28483.139237776453</c:v>
                </c:pt>
                <c:pt idx="2344">
                  <c:v>28493.612695782933</c:v>
                </c:pt>
                <c:pt idx="2345">
                  <c:v>28440.747697836716</c:v>
                </c:pt>
                <c:pt idx="2346">
                  <c:v>28185.443056017564</c:v>
                </c:pt>
                <c:pt idx="2347">
                  <c:v>28150.071221883791</c:v>
                </c:pt>
                <c:pt idx="2348">
                  <c:v>28179.661878018276</c:v>
                </c:pt>
                <c:pt idx="2349">
                  <c:v>28215.774579496094</c:v>
                </c:pt>
                <c:pt idx="2350">
                  <c:v>28059.99638790813</c:v>
                </c:pt>
                <c:pt idx="2351">
                  <c:v>28042.386391758711</c:v>
                </c:pt>
                <c:pt idx="2352">
                  <c:v>27666.656515835642</c:v>
                </c:pt>
                <c:pt idx="2353">
                  <c:v>27556.669308639863</c:v>
                </c:pt>
                <c:pt idx="2354">
                  <c:v>27240.517717198429</c:v>
                </c:pt>
                <c:pt idx="2355">
                  <c:v>27396.619658998581</c:v>
                </c:pt>
                <c:pt idx="2356">
                  <c:v>27396.437640144126</c:v>
                </c:pt>
                <c:pt idx="2357">
                  <c:v>27509.371023963846</c:v>
                </c:pt>
                <c:pt idx="2358">
                  <c:v>27544.538025368391</c:v>
                </c:pt>
                <c:pt idx="2359">
                  <c:v>27499.894182815271</c:v>
                </c:pt>
                <c:pt idx="2360">
                  <c:v>27693.742824281817</c:v>
                </c:pt>
                <c:pt idx="2361">
                  <c:v>27634.576061727726</c:v>
                </c:pt>
                <c:pt idx="2362">
                  <c:v>27497.939977895523</c:v>
                </c:pt>
                <c:pt idx="2363">
                  <c:v>28052.412034527049</c:v>
                </c:pt>
                <c:pt idx="2364">
                  <c:v>28168.849462035942</c:v>
                </c:pt>
                <c:pt idx="2365">
                  <c:v>27555.62914729254</c:v>
                </c:pt>
                <c:pt idx="2366">
                  <c:v>27330.173181081245</c:v>
                </c:pt>
                <c:pt idx="2367">
                  <c:v>27318.11642358662</c:v>
                </c:pt>
                <c:pt idx="2368">
                  <c:v>27239.434065537371</c:v>
                </c:pt>
                <c:pt idx="2369">
                  <c:v>27165.936402492007</c:v>
                </c:pt>
                <c:pt idx="2370">
                  <c:v>27566.765190090005</c:v>
                </c:pt>
                <c:pt idx="2371">
                  <c:v>27297.857167118069</c:v>
                </c:pt>
                <c:pt idx="2372">
                  <c:v>27177.235345074125</c:v>
                </c:pt>
                <c:pt idx="2373">
                  <c:v>27068.564410544568</c:v>
                </c:pt>
                <c:pt idx="2374">
                  <c:v>27467.456733718442</c:v>
                </c:pt>
                <c:pt idx="2375">
                  <c:v>27043.544606478888</c:v>
                </c:pt>
                <c:pt idx="2376">
                  <c:v>27367.971299729186</c:v>
                </c:pt>
                <c:pt idx="2377">
                  <c:v>27058.456289702357</c:v>
                </c:pt>
                <c:pt idx="2378">
                  <c:v>26872.541461841942</c:v>
                </c:pt>
                <c:pt idx="2379">
                  <c:v>26798.552130857508</c:v>
                </c:pt>
                <c:pt idx="2380">
                  <c:v>26797.098886931439</c:v>
                </c:pt>
                <c:pt idx="2381">
                  <c:v>26721.359316931939</c:v>
                </c:pt>
                <c:pt idx="2382">
                  <c:v>26661.717225595243</c:v>
                </c:pt>
                <c:pt idx="2383">
                  <c:v>26393.594084717708</c:v>
                </c:pt>
                <c:pt idx="2384">
                  <c:v>25761.058183552996</c:v>
                </c:pt>
                <c:pt idx="2385">
                  <c:v>25734.013402773009</c:v>
                </c:pt>
                <c:pt idx="2386">
                  <c:v>25471.135600196048</c:v>
                </c:pt>
                <c:pt idx="2387">
                  <c:v>25629.170324836356</c:v>
                </c:pt>
                <c:pt idx="2388">
                  <c:v>25420.569975140461</c:v>
                </c:pt>
                <c:pt idx="2389">
                  <c:v>25716.445807433673</c:v>
                </c:pt>
                <c:pt idx="2390">
                  <c:v>25614.799957601801</c:v>
                </c:pt>
                <c:pt idx="2391">
                  <c:v>25497.105784909574</c:v>
                </c:pt>
                <c:pt idx="2392">
                  <c:v>25439.064240099153</c:v>
                </c:pt>
                <c:pt idx="2393">
                  <c:v>25694.686511337608</c:v>
                </c:pt>
                <c:pt idx="2394">
                  <c:v>25755.944650386762</c:v>
                </c:pt>
                <c:pt idx="2395">
                  <c:v>25529.174037330806</c:v>
                </c:pt>
                <c:pt idx="2396">
                  <c:v>25344.554908064729</c:v>
                </c:pt>
                <c:pt idx="2397">
                  <c:v>25507.278691034102</c:v>
                </c:pt>
                <c:pt idx="2398">
                  <c:v>25669.001672708629</c:v>
                </c:pt>
                <c:pt idx="2399">
                  <c:v>25789.410613730717</c:v>
                </c:pt>
                <c:pt idx="2400">
                  <c:v>26023.889802966965</c:v>
                </c:pt>
                <c:pt idx="2401">
                  <c:v>26326.126320223819</c:v>
                </c:pt>
                <c:pt idx="2402">
                  <c:v>26067.510992426476</c:v>
                </c:pt>
                <c:pt idx="2403">
                  <c:v>26020.838302374239</c:v>
                </c:pt>
                <c:pt idx="2404">
                  <c:v>26194.274158542685</c:v>
                </c:pt>
                <c:pt idx="2405">
                  <c:v>26080.146426505722</c:v>
                </c:pt>
                <c:pt idx="2406">
                  <c:v>26449.901400099345</c:v>
                </c:pt>
                <c:pt idx="2407">
                  <c:v>27079.608726204893</c:v>
                </c:pt>
                <c:pt idx="2408">
                  <c:v>27251.872924104933</c:v>
                </c:pt>
                <c:pt idx="2409">
                  <c:v>27102.877204846816</c:v>
                </c:pt>
                <c:pt idx="2410">
                  <c:v>26583.774094772391</c:v>
                </c:pt>
                <c:pt idx="2411">
                  <c:v>26088.050283012693</c:v>
                </c:pt>
                <c:pt idx="2412">
                  <c:v>26073.568052978913</c:v>
                </c:pt>
                <c:pt idx="2413">
                  <c:v>26387.894092634171</c:v>
                </c:pt>
                <c:pt idx="2414">
                  <c:v>26314.940388944586</c:v>
                </c:pt>
                <c:pt idx="2415">
                  <c:v>26565.702226553491</c:v>
                </c:pt>
                <c:pt idx="2416">
                  <c:v>26363.280143789169</c:v>
                </c:pt>
                <c:pt idx="2417">
                  <c:v>26212.826235873763</c:v>
                </c:pt>
                <c:pt idx="2418">
                  <c:v>26214.666682859599</c:v>
                </c:pt>
                <c:pt idx="2419">
                  <c:v>26090.539783664943</c:v>
                </c:pt>
                <c:pt idx="2420">
                  <c:v>25710.666444338818</c:v>
                </c:pt>
                <c:pt idx="2421">
                  <c:v>25824.836101510948</c:v>
                </c:pt>
                <c:pt idx="2422">
                  <c:v>25753.978263464811</c:v>
                </c:pt>
                <c:pt idx="2423">
                  <c:v>25863.552466636236</c:v>
                </c:pt>
                <c:pt idx="2424">
                  <c:v>25565.567893528336</c:v>
                </c:pt>
                <c:pt idx="2425">
                  <c:v>25950.361501572901</c:v>
                </c:pt>
                <c:pt idx="2426">
                  <c:v>26082.845823964009</c:v>
                </c:pt>
                <c:pt idx="2427">
                  <c:v>26680.05739236591</c:v>
                </c:pt>
                <c:pt idx="2428">
                  <c:v>26423.710738489288</c:v>
                </c:pt>
                <c:pt idx="2429">
                  <c:v>26366.045243073357</c:v>
                </c:pt>
                <c:pt idx="2430">
                  <c:v>26487.989889288525</c:v>
                </c:pt>
                <c:pt idx="2431">
                  <c:v>27021.640161123752</c:v>
                </c:pt>
                <c:pt idx="2432">
                  <c:v>26745.923920801386</c:v>
                </c:pt>
                <c:pt idx="2433">
                  <c:v>26528.035378061326</c:v>
                </c:pt>
                <c:pt idx="2434">
                  <c:v>26372.221591269521</c:v>
                </c:pt>
                <c:pt idx="2435">
                  <c:v>26072.824705519288</c:v>
                </c:pt>
                <c:pt idx="2436">
                  <c:v>26046.959219064516</c:v>
                </c:pt>
                <c:pt idx="2437">
                  <c:v>26649.549296062411</c:v>
                </c:pt>
                <c:pt idx="2438">
                  <c:v>26568.487298596534</c:v>
                </c:pt>
                <c:pt idx="2439">
                  <c:v>26848.772615137295</c:v>
                </c:pt>
                <c:pt idx="2440">
                  <c:v>26891.525264281867</c:v>
                </c:pt>
                <c:pt idx="2441">
                  <c:v>26742.037906015623</c:v>
                </c:pt>
                <c:pt idx="2442">
                  <c:v>27055.693534155376</c:v>
                </c:pt>
                <c:pt idx="2443">
                  <c:v>27373.41000081196</c:v>
                </c:pt>
                <c:pt idx="2444">
                  <c:v>27817.832330359095</c:v>
                </c:pt>
                <c:pt idx="2445">
                  <c:v>27926.18987107668</c:v>
                </c:pt>
                <c:pt idx="2446">
                  <c:v>27819.85438285803</c:v>
                </c:pt>
                <c:pt idx="2447">
                  <c:v>27587.499427310377</c:v>
                </c:pt>
                <c:pt idx="2448">
                  <c:v>27634.678504182717</c:v>
                </c:pt>
                <c:pt idx="2449">
                  <c:v>27499.111220149076</c:v>
                </c:pt>
                <c:pt idx="2450">
                  <c:v>27511.708318012887</c:v>
                </c:pt>
                <c:pt idx="2451">
                  <c:v>27343.864168125143</c:v>
                </c:pt>
                <c:pt idx="2452">
                  <c:v>27528.638496332765</c:v>
                </c:pt>
                <c:pt idx="2453">
                  <c:v>27552.342986084655</c:v>
                </c:pt>
                <c:pt idx="2454">
                  <c:v>27690.292078435927</c:v>
                </c:pt>
                <c:pt idx="2455">
                  <c:v>26884.543181973597</c:v>
                </c:pt>
                <c:pt idx="2456">
                  <c:v>26805.01820688933</c:v>
                </c:pt>
                <c:pt idx="2457">
                  <c:v>26618.383014249153</c:v>
                </c:pt>
                <c:pt idx="2458">
                  <c:v>26048.147090242834</c:v>
                </c:pt>
                <c:pt idx="2459">
                  <c:v>25862.906806489536</c:v>
                </c:pt>
                <c:pt idx="2460">
                  <c:v>25809.614736123542</c:v>
                </c:pt>
                <c:pt idx="2461">
                  <c:v>25284.779558747789</c:v>
                </c:pt>
                <c:pt idx="2462">
                  <c:v>25275.87041925735</c:v>
                </c:pt>
                <c:pt idx="2463">
                  <c:v>25321.194340052178</c:v>
                </c:pt>
                <c:pt idx="2464">
                  <c:v>25154.532413876343</c:v>
                </c:pt>
                <c:pt idx="2465">
                  <c:v>25223.27799635108</c:v>
                </c:pt>
                <c:pt idx="2466">
                  <c:v>25262.230616943561</c:v>
                </c:pt>
                <c:pt idx="2467">
                  <c:v>24920.118025682379</c:v>
                </c:pt>
                <c:pt idx="2468">
                  <c:v>24924.367205454888</c:v>
                </c:pt>
                <c:pt idx="2469">
                  <c:v>25202.010907303746</c:v>
                </c:pt>
                <c:pt idx="2470">
                  <c:v>25123.557472005963</c:v>
                </c:pt>
                <c:pt idx="2471">
                  <c:v>24935.696117408421</c:v>
                </c:pt>
                <c:pt idx="2472">
                  <c:v>25095.536684690142</c:v>
                </c:pt>
                <c:pt idx="2473">
                  <c:v>25033.389257243965</c:v>
                </c:pt>
                <c:pt idx="2474">
                  <c:v>24715.654194700939</c:v>
                </c:pt>
                <c:pt idx="2475">
                  <c:v>24955.779655408467</c:v>
                </c:pt>
                <c:pt idx="2476">
                  <c:v>25017.232592152464</c:v>
                </c:pt>
                <c:pt idx="2477">
                  <c:v>24745.906383544505</c:v>
                </c:pt>
                <c:pt idx="2478">
                  <c:v>24691.564792018613</c:v>
                </c:pt>
                <c:pt idx="2479">
                  <c:v>25326.121643047722</c:v>
                </c:pt>
                <c:pt idx="2480">
                  <c:v>25184.626406477273</c:v>
                </c:pt>
                <c:pt idx="2481">
                  <c:v>25150.342631403935</c:v>
                </c:pt>
                <c:pt idx="2482">
                  <c:v>25173.444207770648</c:v>
                </c:pt>
                <c:pt idx="2483">
                  <c:v>25037.452549931404</c:v>
                </c:pt>
                <c:pt idx="2484">
                  <c:v>25246.522768170478</c:v>
                </c:pt>
                <c:pt idx="2485">
                  <c:v>24748.174048243229</c:v>
                </c:pt>
                <c:pt idx="2486">
                  <c:v>24624.557814738928</c:v>
                </c:pt>
                <c:pt idx="2487">
                  <c:v>24949.045442547784</c:v>
                </c:pt>
                <c:pt idx="2488">
                  <c:v>24411.580416864435</c:v>
                </c:pt>
                <c:pt idx="2489">
                  <c:v>24806.980453465138</c:v>
                </c:pt>
                <c:pt idx="2490">
                  <c:v>25167.525636883143</c:v>
                </c:pt>
                <c:pt idx="2491">
                  <c:v>24940.345390654613</c:v>
                </c:pt>
                <c:pt idx="2492">
                  <c:v>24760.423073217153</c:v>
                </c:pt>
                <c:pt idx="2493">
                  <c:v>24972.611429849916</c:v>
                </c:pt>
                <c:pt idx="2494">
                  <c:v>24996.93703090748</c:v>
                </c:pt>
                <c:pt idx="2495">
                  <c:v>24684.688044765397</c:v>
                </c:pt>
                <c:pt idx="2496">
                  <c:v>24518.430753854947</c:v>
                </c:pt>
                <c:pt idx="2497">
                  <c:v>24588.565287773145</c:v>
                </c:pt>
                <c:pt idx="2498">
                  <c:v>24986.726481508671</c:v>
                </c:pt>
                <c:pt idx="2499">
                  <c:v>25027.529814130863</c:v>
                </c:pt>
                <c:pt idx="2500">
                  <c:v>25476.591260288431</c:v>
                </c:pt>
                <c:pt idx="2501">
                  <c:v>25844.2171452494</c:v>
                </c:pt>
                <c:pt idx="2502">
                  <c:v>25652.162054204946</c:v>
                </c:pt>
                <c:pt idx="2503">
                  <c:v>25506.917749781784</c:v>
                </c:pt>
                <c:pt idx="2504">
                  <c:v>25338.80891364433</c:v>
                </c:pt>
                <c:pt idx="2505">
                  <c:v>25432.095209427171</c:v>
                </c:pt>
                <c:pt idx="2506">
                  <c:v>25005.37546920895</c:v>
                </c:pt>
                <c:pt idx="2507">
                  <c:v>25481.193662343303</c:v>
                </c:pt>
                <c:pt idx="2508">
                  <c:v>25360.819859741474</c:v>
                </c:pt>
                <c:pt idx="2509">
                  <c:v>25766.841261448237</c:v>
                </c:pt>
                <c:pt idx="2510">
                  <c:v>25489.326642316169</c:v>
                </c:pt>
                <c:pt idx="2511">
                  <c:v>25403.950115686042</c:v>
                </c:pt>
                <c:pt idx="2512">
                  <c:v>25675.081979910439</c:v>
                </c:pt>
                <c:pt idx="2513">
                  <c:v>26008.245846063048</c:v>
                </c:pt>
                <c:pt idx="2514">
                  <c:v>25898.122876379191</c:v>
                </c:pt>
                <c:pt idx="2515">
                  <c:v>25899.688230001</c:v>
                </c:pt>
                <c:pt idx="2516">
                  <c:v>25986.543685388227</c:v>
                </c:pt>
                <c:pt idx="2517">
                  <c:v>26184.091720595065</c:v>
                </c:pt>
                <c:pt idx="2518">
                  <c:v>26295.979302974509</c:v>
                </c:pt>
                <c:pt idx="2519">
                  <c:v>26524.054176945647</c:v>
                </c:pt>
                <c:pt idx="2520">
                  <c:v>26942.962912313298</c:v>
                </c:pt>
                <c:pt idx="2521">
                  <c:v>26948.011795077131</c:v>
                </c:pt>
                <c:pt idx="2522">
                  <c:v>28021.915181362452</c:v>
                </c:pt>
                <c:pt idx="2523">
                  <c:v>27965.216725821603</c:v>
                </c:pt>
                <c:pt idx="2524">
                  <c:v>27896.252575125454</c:v>
                </c:pt>
                <c:pt idx="2525">
                  <c:v>29147.426936166972</c:v>
                </c:pt>
                <c:pt idx="2526">
                  <c:v>28762.10188993987</c:v>
                </c:pt>
                <c:pt idx="2527">
                  <c:v>27977.838386150837</c:v>
                </c:pt>
                <c:pt idx="2528">
                  <c:v>28026.104740063562</c:v>
                </c:pt>
                <c:pt idx="2529">
                  <c:v>28523.437628809483</c:v>
                </c:pt>
                <c:pt idx="2530">
                  <c:v>28634.537239346846</c:v>
                </c:pt>
                <c:pt idx="2531">
                  <c:v>28161.394196363381</c:v>
                </c:pt>
                <c:pt idx="2532">
                  <c:v>28507.486878022399</c:v>
                </c:pt>
                <c:pt idx="2533">
                  <c:v>28872.741831690211</c:v>
                </c:pt>
                <c:pt idx="2534">
                  <c:v>28950.159149502062</c:v>
                </c:pt>
                <c:pt idx="2535">
                  <c:v>28456.5157665837</c:v>
                </c:pt>
                <c:pt idx="2536">
                  <c:v>28852.996640810336</c:v>
                </c:pt>
                <c:pt idx="2537">
                  <c:v>28652.777106296009</c:v>
                </c:pt>
                <c:pt idx="2538">
                  <c:v>28956.242896629279</c:v>
                </c:pt>
                <c:pt idx="2539">
                  <c:v>29399.940949768225</c:v>
                </c:pt>
                <c:pt idx="2540">
                  <c:v>29658.134180191075</c:v>
                </c:pt>
                <c:pt idx="2541">
                  <c:v>29523.475728217763</c:v>
                </c:pt>
                <c:pt idx="2542">
                  <c:v>29688.532217923646</c:v>
                </c:pt>
                <c:pt idx="2543">
                  <c:v>29481.104252971076</c:v>
                </c:pt>
                <c:pt idx="2544">
                  <c:v>29826.179131694102</c:v>
                </c:pt>
                <c:pt idx="2545">
                  <c:v>29493.037241871047</c:v>
                </c:pt>
                <c:pt idx="2546">
                  <c:v>29267.354878207298</c:v>
                </c:pt>
                <c:pt idx="2547">
                  <c:v>28987.192175963697</c:v>
                </c:pt>
                <c:pt idx="2548">
                  <c:v>29053.115816105696</c:v>
                </c:pt>
                <c:pt idx="2549">
                  <c:v>29943.426251535941</c:v>
                </c:pt>
                <c:pt idx="2550">
                  <c:v>29779.691164064978</c:v>
                </c:pt>
                <c:pt idx="2551">
                  <c:v>29488.310321467459</c:v>
                </c:pt>
                <c:pt idx="2552">
                  <c:v>29630.426275064321</c:v>
                </c:pt>
                <c:pt idx="2553">
                  <c:v>29205.879231009185</c:v>
                </c:pt>
                <c:pt idx="2554">
                  <c:v>29100.613557593115</c:v>
                </c:pt>
                <c:pt idx="2555">
                  <c:v>29112.412313893936</c:v>
                </c:pt>
                <c:pt idx="2556">
                  <c:v>29612.559738295684</c:v>
                </c:pt>
                <c:pt idx="2557">
                  <c:v>29379.471832235933</c:v>
                </c:pt>
                <c:pt idx="2558">
                  <c:v>29640.345161535286</c:v>
                </c:pt>
                <c:pt idx="2559">
                  <c:v>29364.991561101626</c:v>
                </c:pt>
                <c:pt idx="2560">
                  <c:v>29296.276091832813</c:v>
                </c:pt>
                <c:pt idx="2561">
                  <c:v>29644.937947977109</c:v>
                </c:pt>
                <c:pt idx="2562">
                  <c:v>29431.904627862979</c:v>
                </c:pt>
                <c:pt idx="2563">
                  <c:v>29900.616167717017</c:v>
                </c:pt>
                <c:pt idx="2564">
                  <c:v>29982.512898599274</c:v>
                </c:pt>
                <c:pt idx="2565">
                  <c:v>30322.604501968475</c:v>
                </c:pt>
                <c:pt idx="2566">
                  <c:v>30312.090618844617</c:v>
                </c:pt>
                <c:pt idx="2567">
                  <c:v>30068.924135493449</c:v>
                </c:pt>
                <c:pt idx="2568">
                  <c:v>29536.600616836004</c:v>
                </c:pt>
                <c:pt idx="2569">
                  <c:v>29846.181081305775</c:v>
                </c:pt>
                <c:pt idx="2570">
                  <c:v>29829.207516714367</c:v>
                </c:pt>
                <c:pt idx="2571">
                  <c:v>30300.846830591185</c:v>
                </c:pt>
                <c:pt idx="2572">
                  <c:v>30255.962395706221</c:v>
                </c:pt>
                <c:pt idx="2573">
                  <c:v>30169.452140370144</c:v>
                </c:pt>
                <c:pt idx="2574">
                  <c:v>29683.037189950148</c:v>
                </c:pt>
                <c:pt idx="2575">
                  <c:v>29918.471845098829</c:v>
                </c:pt>
                <c:pt idx="2576">
                  <c:v>29949.275302912924</c:v>
                </c:pt>
                <c:pt idx="2577">
                  <c:v>30242.575371230792</c:v>
                </c:pt>
                <c:pt idx="2578">
                  <c:v>30700.002408124921</c:v>
                </c:pt>
                <c:pt idx="2579">
                  <c:v>31312.173692770579</c:v>
                </c:pt>
                <c:pt idx="2580">
                  <c:v>31333.450006364823</c:v>
                </c:pt>
                <c:pt idx="2581">
                  <c:v>31386.925237655476</c:v>
                </c:pt>
                <c:pt idx="2582">
                  <c:v>30989.798423619315</c:v>
                </c:pt>
                <c:pt idx="2583">
                  <c:v>30991.315794919028</c:v>
                </c:pt>
                <c:pt idx="2584">
                  <c:v>31430.805157965333</c:v>
                </c:pt>
                <c:pt idx="2585">
                  <c:v>30813.497352414852</c:v>
                </c:pt>
                <c:pt idx="2586">
                  <c:v>30744.946838855329</c:v>
                </c:pt>
                <c:pt idx="2587">
                  <c:v>31050.203909744563</c:v>
                </c:pt>
                <c:pt idx="2588">
                  <c:v>30868.055087641504</c:v>
                </c:pt>
                <c:pt idx="2589">
                  <c:v>30987.918316119234</c:v>
                </c:pt>
                <c:pt idx="2590">
                  <c:v>30915.571089426692</c:v>
                </c:pt>
                <c:pt idx="2591">
                  <c:v>30970.911261179419</c:v>
                </c:pt>
                <c:pt idx="2592">
                  <c:v>30717.08304977735</c:v>
                </c:pt>
                <c:pt idx="2593">
                  <c:v>30275.596017783188</c:v>
                </c:pt>
                <c:pt idx="2594">
                  <c:v>30235.707963466532</c:v>
                </c:pt>
                <c:pt idx="2595">
                  <c:v>30255.109872321918</c:v>
                </c:pt>
                <c:pt idx="2596">
                  <c:v>29629.080477753661</c:v>
                </c:pt>
                <c:pt idx="2597">
                  <c:v>29493.755544955362</c:v>
                </c:pt>
                <c:pt idx="2598">
                  <c:v>29516.093763274504</c:v>
                </c:pt>
                <c:pt idx="2599">
                  <c:v>29332.4465440983</c:v>
                </c:pt>
                <c:pt idx="2600">
                  <c:v>29380.974317618249</c:v>
                </c:pt>
                <c:pt idx="2601">
                  <c:v>29328.885286518911</c:v>
                </c:pt>
                <c:pt idx="2602">
                  <c:v>29352.298961807097</c:v>
                </c:pt>
                <c:pt idx="2603">
                  <c:v>30270.243835313311</c:v>
                </c:pt>
                <c:pt idx="2604">
                  <c:v>30305.42959686945</c:v>
                </c:pt>
                <c:pt idx="2605">
                  <c:v>30354.380380695507</c:v>
                </c:pt>
                <c:pt idx="2606">
                  <c:v>30779.844738270469</c:v>
                </c:pt>
                <c:pt idx="2607">
                  <c:v>31071.807186733131</c:v>
                </c:pt>
                <c:pt idx="2608">
                  <c:v>31202.006650854793</c:v>
                </c:pt>
                <c:pt idx="2609">
                  <c:v>31506.082480787092</c:v>
                </c:pt>
                <c:pt idx="2610">
                  <c:v>31440.40334541937</c:v>
                </c:pt>
                <c:pt idx="2611">
                  <c:v>31512.454555440818</c:v>
                </c:pt>
                <c:pt idx="2612">
                  <c:v>31768.145460579697</c:v>
                </c:pt>
                <c:pt idx="2613">
                  <c:v>31609.699428054762</c:v>
                </c:pt>
                <c:pt idx="2614">
                  <c:v>31458.687615938266</c:v>
                </c:pt>
                <c:pt idx="2615">
                  <c:v>30976.162029667445</c:v>
                </c:pt>
                <c:pt idx="2616">
                  <c:v>30974.216836062875</c:v>
                </c:pt>
                <c:pt idx="2617">
                  <c:v>30716.515237873224</c:v>
                </c:pt>
                <c:pt idx="2618">
                  <c:v>32309.499147924831</c:v>
                </c:pt>
                <c:pt idx="2619">
                  <c:v>32548.277781059853</c:v>
                </c:pt>
                <c:pt idx="2620">
                  <c:v>32395.067546117349</c:v>
                </c:pt>
                <c:pt idx="2621">
                  <c:v>32576.375079944344</c:v>
                </c:pt>
                <c:pt idx="2622">
                  <c:v>32526.057524176373</c:v>
                </c:pt>
                <c:pt idx="2623">
                  <c:v>32674.232302517168</c:v>
                </c:pt>
                <c:pt idx="2624">
                  <c:v>33806.582241863012</c:v>
                </c:pt>
                <c:pt idx="2625">
                  <c:v>34022.065988597569</c:v>
                </c:pt>
                <c:pt idx="2626">
                  <c:v>33913.348114017434</c:v>
                </c:pt>
                <c:pt idx="2627">
                  <c:v>33915.136635742769</c:v>
                </c:pt>
                <c:pt idx="2628">
                  <c:v>33799.68671422451</c:v>
                </c:pt>
                <c:pt idx="2629">
                  <c:v>33152.960269925352</c:v>
                </c:pt>
                <c:pt idx="2630">
                  <c:v>33515.473752152437</c:v>
                </c:pt>
                <c:pt idx="2631">
                  <c:v>33112.758928574607</c:v>
                </c:pt>
                <c:pt idx="2632">
                  <c:v>32897.452137728782</c:v>
                </c:pt>
                <c:pt idx="2633">
                  <c:v>32970.628262178725</c:v>
                </c:pt>
                <c:pt idx="2634">
                  <c:v>33111.021072911717</c:v>
                </c:pt>
                <c:pt idx="2635">
                  <c:v>32761.752422512869</c:v>
                </c:pt>
                <c:pt idx="2636">
                  <c:v>33079.609712865793</c:v>
                </c:pt>
                <c:pt idx="2637">
                  <c:v>32912.661498186331</c:v>
                </c:pt>
                <c:pt idx="2638">
                  <c:v>32794.6797441159</c:v>
                </c:pt>
                <c:pt idx="2639">
                  <c:v>32826.02499082034</c:v>
                </c:pt>
                <c:pt idx="2640">
                  <c:v>33079.300739920945</c:v>
                </c:pt>
                <c:pt idx="2641">
                  <c:v>33221.244988920218</c:v>
                </c:pt>
                <c:pt idx="2642">
                  <c:v>33722.189534024532</c:v>
                </c:pt>
                <c:pt idx="2643">
                  <c:v>33560.136333720904</c:v>
                </c:pt>
                <c:pt idx="2644">
                  <c:v>33818.657921319544</c:v>
                </c:pt>
                <c:pt idx="2645">
                  <c:v>33649.505866033935</c:v>
                </c:pt>
                <c:pt idx="2646">
                  <c:v>33788.01670571349</c:v>
                </c:pt>
                <c:pt idx="2647">
                  <c:v>33082.05779413128</c:v>
                </c:pt>
                <c:pt idx="2648">
                  <c:v>33084.224972858348</c:v>
                </c:pt>
                <c:pt idx="2649">
                  <c:v>33321.614910582175</c:v>
                </c:pt>
                <c:pt idx="2650">
                  <c:v>33559.738692956715</c:v>
                </c:pt>
                <c:pt idx="2651">
                  <c:v>33356.984230890048</c:v>
                </c:pt>
                <c:pt idx="2652">
                  <c:v>33332.356895363788</c:v>
                </c:pt>
                <c:pt idx="2653">
                  <c:v>33386.613532672338</c:v>
                </c:pt>
                <c:pt idx="2654">
                  <c:v>33594.909131322594</c:v>
                </c:pt>
                <c:pt idx="2655">
                  <c:v>33433.715910478248</c:v>
                </c:pt>
                <c:pt idx="2656">
                  <c:v>33723.470252593012</c:v>
                </c:pt>
                <c:pt idx="2657">
                  <c:v>33354.178097766664</c:v>
                </c:pt>
                <c:pt idx="2658">
                  <c:v>33397.453978108009</c:v>
                </c:pt>
                <c:pt idx="2659">
                  <c:v>33494.353707457958</c:v>
                </c:pt>
                <c:pt idx="2660">
                  <c:v>33076.701854475126</c:v>
                </c:pt>
                <c:pt idx="2661">
                  <c:v>32890.739983768864</c:v>
                </c:pt>
                <c:pt idx="2662">
                  <c:v>32845.295877952405</c:v>
                </c:pt>
                <c:pt idx="2663">
                  <c:v>33034.595145853527</c:v>
                </c:pt>
                <c:pt idx="2664">
                  <c:v>32732.884323973958</c:v>
                </c:pt>
                <c:pt idx="2665">
                  <c:v>32607.081460436657</c:v>
                </c:pt>
                <c:pt idx="2666">
                  <c:v>32749.96497958164</c:v>
                </c:pt>
                <c:pt idx="2667">
                  <c:v>32915.599363843015</c:v>
                </c:pt>
                <c:pt idx="2668">
                  <c:v>33709.124853635651</c:v>
                </c:pt>
                <c:pt idx="2669">
                  <c:v>33609.637681812892</c:v>
                </c:pt>
                <c:pt idx="2670">
                  <c:v>33225.501029251682</c:v>
                </c:pt>
                <c:pt idx="2671">
                  <c:v>32888.979443455675</c:v>
                </c:pt>
                <c:pt idx="2672">
                  <c:v>32661.492084086825</c:v>
                </c:pt>
                <c:pt idx="2673">
                  <c:v>32485.036344177115</c:v>
                </c:pt>
                <c:pt idx="2674">
                  <c:v>32586.47757788773</c:v>
                </c:pt>
                <c:pt idx="2675">
                  <c:v>32362.392148714232</c:v>
                </c:pt>
                <c:pt idx="2676">
                  <c:v>32210.748120801996</c:v>
                </c:pt>
                <c:pt idx="2677">
                  <c:v>32381.478169180366</c:v>
                </c:pt>
                <c:pt idx="2678">
                  <c:v>32440.109585828079</c:v>
                </c:pt>
                <c:pt idx="2679">
                  <c:v>32835.788732662208</c:v>
                </c:pt>
                <c:pt idx="2680">
                  <c:v>33282.21691486903</c:v>
                </c:pt>
                <c:pt idx="2681">
                  <c:v>33238.368711277333</c:v>
                </c:pt>
                <c:pt idx="2682">
                  <c:v>33348.990740197201</c:v>
                </c:pt>
                <c:pt idx="2683">
                  <c:v>33065.956054975504</c:v>
                </c:pt>
                <c:pt idx="2684">
                  <c:v>32861.62728052571</c:v>
                </c:pt>
                <c:pt idx="2685">
                  <c:v>32952.721966887926</c:v>
                </c:pt>
                <c:pt idx="2686">
                  <c:v>32645.289251804181</c:v>
                </c:pt>
                <c:pt idx="2687">
                  <c:v>32495.454822776548</c:v>
                </c:pt>
                <c:pt idx="2688">
                  <c:v>31290.328450391873</c:v>
                </c:pt>
                <c:pt idx="2689">
                  <c:v>31215.547916660616</c:v>
                </c:pt>
                <c:pt idx="2690">
                  <c:v>30827.952922164484</c:v>
                </c:pt>
                <c:pt idx="2691">
                  <c:v>30846.073670818558</c:v>
                </c:pt>
                <c:pt idx="2692">
                  <c:v>30880.588910404709</c:v>
                </c:pt>
                <c:pt idx="2693">
                  <c:v>30829.359972082129</c:v>
                </c:pt>
                <c:pt idx="2694">
                  <c:v>30997.973808734372</c:v>
                </c:pt>
                <c:pt idx="2695">
                  <c:v>30836.404917782009</c:v>
                </c:pt>
                <c:pt idx="2696">
                  <c:v>30966.974177239565</c:v>
                </c:pt>
                <c:pt idx="2697">
                  <c:v>31167.744597887708</c:v>
                </c:pt>
                <c:pt idx="2698">
                  <c:v>31344.303165215319</c:v>
                </c:pt>
                <c:pt idx="2699">
                  <c:v>31323.430585745231</c:v>
                </c:pt>
                <c:pt idx="2700">
                  <c:v>31346.12643145012</c:v>
                </c:pt>
                <c:pt idx="2701">
                  <c:v>31158.540229235561</c:v>
                </c:pt>
                <c:pt idx="2702">
                  <c:v>31424.380526922632</c:v>
                </c:pt>
                <c:pt idx="2703">
                  <c:v>31182.266668066437</c:v>
                </c:pt>
                <c:pt idx="2704">
                  <c:v>31119.470195734524</c:v>
                </c:pt>
                <c:pt idx="2705">
                  <c:v>31274.746245243477</c:v>
                </c:pt>
                <c:pt idx="2706">
                  <c:v>31244.117477614818</c:v>
                </c:pt>
                <c:pt idx="2707">
                  <c:v>31582.066516883271</c:v>
                </c:pt>
                <c:pt idx="2708">
                  <c:v>32112.395966193475</c:v>
                </c:pt>
                <c:pt idx="2709">
                  <c:v>31923.127683041868</c:v>
                </c:pt>
                <c:pt idx="2710">
                  <c:v>32030.937064059261</c:v>
                </c:pt>
                <c:pt idx="2711">
                  <c:v>31330.872435109719</c:v>
                </c:pt>
                <c:pt idx="2712">
                  <c:v>31149.735546414428</c:v>
                </c:pt>
                <c:pt idx="2713">
                  <c:v>30766.588071848979</c:v>
                </c:pt>
                <c:pt idx="2714">
                  <c:v>30511.85885627503</c:v>
                </c:pt>
                <c:pt idx="2715">
                  <c:v>29186.868316948887</c:v>
                </c:pt>
                <c:pt idx="2716">
                  <c:v>29322.804736104426</c:v>
                </c:pt>
                <c:pt idx="2717">
                  <c:v>29366.524516738245</c:v>
                </c:pt>
                <c:pt idx="2718">
                  <c:v>29026.571766059951</c:v>
                </c:pt>
                <c:pt idx="2719">
                  <c:v>28733.411782718773</c:v>
                </c:pt>
                <c:pt idx="2720">
                  <c:v>28774.132499684136</c:v>
                </c:pt>
                <c:pt idx="2721">
                  <c:v>28839.042179125849</c:v>
                </c:pt>
                <c:pt idx="2722">
                  <c:v>28209.402276488501</c:v>
                </c:pt>
                <c:pt idx="2723">
                  <c:v>27987.620198710334</c:v>
                </c:pt>
                <c:pt idx="2724">
                  <c:v>28378.148026335424</c:v>
                </c:pt>
                <c:pt idx="2725">
                  <c:v>28338.242570657199</c:v>
                </c:pt>
                <c:pt idx="2726">
                  <c:v>27807.265596970617</c:v>
                </c:pt>
                <c:pt idx="2727">
                  <c:v>27572.913011360317</c:v>
                </c:pt>
                <c:pt idx="2728">
                  <c:v>27869.052885876219</c:v>
                </c:pt>
                <c:pt idx="2729">
                  <c:v>27884.143690407269</c:v>
                </c:pt>
                <c:pt idx="2730">
                  <c:v>27705.42052988728</c:v>
                </c:pt>
                <c:pt idx="2731">
                  <c:v>27988.371765391126</c:v>
                </c:pt>
                <c:pt idx="2732">
                  <c:v>27760.443293825851</c:v>
                </c:pt>
                <c:pt idx="2733">
                  <c:v>27406.165978766716</c:v>
                </c:pt>
                <c:pt idx="2734">
                  <c:v>27517.358406366795</c:v>
                </c:pt>
                <c:pt idx="2735">
                  <c:v>27407.974347839419</c:v>
                </c:pt>
                <c:pt idx="2736">
                  <c:v>27407.350627991676</c:v>
                </c:pt>
                <c:pt idx="2737">
                  <c:v>26546.477101886256</c:v>
                </c:pt>
                <c:pt idx="2738">
                  <c:v>26738.351160433154</c:v>
                </c:pt>
                <c:pt idx="2739">
                  <c:v>27017.465670290407</c:v>
                </c:pt>
                <c:pt idx="2740">
                  <c:v>26740.457643616795</c:v>
                </c:pt>
                <c:pt idx="2741">
                  <c:v>26783.227021895866</c:v>
                </c:pt>
                <c:pt idx="2742">
                  <c:v>26710.191648975837</c:v>
                </c:pt>
                <c:pt idx="2743">
                  <c:v>26804.599384345413</c:v>
                </c:pt>
                <c:pt idx="2744">
                  <c:v>26773.19935205705</c:v>
                </c:pt>
                <c:pt idx="2745">
                  <c:v>27054.618795298022</c:v>
                </c:pt>
                <c:pt idx="2746">
                  <c:v>27455.800840285625</c:v>
                </c:pt>
                <c:pt idx="2747">
                  <c:v>27339.717299228789</c:v>
                </c:pt>
                <c:pt idx="2748">
                  <c:v>27626.885232963301</c:v>
                </c:pt>
                <c:pt idx="2749">
                  <c:v>27767.817737118181</c:v>
                </c:pt>
                <c:pt idx="2750">
                  <c:v>28311.426763111645</c:v>
                </c:pt>
                <c:pt idx="2751">
                  <c:v>28006.159468561887</c:v>
                </c:pt>
                <c:pt idx="2752">
                  <c:v>28381.01466086346</c:v>
                </c:pt>
                <c:pt idx="2753">
                  <c:v>28379.351434327607</c:v>
                </c:pt>
                <c:pt idx="2754">
                  <c:v>28664.988990176909</c:v>
                </c:pt>
                <c:pt idx="2755">
                  <c:v>28766.806476834427</c:v>
                </c:pt>
                <c:pt idx="2756">
                  <c:v>28612.233418031559</c:v>
                </c:pt>
                <c:pt idx="2757">
                  <c:v>29143.536288786127</c:v>
                </c:pt>
                <c:pt idx="2758">
                  <c:v>28948.498194897387</c:v>
                </c:pt>
                <c:pt idx="2759">
                  <c:v>28638.014829425036</c:v>
                </c:pt>
                <c:pt idx="2760">
                  <c:v>28719.653013614497</c:v>
                </c:pt>
                <c:pt idx="2761">
                  <c:v>29116.554518317618</c:v>
                </c:pt>
                <c:pt idx="2762">
                  <c:v>28891.995973331894</c:v>
                </c:pt>
                <c:pt idx="2763">
                  <c:v>28477.988389989721</c:v>
                </c:pt>
                <c:pt idx="2764">
                  <c:v>28344.523286236341</c:v>
                </c:pt>
                <c:pt idx="2765">
                  <c:v>28344.369480313064</c:v>
                </c:pt>
                <c:pt idx="2766">
                  <c:v>28442.458523915458</c:v>
                </c:pt>
                <c:pt idx="2767">
                  <c:v>28863.180201514726</c:v>
                </c:pt>
                <c:pt idx="2768">
                  <c:v>28705.493785259398</c:v>
                </c:pt>
                <c:pt idx="2769">
                  <c:v>28997.748800403249</c:v>
                </c:pt>
                <c:pt idx="2770">
                  <c:v>29040.591586215829</c:v>
                </c:pt>
                <c:pt idx="2771">
                  <c:v>29442.357460257994</c:v>
                </c:pt>
                <c:pt idx="2772">
                  <c:v>29573.927249887478</c:v>
                </c:pt>
                <c:pt idx="2773">
                  <c:v>29746.154172750696</c:v>
                </c:pt>
                <c:pt idx="2774">
                  <c:v>29560.055475965484</c:v>
                </c:pt>
                <c:pt idx="2775">
                  <c:v>29549.506085594618</c:v>
                </c:pt>
                <c:pt idx="2776">
                  <c:v>29273.812069016127</c:v>
                </c:pt>
                <c:pt idx="2777">
                  <c:v>29195.427365148429</c:v>
                </c:pt>
                <c:pt idx="2778">
                  <c:v>29346.07419584347</c:v>
                </c:pt>
                <c:pt idx="2779">
                  <c:v>29653.419303719151</c:v>
                </c:pt>
                <c:pt idx="2780">
                  <c:v>29666.847140802103</c:v>
                </c:pt>
                <c:pt idx="2781">
                  <c:v>29668.761587476034</c:v>
                </c:pt>
                <c:pt idx="2782">
                  <c:v>29528.717443486781</c:v>
                </c:pt>
                <c:pt idx="2783">
                  <c:v>30034.949373201187</c:v>
                </c:pt>
                <c:pt idx="2784">
                  <c:v>30331.347691867653</c:v>
                </c:pt>
                <c:pt idx="2785">
                  <c:v>30264.816481850296</c:v>
                </c:pt>
                <c:pt idx="2786">
                  <c:v>30202.072716664508</c:v>
                </c:pt>
                <c:pt idx="2787">
                  <c:v>29890.757508999966</c:v>
                </c:pt>
                <c:pt idx="2788">
                  <c:v>29437.084750096314</c:v>
                </c:pt>
                <c:pt idx="2789">
                  <c:v>29294.735230171234</c:v>
                </c:pt>
                <c:pt idx="2790">
                  <c:v>29271.233240648129</c:v>
                </c:pt>
                <c:pt idx="2791">
                  <c:v>28989.859901259955</c:v>
                </c:pt>
                <c:pt idx="2792">
                  <c:v>28718.197738288029</c:v>
                </c:pt>
                <c:pt idx="2793">
                  <c:v>28468.986333442386</c:v>
                </c:pt>
                <c:pt idx="2794">
                  <c:v>28459.12344056636</c:v>
                </c:pt>
                <c:pt idx="2795">
                  <c:v>28443.163433696423</c:v>
                </c:pt>
                <c:pt idx="2796">
                  <c:v>28451.873346150598</c:v>
                </c:pt>
                <c:pt idx="2797">
                  <c:v>28583.670404054617</c:v>
                </c:pt>
                <c:pt idx="2798">
                  <c:v>29154.042167414027</c:v>
                </c:pt>
                <c:pt idx="2799">
                  <c:v>29299.06110191538</c:v>
                </c:pt>
                <c:pt idx="2800">
                  <c:v>29453.885714417112</c:v>
                </c:pt>
                <c:pt idx="2801">
                  <c:v>29853.262567539099</c:v>
                </c:pt>
                <c:pt idx="2802">
                  <c:v>29982.370501078545</c:v>
                </c:pt>
                <c:pt idx="2803">
                  <c:v>29907.315656992261</c:v>
                </c:pt>
                <c:pt idx="2804">
                  <c:v>29945.508766459327</c:v>
                </c:pt>
                <c:pt idx="2805">
                  <c:v>30183.268123150465</c:v>
                </c:pt>
                <c:pt idx="2806">
                  <c:v>30101.417641747987</c:v>
                </c:pt>
                <c:pt idx="2807">
                  <c:v>30147.170378063456</c:v>
                </c:pt>
                <c:pt idx="2808">
                  <c:v>29850.365414897096</c:v>
                </c:pt>
                <c:pt idx="2809">
                  <c:v>29966.19237706899</c:v>
                </c:pt>
                <c:pt idx="2810">
                  <c:v>30147.990885830728</c:v>
                </c:pt>
                <c:pt idx="2811">
                  <c:v>30196.514720039613</c:v>
                </c:pt>
                <c:pt idx="2812">
                  <c:v>30016.887150393308</c:v>
                </c:pt>
                <c:pt idx="2813">
                  <c:v>30111.371960826258</c:v>
                </c:pt>
                <c:pt idx="2814">
                  <c:v>30155.989221223463</c:v>
                </c:pt>
                <c:pt idx="2815">
                  <c:v>30112.835247893905</c:v>
                </c:pt>
                <c:pt idx="2816">
                  <c:v>30728.656622857354</c:v>
                </c:pt>
                <c:pt idx="2817">
                  <c:v>30831.931053611443</c:v>
                </c:pt>
                <c:pt idx="2818">
                  <c:v>31181.773316321156</c:v>
                </c:pt>
                <c:pt idx="2819">
                  <c:v>31235.84743353735</c:v>
                </c:pt>
                <c:pt idx="2820">
                  <c:v>31431.8631557874</c:v>
                </c:pt>
                <c:pt idx="2821">
                  <c:v>31104.455129079794</c:v>
                </c:pt>
                <c:pt idx="2822">
                  <c:v>31057.495434886205</c:v>
                </c:pt>
                <c:pt idx="2823">
                  <c:v>31190.914030120344</c:v>
                </c:pt>
                <c:pt idx="2824">
                  <c:v>30861.521978141773</c:v>
                </c:pt>
                <c:pt idx="2825">
                  <c:v>30506.377092549566</c:v>
                </c:pt>
                <c:pt idx="2826">
                  <c:v>30494.320599843195</c:v>
                </c:pt>
                <c:pt idx="2827">
                  <c:v>30555.904506501734</c:v>
                </c:pt>
                <c:pt idx="2828">
                  <c:v>30638.741279836049</c:v>
                </c:pt>
                <c:pt idx="2829">
                  <c:v>30257.052870896277</c:v>
                </c:pt>
                <c:pt idx="2830">
                  <c:v>30361.140642819908</c:v>
                </c:pt>
                <c:pt idx="2831">
                  <c:v>30139.634663258301</c:v>
                </c:pt>
                <c:pt idx="2832">
                  <c:v>29606.931937897894</c:v>
                </c:pt>
                <c:pt idx="2833">
                  <c:v>29575.597015505515</c:v>
                </c:pt>
                <c:pt idx="2834">
                  <c:v>29534.874163317814</c:v>
                </c:pt>
                <c:pt idx="2835">
                  <c:v>29270.965970597768</c:v>
                </c:pt>
                <c:pt idx="2836">
                  <c:v>29338.869635717208</c:v>
                </c:pt>
                <c:pt idx="2837">
                  <c:v>29496.21009040108</c:v>
                </c:pt>
                <c:pt idx="2838">
                  <c:v>29703.372561833366</c:v>
                </c:pt>
                <c:pt idx="2839">
                  <c:v>29747.499223884461</c:v>
                </c:pt>
                <c:pt idx="2840">
                  <c:v>29956.384879996236</c:v>
                </c:pt>
                <c:pt idx="2841">
                  <c:v>30665.666803750733</c:v>
                </c:pt>
                <c:pt idx="2842">
                  <c:v>30502.461073860395</c:v>
                </c:pt>
                <c:pt idx="2843">
                  <c:v>30535.183556725446</c:v>
                </c:pt>
                <c:pt idx="2844">
                  <c:v>30517.665879685999</c:v>
                </c:pt>
                <c:pt idx="2845">
                  <c:v>30489.908755887664</c:v>
                </c:pt>
                <c:pt idx="2846">
                  <c:v>30485.490334109298</c:v>
                </c:pt>
                <c:pt idx="2847">
                  <c:v>30572.659829103184</c:v>
                </c:pt>
                <c:pt idx="2848">
                  <c:v>30869.089969832552</c:v>
                </c:pt>
                <c:pt idx="2849">
                  <c:v>30804.044271191364</c:v>
                </c:pt>
                <c:pt idx="2850">
                  <c:v>31053.029739273261</c:v>
                </c:pt>
                <c:pt idx="2851">
                  <c:v>30906.910566520692</c:v>
                </c:pt>
                <c:pt idx="2852">
                  <c:v>31279.436444279298</c:v>
                </c:pt>
                <c:pt idx="2853">
                  <c:v>31289.671261575611</c:v>
                </c:pt>
                <c:pt idx="2854">
                  <c:v>31727.782126564522</c:v>
                </c:pt>
                <c:pt idx="2855">
                  <c:v>31568.577643814046</c:v>
                </c:pt>
                <c:pt idx="2856">
                  <c:v>31199.180033416411</c:v>
                </c:pt>
                <c:pt idx="2857">
                  <c:v>30976.632122621762</c:v>
                </c:pt>
                <c:pt idx="2858">
                  <c:v>30921.756971290328</c:v>
                </c:pt>
                <c:pt idx="2859">
                  <c:v>30931.276558532067</c:v>
                </c:pt>
                <c:pt idx="2860">
                  <c:v>31274.502835998686</c:v>
                </c:pt>
                <c:pt idx="2861">
                  <c:v>30717.489966419766</c:v>
                </c:pt>
                <c:pt idx="2862">
                  <c:v>30783.100353460199</c:v>
                </c:pt>
                <c:pt idx="2863">
                  <c:v>30506.029681423264</c:v>
                </c:pt>
                <c:pt idx="2864">
                  <c:v>30515.61475487554</c:v>
                </c:pt>
                <c:pt idx="2865">
                  <c:v>30578.597747472126</c:v>
                </c:pt>
                <c:pt idx="2866">
                  <c:v>30667.105516273976</c:v>
                </c:pt>
                <c:pt idx="2867">
                  <c:v>30858.674630266298</c:v>
                </c:pt>
                <c:pt idx="2868">
                  <c:v>30658.394147193041</c:v>
                </c:pt>
                <c:pt idx="2869">
                  <c:v>30575.619613395138</c:v>
                </c:pt>
                <c:pt idx="2870">
                  <c:v>30599.742703422984</c:v>
                </c:pt>
                <c:pt idx="2871">
                  <c:v>30455.834370771179</c:v>
                </c:pt>
                <c:pt idx="2872">
                  <c:v>30324.181590233733</c:v>
                </c:pt>
                <c:pt idx="2873">
                  <c:v>30266.170979035633</c:v>
                </c:pt>
                <c:pt idx="2874">
                  <c:v>29798.755044999813</c:v>
                </c:pt>
                <c:pt idx="2875">
                  <c:v>29778.348103027918</c:v>
                </c:pt>
                <c:pt idx="2876">
                  <c:v>29413.096850414135</c:v>
                </c:pt>
                <c:pt idx="2877">
                  <c:v>29552.016424295824</c:v>
                </c:pt>
                <c:pt idx="2878">
                  <c:v>29609.472021698268</c:v>
                </c:pt>
                <c:pt idx="2879">
                  <c:v>29797.890448926941</c:v>
                </c:pt>
                <c:pt idx="2880">
                  <c:v>29720.707364285154</c:v>
                </c:pt>
                <c:pt idx="2881">
                  <c:v>30019.839579012911</c:v>
                </c:pt>
                <c:pt idx="2882">
                  <c:v>30215.392476160618</c:v>
                </c:pt>
                <c:pt idx="2883">
                  <c:v>30508.884268632541</c:v>
                </c:pt>
                <c:pt idx="2884">
                  <c:v>30521.749586618709</c:v>
                </c:pt>
                <c:pt idx="2885">
                  <c:v>30628.94806591584</c:v>
                </c:pt>
                <c:pt idx="2886">
                  <c:v>30927.105527780699</c:v>
                </c:pt>
                <c:pt idx="2887">
                  <c:v>30875.099641191446</c:v>
                </c:pt>
                <c:pt idx="2888">
                  <c:v>30686.899521959185</c:v>
                </c:pt>
                <c:pt idx="2889">
                  <c:v>30698.247484796</c:v>
                </c:pt>
                <c:pt idx="2890">
                  <c:v>30921.046535732639</c:v>
                </c:pt>
                <c:pt idx="2891">
                  <c:v>31189.923751351726</c:v>
                </c:pt>
                <c:pt idx="2892">
                  <c:v>31140.500319436167</c:v>
                </c:pt>
                <c:pt idx="2893">
                  <c:v>31377.025919578336</c:v>
                </c:pt>
                <c:pt idx="2894">
                  <c:v>31344.355802603153</c:v>
                </c:pt>
                <c:pt idx="2895">
                  <c:v>31303.54787385579</c:v>
                </c:pt>
                <c:pt idx="2896">
                  <c:v>30975.019032327004</c:v>
                </c:pt>
                <c:pt idx="2897">
                  <c:v>30990.350091112596</c:v>
                </c:pt>
                <c:pt idx="2898">
                  <c:v>30867.529539113726</c:v>
                </c:pt>
                <c:pt idx="2899">
                  <c:v>31320.620347289809</c:v>
                </c:pt>
                <c:pt idx="2900">
                  <c:v>31596.482311577445</c:v>
                </c:pt>
                <c:pt idx="2901">
                  <c:v>31685.801969805263</c:v>
                </c:pt>
                <c:pt idx="2902">
                  <c:v>31574.43363500106</c:v>
                </c:pt>
                <c:pt idx="2903">
                  <c:v>31244.960517789066</c:v>
                </c:pt>
                <c:pt idx="2904">
                  <c:v>31415.807020776079</c:v>
                </c:pt>
                <c:pt idx="2905">
                  <c:v>31691.94232433417</c:v>
                </c:pt>
                <c:pt idx="2906">
                  <c:v>31670.730388500713</c:v>
                </c:pt>
                <c:pt idx="2907">
                  <c:v>31824.138792490427</c:v>
                </c:pt>
                <c:pt idx="2908">
                  <c:v>31629.696858608913</c:v>
                </c:pt>
                <c:pt idx="2909">
                  <c:v>31798.9522481983</c:v>
                </c:pt>
                <c:pt idx="2910">
                  <c:v>31693.991203729012</c:v>
                </c:pt>
                <c:pt idx="2911">
                  <c:v>31884.248303080112</c:v>
                </c:pt>
                <c:pt idx="2912">
                  <c:v>32333.731307699982</c:v>
                </c:pt>
                <c:pt idx="2913">
                  <c:v>32440.535012609787</c:v>
                </c:pt>
                <c:pt idx="2914">
                  <c:v>32311.955050558281</c:v>
                </c:pt>
                <c:pt idx="2915">
                  <c:v>32565.004787154459</c:v>
                </c:pt>
                <c:pt idx="2916">
                  <c:v>32687.394465805879</c:v>
                </c:pt>
                <c:pt idx="2917">
                  <c:v>33212.923431186231</c:v>
                </c:pt>
                <c:pt idx="2918">
                  <c:v>32981.224594214145</c:v>
                </c:pt>
                <c:pt idx="2919">
                  <c:v>33351.813103583736</c:v>
                </c:pt>
                <c:pt idx="2920">
                  <c:v>33356.2147956095</c:v>
                </c:pt>
                <c:pt idx="2921">
                  <c:v>32852.393751811738</c:v>
                </c:pt>
                <c:pt idx="2922">
                  <c:v>32713.846056424482</c:v>
                </c:pt>
                <c:pt idx="2923">
                  <c:v>32575.260138904854</c:v>
                </c:pt>
                <c:pt idx="2924">
                  <c:v>32632.737951460243</c:v>
                </c:pt>
                <c:pt idx="2925">
                  <c:v>32549.366337039934</c:v>
                </c:pt>
                <c:pt idx="2926">
                  <c:v>32161.260832912401</c:v>
                </c:pt>
                <c:pt idx="2927">
                  <c:v>32164.221758540465</c:v>
                </c:pt>
                <c:pt idx="2928">
                  <c:v>32273.479477796809</c:v>
                </c:pt>
                <c:pt idx="2929">
                  <c:v>31757.766713299294</c:v>
                </c:pt>
                <c:pt idx="2930">
                  <c:v>31852.707419378225</c:v>
                </c:pt>
                <c:pt idx="2931">
                  <c:v>32291.771379906673</c:v>
                </c:pt>
                <c:pt idx="2932">
                  <c:v>32042.294422994295</c:v>
                </c:pt>
                <c:pt idx="2933">
                  <c:v>31552.494721937568</c:v>
                </c:pt>
                <c:pt idx="2934">
                  <c:v>31611.825532303072</c:v>
                </c:pt>
                <c:pt idx="2935">
                  <c:v>31537.805713711256</c:v>
                </c:pt>
                <c:pt idx="2936">
                  <c:v>31331.756064061461</c:v>
                </c:pt>
                <c:pt idx="2937">
                  <c:v>31338.04935168603</c:v>
                </c:pt>
                <c:pt idx="2938">
                  <c:v>31395.645730006941</c:v>
                </c:pt>
                <c:pt idx="2939">
                  <c:v>31275.809470056072</c:v>
                </c:pt>
                <c:pt idx="2940">
                  <c:v>31287.108079252666</c:v>
                </c:pt>
                <c:pt idx="2941">
                  <c:v>31821.335196890293</c:v>
                </c:pt>
                <c:pt idx="2942">
                  <c:v>31699.043118782934</c:v>
                </c:pt>
                <c:pt idx="2943">
                  <c:v>31913.37017407973</c:v>
                </c:pt>
                <c:pt idx="2944">
                  <c:v>32197.328213901048</c:v>
                </c:pt>
                <c:pt idx="2945">
                  <c:v>32119.816272713862</c:v>
                </c:pt>
                <c:pt idx="2946">
                  <c:v>31734.394080012829</c:v>
                </c:pt>
                <c:pt idx="2947">
                  <c:v>31581.419035214563</c:v>
                </c:pt>
                <c:pt idx="2948">
                  <c:v>31796.222092620352</c:v>
                </c:pt>
                <c:pt idx="2949">
                  <c:v>31457.161976733623</c:v>
                </c:pt>
                <c:pt idx="2950">
                  <c:v>31505.929503869218</c:v>
                </c:pt>
                <c:pt idx="2951">
                  <c:v>31400.018662555474</c:v>
                </c:pt>
                <c:pt idx="2952">
                  <c:v>31347.513851428244</c:v>
                </c:pt>
                <c:pt idx="2953">
                  <c:v>31110.632686615638</c:v>
                </c:pt>
                <c:pt idx="2954">
                  <c:v>31217.268923792184</c:v>
                </c:pt>
                <c:pt idx="2955">
                  <c:v>31487.09563204298</c:v>
                </c:pt>
                <c:pt idx="2956">
                  <c:v>31292.706935626946</c:v>
                </c:pt>
                <c:pt idx="2957">
                  <c:v>31455.543349154785</c:v>
                </c:pt>
                <c:pt idx="2958">
                  <c:v>31518.922635917483</c:v>
                </c:pt>
                <c:pt idx="2959">
                  <c:v>31296.882349830066</c:v>
                </c:pt>
                <c:pt idx="2960">
                  <c:v>31634.253120260324</c:v>
                </c:pt>
                <c:pt idx="2961">
                  <c:v>31494.095527691788</c:v>
                </c:pt>
                <c:pt idx="2962">
                  <c:v>31646.348195761781</c:v>
                </c:pt>
                <c:pt idx="2963">
                  <c:v>31686.741312192476</c:v>
                </c:pt>
                <c:pt idx="2964">
                  <c:v>31200.81102079686</c:v>
                </c:pt>
                <c:pt idx="2965">
                  <c:v>31215.222244205401</c:v>
                </c:pt>
                <c:pt idx="2966">
                  <c:v>31453.056954255448</c:v>
                </c:pt>
                <c:pt idx="2967">
                  <c:v>31386.245296492329</c:v>
                </c:pt>
                <c:pt idx="2968">
                  <c:v>31364.624003735269</c:v>
                </c:pt>
                <c:pt idx="2969">
                  <c:v>31845.994923658771</c:v>
                </c:pt>
                <c:pt idx="2970">
                  <c:v>31317.523753550475</c:v>
                </c:pt>
                <c:pt idx="2971">
                  <c:v>31531.812192794667</c:v>
                </c:pt>
                <c:pt idx="2972">
                  <c:v>31872.842281742036</c:v>
                </c:pt>
                <c:pt idx="2973">
                  <c:v>31717.579968875991</c:v>
                </c:pt>
                <c:pt idx="2974">
                  <c:v>31916.163906762948</c:v>
                </c:pt>
                <c:pt idx="2975">
                  <c:v>31928.867506986495</c:v>
                </c:pt>
                <c:pt idx="2976">
                  <c:v>31535.230744761597</c:v>
                </c:pt>
                <c:pt idx="2977">
                  <c:v>31258.232785970216</c:v>
                </c:pt>
                <c:pt idx="2978">
                  <c:v>31519.601794112066</c:v>
                </c:pt>
                <c:pt idx="2979">
                  <c:v>31391.26124161854</c:v>
                </c:pt>
                <c:pt idx="2980">
                  <c:v>31144.220526822875</c:v>
                </c:pt>
                <c:pt idx="2981">
                  <c:v>31212.978170451621</c:v>
                </c:pt>
                <c:pt idx="2982">
                  <c:v>30825.611497614591</c:v>
                </c:pt>
                <c:pt idx="2983">
                  <c:v>30679.119496524323</c:v>
                </c:pt>
                <c:pt idx="2984">
                  <c:v>30652.658065203876</c:v>
                </c:pt>
                <c:pt idx="2985">
                  <c:v>30514.198147798244</c:v>
                </c:pt>
                <c:pt idx="2986">
                  <c:v>30798.484589096639</c:v>
                </c:pt>
                <c:pt idx="2987">
                  <c:v>31034.706193527523</c:v>
                </c:pt>
                <c:pt idx="2988">
                  <c:v>31059.58768014847</c:v>
                </c:pt>
                <c:pt idx="2989">
                  <c:v>31183.287427901752</c:v>
                </c:pt>
                <c:pt idx="2990">
                  <c:v>31030.327478358064</c:v>
                </c:pt>
                <c:pt idx="2991">
                  <c:v>31065.28278688827</c:v>
                </c:pt>
                <c:pt idx="2992">
                  <c:v>31157.567872388903</c:v>
                </c:pt>
                <c:pt idx="2993">
                  <c:v>31347.383708353012</c:v>
                </c:pt>
                <c:pt idx="2994">
                  <c:v>31410.833159512735</c:v>
                </c:pt>
                <c:pt idx="2995">
                  <c:v>31846.207901483791</c:v>
                </c:pt>
                <c:pt idx="2996">
                  <c:v>31965.885713704371</c:v>
                </c:pt>
                <c:pt idx="2997">
                  <c:v>32303.471157894026</c:v>
                </c:pt>
                <c:pt idx="2998">
                  <c:v>32338.50616844061</c:v>
                </c:pt>
                <c:pt idx="2999">
                  <c:v>32436.330137466397</c:v>
                </c:pt>
                <c:pt idx="3000">
                  <c:v>32504.083355662471</c:v>
                </c:pt>
                <c:pt idx="3001">
                  <c:v>32487.924063533341</c:v>
                </c:pt>
                <c:pt idx="3002">
                  <c:v>32449.469384108892</c:v>
                </c:pt>
                <c:pt idx="3003">
                  <c:v>32177.495381562891</c:v>
                </c:pt>
                <c:pt idx="3004">
                  <c:v>32329.218676319346</c:v>
                </c:pt>
                <c:pt idx="3005">
                  <c:v>32474.557767948983</c:v>
                </c:pt>
                <c:pt idx="3006">
                  <c:v>32777.724253484521</c:v>
                </c:pt>
                <c:pt idx="3007">
                  <c:v>32875.735036565318</c:v>
                </c:pt>
                <c:pt idx="3008">
                  <c:v>32858.939178097295</c:v>
                </c:pt>
                <c:pt idx="3009">
                  <c:v>32488.330700010305</c:v>
                </c:pt>
                <c:pt idx="3010">
                  <c:v>32569.060423719628</c:v>
                </c:pt>
                <c:pt idx="3011">
                  <c:v>32499.850730584556</c:v>
                </c:pt>
                <c:pt idx="3012">
                  <c:v>32693.534713087134</c:v>
                </c:pt>
                <c:pt idx="3013">
                  <c:v>33125.155146355137</c:v>
                </c:pt>
                <c:pt idx="3014">
                  <c:v>33398.72763064113</c:v>
                </c:pt>
                <c:pt idx="3015">
                  <c:v>33078.051999746342</c:v>
                </c:pt>
                <c:pt idx="3016">
                  <c:v>32738.400990405986</c:v>
                </c:pt>
                <c:pt idx="3017">
                  <c:v>32552.401487159263</c:v>
                </c:pt>
                <c:pt idx="3018">
                  <c:v>32676.070518264289</c:v>
                </c:pt>
                <c:pt idx="3019">
                  <c:v>32694.21288972102</c:v>
                </c:pt>
                <c:pt idx="3020">
                  <c:v>32280.366627661009</c:v>
                </c:pt>
                <c:pt idx="3021">
                  <c:v>32343.83531417491</c:v>
                </c:pt>
                <c:pt idx="3022">
                  <c:v>32164.465161607484</c:v>
                </c:pt>
                <c:pt idx="3023">
                  <c:v>31674.984756702725</c:v>
                </c:pt>
                <c:pt idx="3024">
                  <c:v>31723.213818171964</c:v>
                </c:pt>
                <c:pt idx="3025">
                  <c:v>31580.098012092665</c:v>
                </c:pt>
                <c:pt idx="3026">
                  <c:v>31807.850625326231</c:v>
                </c:pt>
                <c:pt idx="3027">
                  <c:v>31856.494094955335</c:v>
                </c:pt>
                <c:pt idx="3028">
                  <c:v>32401.06253620518</c:v>
                </c:pt>
                <c:pt idx="3029">
                  <c:v>32419.69084858787</c:v>
                </c:pt>
                <c:pt idx="3030">
                  <c:v>32475.786156855651</c:v>
                </c:pt>
                <c:pt idx="3031">
                  <c:v>31833.784268827148</c:v>
                </c:pt>
                <c:pt idx="3032">
                  <c:v>31747.124548562795</c:v>
                </c:pt>
                <c:pt idx="3033">
                  <c:v>31806.607060227856</c:v>
                </c:pt>
                <c:pt idx="3034">
                  <c:v>31818.353519325672</c:v>
                </c:pt>
                <c:pt idx="3035">
                  <c:v>31913.183280253703</c:v>
                </c:pt>
                <c:pt idx="3036">
                  <c:v>31485.250898121609</c:v>
                </c:pt>
                <c:pt idx="3037">
                  <c:v>31519.082241888576</c:v>
                </c:pt>
                <c:pt idx="3038">
                  <c:v>31271.575017184718</c:v>
                </c:pt>
                <c:pt idx="3039">
                  <c:v>31581.997635811073</c:v>
                </c:pt>
                <c:pt idx="3040">
                  <c:v>31476.690927800861</c:v>
                </c:pt>
                <c:pt idx="3041">
                  <c:v>31882.315228097392</c:v>
                </c:pt>
                <c:pt idx="3042">
                  <c:v>31664.003744945348</c:v>
                </c:pt>
                <c:pt idx="3043">
                  <c:v>31556.107750814295</c:v>
                </c:pt>
                <c:pt idx="3044">
                  <c:v>31547.580115629054</c:v>
                </c:pt>
                <c:pt idx="3045">
                  <c:v>31504.772603087691</c:v>
                </c:pt>
                <c:pt idx="3046">
                  <c:v>31671.589297124305</c:v>
                </c:pt>
                <c:pt idx="3047">
                  <c:v>31690.214301954707</c:v>
                </c:pt>
                <c:pt idx="3048">
                  <c:v>31462.354271658267</c:v>
                </c:pt>
                <c:pt idx="3049">
                  <c:v>31303.254237752728</c:v>
                </c:pt>
                <c:pt idx="3050">
                  <c:v>31438.053780425242</c:v>
                </c:pt>
                <c:pt idx="3051">
                  <c:v>31209.796781420071</c:v>
                </c:pt>
                <c:pt idx="3052">
                  <c:v>31378.555799147136</c:v>
                </c:pt>
                <c:pt idx="3053">
                  <c:v>31606.047375419002</c:v>
                </c:pt>
                <c:pt idx="3054">
                  <c:v>32117.691131201937</c:v>
                </c:pt>
                <c:pt idx="3055">
                  <c:v>32227.618575955978</c:v>
                </c:pt>
                <c:pt idx="3056">
                  <c:v>32032.610415361236</c:v>
                </c:pt>
                <c:pt idx="3057">
                  <c:v>31625.526403947802</c:v>
                </c:pt>
                <c:pt idx="3058">
                  <c:v>31651.637372982535</c:v>
                </c:pt>
                <c:pt idx="3059">
                  <c:v>32139.04560033025</c:v>
                </c:pt>
                <c:pt idx="3060">
                  <c:v>31818.210558305324</c:v>
                </c:pt>
                <c:pt idx="3061">
                  <c:v>31881.193869651986</c:v>
                </c:pt>
                <c:pt idx="3062">
                  <c:v>31555.414987366108</c:v>
                </c:pt>
                <c:pt idx="3063">
                  <c:v>31865.094715867635</c:v>
                </c:pt>
                <c:pt idx="3064">
                  <c:v>31966.707956839931</c:v>
                </c:pt>
                <c:pt idx="3065">
                  <c:v>32107.767682718892</c:v>
                </c:pt>
                <c:pt idx="3066">
                  <c:v>32462.197203069747</c:v>
                </c:pt>
                <c:pt idx="3067">
                  <c:v>31963.904106310238</c:v>
                </c:pt>
                <c:pt idx="3068">
                  <c:v>32117.983701930876</c:v>
                </c:pt>
                <c:pt idx="3069">
                  <c:v>32196.629805231412</c:v>
                </c:pt>
                <c:pt idx="3070">
                  <c:v>32212.805022048731</c:v>
                </c:pt>
                <c:pt idx="3071">
                  <c:v>32186.501374049058</c:v>
                </c:pt>
                <c:pt idx="3072">
                  <c:v>31950.056890909225</c:v>
                </c:pt>
                <c:pt idx="3073">
                  <c:v>31619.596571960818</c:v>
                </c:pt>
                <c:pt idx="3074">
                  <c:v>31244.892718275845</c:v>
                </c:pt>
                <c:pt idx="3075">
                  <c:v>31423.65098413267</c:v>
                </c:pt>
                <c:pt idx="3076">
                  <c:v>31076.644085152773</c:v>
                </c:pt>
                <c:pt idx="3077">
                  <c:v>31017.56834415676</c:v>
                </c:pt>
                <c:pt idx="3078">
                  <c:v>31220.644351442847</c:v>
                </c:pt>
                <c:pt idx="3079">
                  <c:v>31154.341113976996</c:v>
                </c:pt>
                <c:pt idx="3080">
                  <c:v>30748.866711348484</c:v>
                </c:pt>
                <c:pt idx="3081">
                  <c:v>30725.384722012106</c:v>
                </c:pt>
                <c:pt idx="3082">
                  <c:v>30905.77103446364</c:v>
                </c:pt>
                <c:pt idx="3083">
                  <c:v>30938.525704055541</c:v>
                </c:pt>
                <c:pt idx="3084">
                  <c:v>30921.328096338213</c:v>
                </c:pt>
                <c:pt idx="3085">
                  <c:v>30875.001725100967</c:v>
                </c:pt>
                <c:pt idx="3086">
                  <c:v>30810.64809226233</c:v>
                </c:pt>
                <c:pt idx="3087">
                  <c:v>31111.663788219965</c:v>
                </c:pt>
                <c:pt idx="3088">
                  <c:v>31110.526128690071</c:v>
                </c:pt>
                <c:pt idx="3089">
                  <c:v>31040.79338056187</c:v>
                </c:pt>
                <c:pt idx="3090">
                  <c:v>30204.885904458668</c:v>
                </c:pt>
                <c:pt idx="3091">
                  <c:v>30214.825217349029</c:v>
                </c:pt>
                <c:pt idx="3092">
                  <c:v>30124.12463128693</c:v>
                </c:pt>
                <c:pt idx="3093">
                  <c:v>30238.46352783492</c:v>
                </c:pt>
                <c:pt idx="3094">
                  <c:v>30244.86583218856</c:v>
                </c:pt>
                <c:pt idx="3095">
                  <c:v>30262.501604587043</c:v>
                </c:pt>
                <c:pt idx="3096">
                  <c:v>30301.900619841064</c:v>
                </c:pt>
                <c:pt idx="3097">
                  <c:v>30716.691850520394</c:v>
                </c:pt>
                <c:pt idx="3098">
                  <c:v>30779.195522357935</c:v>
                </c:pt>
                <c:pt idx="3099">
                  <c:v>30911.206055509709</c:v>
                </c:pt>
                <c:pt idx="3100">
                  <c:v>30809.244333071238</c:v>
                </c:pt>
                <c:pt idx="3101">
                  <c:v>30805.279001313469</c:v>
                </c:pt>
                <c:pt idx="3102">
                  <c:v>30547.198801362243</c:v>
                </c:pt>
                <c:pt idx="3103">
                  <c:v>30441.453537527512</c:v>
                </c:pt>
                <c:pt idx="3104">
                  <c:v>30580.438487930478</c:v>
                </c:pt>
                <c:pt idx="3105">
                  <c:v>30444.963630088452</c:v>
                </c:pt>
                <c:pt idx="3106">
                  <c:v>30566.776956899299</c:v>
                </c:pt>
                <c:pt idx="3107">
                  <c:v>30542.400203461904</c:v>
                </c:pt>
                <c:pt idx="3108">
                  <c:v>30514.381737892509</c:v>
                </c:pt>
                <c:pt idx="3109">
                  <c:v>30433.81701450441</c:v>
                </c:pt>
                <c:pt idx="3110">
                  <c:v>30446.761270160336</c:v>
                </c:pt>
                <c:pt idx="3111">
                  <c:v>30680.710147733218</c:v>
                </c:pt>
                <c:pt idx="3112">
                  <c:v>30009.126039928527</c:v>
                </c:pt>
                <c:pt idx="3113">
                  <c:v>30018.523706303509</c:v>
                </c:pt>
                <c:pt idx="3114">
                  <c:v>30004.209387016708</c:v>
                </c:pt>
                <c:pt idx="3115">
                  <c:v>29825.55720303021</c:v>
                </c:pt>
                <c:pt idx="3116">
                  <c:v>29720.62592160474</c:v>
                </c:pt>
                <c:pt idx="3117">
                  <c:v>29708.935738506174</c:v>
                </c:pt>
                <c:pt idx="3118">
                  <c:v>29693.284061454691</c:v>
                </c:pt>
                <c:pt idx="3119">
                  <c:v>29477.099794406855</c:v>
                </c:pt>
                <c:pt idx="3120">
                  <c:v>29490.635662559347</c:v>
                </c:pt>
                <c:pt idx="3121">
                  <c:v>29322.080250236046</c:v>
                </c:pt>
                <c:pt idx="3122">
                  <c:v>29419.910799936137</c:v>
                </c:pt>
                <c:pt idx="3123">
                  <c:v>29397.00418134392</c:v>
                </c:pt>
                <c:pt idx="3124">
                  <c:v>29441.322025737434</c:v>
                </c:pt>
                <c:pt idx="3125">
                  <c:v>29599.170458271445</c:v>
                </c:pt>
                <c:pt idx="3126">
                  <c:v>29576.682147841151</c:v>
                </c:pt>
                <c:pt idx="3127">
                  <c:v>29659.073840187059</c:v>
                </c:pt>
                <c:pt idx="3128">
                  <c:v>29574.496105612125</c:v>
                </c:pt>
                <c:pt idx="3129">
                  <c:v>29369.212935379808</c:v>
                </c:pt>
                <c:pt idx="3130">
                  <c:v>29430.075000759953</c:v>
                </c:pt>
                <c:pt idx="3131">
                  <c:v>29360.355142572331</c:v>
                </c:pt>
                <c:pt idx="3132">
                  <c:v>29289.013714699453</c:v>
                </c:pt>
                <c:pt idx="3133">
                  <c:v>28989.52368062815</c:v>
                </c:pt>
                <c:pt idx="3134">
                  <c:v>28987.657924605719</c:v>
                </c:pt>
                <c:pt idx="3135">
                  <c:v>28948.602133814242</c:v>
                </c:pt>
                <c:pt idx="3136">
                  <c:v>29027.757823408374</c:v>
                </c:pt>
                <c:pt idx="3137">
                  <c:v>28784.272791321215</c:v>
                </c:pt>
                <c:pt idx="3138">
                  <c:v>28868.571397448926</c:v>
                </c:pt>
                <c:pt idx="3139">
                  <c:v>29061.096422261497</c:v>
                </c:pt>
                <c:pt idx="3140">
                  <c:v>28890.502408970919</c:v>
                </c:pt>
                <c:pt idx="3141">
                  <c:v>28879.826275421208</c:v>
                </c:pt>
                <c:pt idx="3142">
                  <c:v>28838.059357583017</c:v>
                </c:pt>
                <c:pt idx="3143">
                  <c:v>28937.72292706732</c:v>
                </c:pt>
                <c:pt idx="3144">
                  <c:v>28723.323393789444</c:v>
                </c:pt>
                <c:pt idx="3145">
                  <c:v>28575.660833730515</c:v>
                </c:pt>
                <c:pt idx="3146">
                  <c:v>28722.72697145701</c:v>
                </c:pt>
                <c:pt idx="3147">
                  <c:v>28768.198684762927</c:v>
                </c:pt>
                <c:pt idx="3148">
                  <c:v>28597.14625739574</c:v>
                </c:pt>
                <c:pt idx="3149">
                  <c:v>28642.230728452938</c:v>
                </c:pt>
                <c:pt idx="3150">
                  <c:v>28651.012308254209</c:v>
                </c:pt>
                <c:pt idx="3151">
                  <c:v>28716.856532467948</c:v>
                </c:pt>
                <c:pt idx="3152">
                  <c:v>28182.058705514846</c:v>
                </c:pt>
                <c:pt idx="3153">
                  <c:v>28208.73133099046</c:v>
                </c:pt>
                <c:pt idx="3154">
                  <c:v>27909.634962177461</c:v>
                </c:pt>
                <c:pt idx="3155">
                  <c:v>27880.105984993061</c:v>
                </c:pt>
                <c:pt idx="3156">
                  <c:v>27891.639509451248</c:v>
                </c:pt>
                <c:pt idx="3157">
                  <c:v>28237.939249162082</c:v>
                </c:pt>
                <c:pt idx="3158">
                  <c:v>28331.197405281098</c:v>
                </c:pt>
                <c:pt idx="3159">
                  <c:v>28424.869287661248</c:v>
                </c:pt>
                <c:pt idx="3160">
                  <c:v>28210.161375028467</c:v>
                </c:pt>
                <c:pt idx="3161">
                  <c:v>28651.577232269945</c:v>
                </c:pt>
                <c:pt idx="3162">
                  <c:v>28687.182010342949</c:v>
                </c:pt>
                <c:pt idx="3163">
                  <c:v>28591.864619626405</c:v>
                </c:pt>
                <c:pt idx="3164">
                  <c:v>28531.636448458401</c:v>
                </c:pt>
                <c:pt idx="3165">
                  <c:v>28403.100986387348</c:v>
                </c:pt>
                <c:pt idx="3166">
                  <c:v>28434.813402021871</c:v>
                </c:pt>
                <c:pt idx="3167">
                  <c:v>28147.638678364274</c:v>
                </c:pt>
                <c:pt idx="3168">
                  <c:v>28201.076813530864</c:v>
                </c:pt>
                <c:pt idx="3169">
                  <c:v>28330.711341084472</c:v>
                </c:pt>
                <c:pt idx="3170">
                  <c:v>28134.295368904659</c:v>
                </c:pt>
                <c:pt idx="3171">
                  <c:v>28152.740597669603</c:v>
                </c:pt>
                <c:pt idx="3172">
                  <c:v>28154.750990853747</c:v>
                </c:pt>
                <c:pt idx="3173">
                  <c:v>28407.122808009244</c:v>
                </c:pt>
                <c:pt idx="3174">
                  <c:v>28370.372213576949</c:v>
                </c:pt>
                <c:pt idx="3175">
                  <c:v>28170.297748979865</c:v>
                </c:pt>
                <c:pt idx="3176">
                  <c:v>28288.000440378797</c:v>
                </c:pt>
                <c:pt idx="3177">
                  <c:v>28133.993490766228</c:v>
                </c:pt>
                <c:pt idx="3178">
                  <c:v>28205.439236173879</c:v>
                </c:pt>
                <c:pt idx="3179">
                  <c:v>28336.728399865005</c:v>
                </c:pt>
                <c:pt idx="3180">
                  <c:v>28126.784072175182</c:v>
                </c:pt>
                <c:pt idx="3181">
                  <c:v>28185.053433648711</c:v>
                </c:pt>
                <c:pt idx="3182">
                  <c:v>28173.222708198042</c:v>
                </c:pt>
                <c:pt idx="3183">
                  <c:v>28108.839690130833</c:v>
                </c:pt>
                <c:pt idx="3184">
                  <c:v>27857.809652451255</c:v>
                </c:pt>
                <c:pt idx="3185">
                  <c:v>28071.922645239843</c:v>
                </c:pt>
                <c:pt idx="3186">
                  <c:v>27922.350527626029</c:v>
                </c:pt>
                <c:pt idx="3187">
                  <c:v>28336.752302448673</c:v>
                </c:pt>
                <c:pt idx="3188">
                  <c:v>28077.098222220273</c:v>
                </c:pt>
                <c:pt idx="3189">
                  <c:v>27962.303422141445</c:v>
                </c:pt>
                <c:pt idx="3190">
                  <c:v>27975.378742024008</c:v>
                </c:pt>
                <c:pt idx="3191">
                  <c:v>27698.198287604624</c:v>
                </c:pt>
                <c:pt idx="3192">
                  <c:v>27709.99479370366</c:v>
                </c:pt>
                <c:pt idx="3193">
                  <c:v>28609.159467497833</c:v>
                </c:pt>
                <c:pt idx="3194">
                  <c:v>28464.345486882969</c:v>
                </c:pt>
                <c:pt idx="3195">
                  <c:v>28629.923926004267</c:v>
                </c:pt>
                <c:pt idx="3196">
                  <c:v>28662.556256531938</c:v>
                </c:pt>
                <c:pt idx="3197">
                  <c:v>28527.401435419557</c:v>
                </c:pt>
                <c:pt idx="3198">
                  <c:v>28581.594887788964</c:v>
                </c:pt>
                <c:pt idx="3199">
                  <c:v>28492.87472323477</c:v>
                </c:pt>
                <c:pt idx="3200">
                  <c:v>28395.961238378281</c:v>
                </c:pt>
                <c:pt idx="3201">
                  <c:v>28679.4183919676</c:v>
                </c:pt>
                <c:pt idx="3202">
                  <c:v>28629.716368261616</c:v>
                </c:pt>
                <c:pt idx="3203">
                  <c:v>28598.833564153083</c:v>
                </c:pt>
                <c:pt idx="3204">
                  <c:v>28736.316780269113</c:v>
                </c:pt>
                <c:pt idx="3205">
                  <c:v>28537.602953771417</c:v>
                </c:pt>
                <c:pt idx="3206">
                  <c:v>28402.610108678062</c:v>
                </c:pt>
                <c:pt idx="3207">
                  <c:v>28098.4783475433</c:v>
                </c:pt>
                <c:pt idx="3208">
                  <c:v>28650.679681142112</c:v>
                </c:pt>
                <c:pt idx="3209">
                  <c:v>28427.470005027186</c:v>
                </c:pt>
                <c:pt idx="3210">
                  <c:v>28447.506716986369</c:v>
                </c:pt>
                <c:pt idx="3211">
                  <c:v>28329.730524770308</c:v>
                </c:pt>
                <c:pt idx="3212">
                  <c:v>28417.994131087162</c:v>
                </c:pt>
                <c:pt idx="3213">
                  <c:v>28314.465102373139</c:v>
                </c:pt>
                <c:pt idx="3214">
                  <c:v>27983.867024488976</c:v>
                </c:pt>
                <c:pt idx="3215">
                  <c:v>27827.219913445468</c:v>
                </c:pt>
                <c:pt idx="3216">
                  <c:v>27999.12200981328</c:v>
                </c:pt>
                <c:pt idx="3217">
                  <c:v>28031.9832142874</c:v>
                </c:pt>
                <c:pt idx="3218">
                  <c:v>28274.832762244238</c:v>
                </c:pt>
                <c:pt idx="3219">
                  <c:v>28325.40574186579</c:v>
                </c:pt>
                <c:pt idx="3220">
                  <c:v>28188.49199804469</c:v>
                </c:pt>
                <c:pt idx="3221">
                  <c:v>28348.98382755565</c:v>
                </c:pt>
                <c:pt idx="3222">
                  <c:v>28252.258381127485</c:v>
                </c:pt>
                <c:pt idx="3223">
                  <c:v>28232.414482474487</c:v>
                </c:pt>
                <c:pt idx="3224">
                  <c:v>28008.024484939669</c:v>
                </c:pt>
                <c:pt idx="3225">
                  <c:v>28226.150094687699</c:v>
                </c:pt>
                <c:pt idx="3226">
                  <c:v>28229.76013696368</c:v>
                </c:pt>
                <c:pt idx="3227">
                  <c:v>28129.548182363465</c:v>
                </c:pt>
                <c:pt idx="3228">
                  <c:v>28527.403202447447</c:v>
                </c:pt>
                <c:pt idx="3229">
                  <c:v>28778.478124027479</c:v>
                </c:pt>
                <c:pt idx="3230">
                  <c:v>28710.93756933638</c:v>
                </c:pt>
                <c:pt idx="3231">
                  <c:v>28951.54361649977</c:v>
                </c:pt>
                <c:pt idx="3232">
                  <c:v>28870.062119586411</c:v>
                </c:pt>
                <c:pt idx="3233">
                  <c:v>28821.022857705841</c:v>
                </c:pt>
                <c:pt idx="3234">
                  <c:v>28899.287262239261</c:v>
                </c:pt>
                <c:pt idx="3235">
                  <c:v>28863.321171927651</c:v>
                </c:pt>
                <c:pt idx="3236">
                  <c:v>28775.513805744227</c:v>
                </c:pt>
                <c:pt idx="3237">
                  <c:v>29074.625249503701</c:v>
                </c:pt>
                <c:pt idx="3238">
                  <c:v>29172.876111332582</c:v>
                </c:pt>
                <c:pt idx="3239">
                  <c:v>29324.712461926847</c:v>
                </c:pt>
                <c:pt idx="3240">
                  <c:v>29494.353059978264</c:v>
                </c:pt>
                <c:pt idx="3241">
                  <c:v>29224.013976286038</c:v>
                </c:pt>
                <c:pt idx="3242">
                  <c:v>29595.634399716182</c:v>
                </c:pt>
                <c:pt idx="3243">
                  <c:v>29498.406742326915</c:v>
                </c:pt>
                <c:pt idx="3244">
                  <c:v>29763.336944018793</c:v>
                </c:pt>
                <c:pt idx="3245">
                  <c:v>29785.585263956415</c:v>
                </c:pt>
                <c:pt idx="3246">
                  <c:v>29817.850154153501</c:v>
                </c:pt>
                <c:pt idx="3247">
                  <c:v>29934.06624996151</c:v>
                </c:pt>
                <c:pt idx="3248">
                  <c:v>30332.772587080784</c:v>
                </c:pt>
                <c:pt idx="3249">
                  <c:v>29954.549053174669</c:v>
                </c:pt>
                <c:pt idx="3250">
                  <c:v>30068.549754480802</c:v>
                </c:pt>
                <c:pt idx="3251">
                  <c:v>29967.844576384221</c:v>
                </c:pt>
                <c:pt idx="3252">
                  <c:v>30142.666350933432</c:v>
                </c:pt>
                <c:pt idx="3253">
                  <c:v>30017.934611115266</c:v>
                </c:pt>
                <c:pt idx="3254">
                  <c:v>30129.846580404948</c:v>
                </c:pt>
                <c:pt idx="3255">
                  <c:v>30139.780793070291</c:v>
                </c:pt>
                <c:pt idx="3256">
                  <c:v>30073.457512902576</c:v>
                </c:pt>
                <c:pt idx="3257">
                  <c:v>30212.968645553319</c:v>
                </c:pt>
                <c:pt idx="3258">
                  <c:v>30192.853471778602</c:v>
                </c:pt>
                <c:pt idx="3259">
                  <c:v>29987.264548998075</c:v>
                </c:pt>
                <c:pt idx="3260">
                  <c:v>30133.821756409572</c:v>
                </c:pt>
                <c:pt idx="3261">
                  <c:v>30151.220156254771</c:v>
                </c:pt>
                <c:pt idx="3262">
                  <c:v>30159.525310159541</c:v>
                </c:pt>
                <c:pt idx="3263">
                  <c:v>30556.944290260635</c:v>
                </c:pt>
                <c:pt idx="3264">
                  <c:v>30704.005253759929</c:v>
                </c:pt>
                <c:pt idx="3265">
                  <c:v>30907.1828184449</c:v>
                </c:pt>
                <c:pt idx="3266">
                  <c:v>30948.703488677897</c:v>
                </c:pt>
                <c:pt idx="3267">
                  <c:v>31344.858542276717</c:v>
                </c:pt>
                <c:pt idx="3268">
                  <c:v>31228.131571383445</c:v>
                </c:pt>
                <c:pt idx="3269">
                  <c:v>31145.727618301818</c:v>
                </c:pt>
                <c:pt idx="3270">
                  <c:v>31236.061587890261</c:v>
                </c:pt>
                <c:pt idx="3271">
                  <c:v>31127.724318810408</c:v>
                </c:pt>
                <c:pt idx="3272">
                  <c:v>31173.289930472212</c:v>
                </c:pt>
                <c:pt idx="3273">
                  <c:v>31313.409976667914</c:v>
                </c:pt>
                <c:pt idx="3274">
                  <c:v>31119.938848840371</c:v>
                </c:pt>
                <c:pt idx="3275">
                  <c:v>31138.732409549066</c:v>
                </c:pt>
                <c:pt idx="3276">
                  <c:v>31142.07588287165</c:v>
                </c:pt>
                <c:pt idx="3277">
                  <c:v>31172.496677931405</c:v>
                </c:pt>
                <c:pt idx="3278">
                  <c:v>31380.786187311016</c:v>
                </c:pt>
                <c:pt idx="3279">
                  <c:v>31958.146686382042</c:v>
                </c:pt>
                <c:pt idx="3280">
                  <c:v>32009.241408777161</c:v>
                </c:pt>
                <c:pt idx="3281">
                  <c:v>31447.318689458829</c:v>
                </c:pt>
                <c:pt idx="3282">
                  <c:v>31642.173257148657</c:v>
                </c:pt>
                <c:pt idx="3283">
                  <c:v>31568.822610913889</c:v>
                </c:pt>
                <c:pt idx="3284">
                  <c:v>31610.28638366935</c:v>
                </c:pt>
                <c:pt idx="3285">
                  <c:v>31332.216890274249</c:v>
                </c:pt>
                <c:pt idx="3286">
                  <c:v>31203.983796187233</c:v>
                </c:pt>
                <c:pt idx="3287">
                  <c:v>30756.055372255181</c:v>
                </c:pt>
                <c:pt idx="3288">
                  <c:v>30559.589735094036</c:v>
                </c:pt>
                <c:pt idx="3289">
                  <c:v>30496.065415880825</c:v>
                </c:pt>
                <c:pt idx="3290">
                  <c:v>30605.635202334382</c:v>
                </c:pt>
                <c:pt idx="3291">
                  <c:v>30664.098585167299</c:v>
                </c:pt>
                <c:pt idx="3292">
                  <c:v>30983.670959378065</c:v>
                </c:pt>
                <c:pt idx="3293">
                  <c:v>30773.403723573996</c:v>
                </c:pt>
                <c:pt idx="3294">
                  <c:v>31041.957648050753</c:v>
                </c:pt>
                <c:pt idx="3295">
                  <c:v>31289.402345643117</c:v>
                </c:pt>
                <c:pt idx="3296">
                  <c:v>30909.915768513605</c:v>
                </c:pt>
                <c:pt idx="3297">
                  <c:v>31174.852816103074</c:v>
                </c:pt>
                <c:pt idx="3298">
                  <c:v>31160.735866170566</c:v>
                </c:pt>
                <c:pt idx="3299">
                  <c:v>31264.668852291186</c:v>
                </c:pt>
                <c:pt idx="3300">
                  <c:v>31275.365823799024</c:v>
                </c:pt>
                <c:pt idx="3301">
                  <c:v>31446.861628918487</c:v>
                </c:pt>
                <c:pt idx="3302">
                  <c:v>31747.247363660812</c:v>
                </c:pt>
                <c:pt idx="3303">
                  <c:v>32069.127248027115</c:v>
                </c:pt>
                <c:pt idx="3304">
                  <c:v>31914.528915283288</c:v>
                </c:pt>
                <c:pt idx="3305">
                  <c:v>31895.553779941227</c:v>
                </c:pt>
                <c:pt idx="3306">
                  <c:v>31371.609968186483</c:v>
                </c:pt>
                <c:pt idx="3307">
                  <c:v>31415.44061772792</c:v>
                </c:pt>
                <c:pt idx="3308">
                  <c:v>31181.038484694578</c:v>
                </c:pt>
                <c:pt idx="3309">
                  <c:v>31244.076726197993</c:v>
                </c:pt>
                <c:pt idx="3310">
                  <c:v>31190.721205042762</c:v>
                </c:pt>
                <c:pt idx="3311">
                  <c:v>31195.329723413219</c:v>
                </c:pt>
                <c:pt idx="3312">
                  <c:v>31273.306392794268</c:v>
                </c:pt>
                <c:pt idx="3313">
                  <c:v>31413.474577576937</c:v>
                </c:pt>
                <c:pt idx="3314">
                  <c:v>31628.133324151906</c:v>
                </c:pt>
                <c:pt idx="3315">
                  <c:v>31819.534487974848</c:v>
                </c:pt>
                <c:pt idx="3316">
                  <c:v>31294.766959109907</c:v>
                </c:pt>
                <c:pt idx="3317">
                  <c:v>31293.844978998521</c:v>
                </c:pt>
                <c:pt idx="3318">
                  <c:v>31241.661240894224</c:v>
                </c:pt>
                <c:pt idx="3319">
                  <c:v>30843.737054233032</c:v>
                </c:pt>
                <c:pt idx="3320">
                  <c:v>30848.871380554257</c:v>
                </c:pt>
                <c:pt idx="3321">
                  <c:v>30889.250041519022</c:v>
                </c:pt>
                <c:pt idx="3322">
                  <c:v>30859.462666973697</c:v>
                </c:pt>
                <c:pt idx="3323">
                  <c:v>30800.08827283961</c:v>
                </c:pt>
                <c:pt idx="3324">
                  <c:v>31051.026093084383</c:v>
                </c:pt>
                <c:pt idx="3325">
                  <c:v>31041.375993159603</c:v>
                </c:pt>
                <c:pt idx="3326">
                  <c:v>31333.936829283564</c:v>
                </c:pt>
                <c:pt idx="3327">
                  <c:v>31101.160619493778</c:v>
                </c:pt>
                <c:pt idx="3328">
                  <c:v>31260.941660462056</c:v>
                </c:pt>
                <c:pt idx="3329">
                  <c:v>31234.11053509207</c:v>
                </c:pt>
                <c:pt idx="3330">
                  <c:v>30825.388816499184</c:v>
                </c:pt>
                <c:pt idx="3331">
                  <c:v>31097.883377068913</c:v>
                </c:pt>
                <c:pt idx="3332">
                  <c:v>31205.017589505944</c:v>
                </c:pt>
                <c:pt idx="3333">
                  <c:v>31330.716739538409</c:v>
                </c:pt>
                <c:pt idx="3334">
                  <c:v>31147.757825957418</c:v>
                </c:pt>
                <c:pt idx="3335">
                  <c:v>31246.2483674416</c:v>
                </c:pt>
                <c:pt idx="3336">
                  <c:v>31294.564796363127</c:v>
                </c:pt>
                <c:pt idx="3337">
                  <c:v>31703.038381418894</c:v>
                </c:pt>
                <c:pt idx="3338">
                  <c:v>31547.741589337129</c:v>
                </c:pt>
                <c:pt idx="3339">
                  <c:v>31661.136167084609</c:v>
                </c:pt>
                <c:pt idx="3340">
                  <c:v>31347.277667182119</c:v>
                </c:pt>
                <c:pt idx="3341">
                  <c:v>31113.457645265262</c:v>
                </c:pt>
                <c:pt idx="3342">
                  <c:v>31070.952619881093</c:v>
                </c:pt>
                <c:pt idx="3343">
                  <c:v>30984.924386468199</c:v>
                </c:pt>
                <c:pt idx="3344">
                  <c:v>31056.387427643302</c:v>
                </c:pt>
                <c:pt idx="3345">
                  <c:v>31465.466437992149</c:v>
                </c:pt>
                <c:pt idx="3346">
                  <c:v>31358.387838676077</c:v>
                </c:pt>
                <c:pt idx="3347">
                  <c:v>31298.352030505521</c:v>
                </c:pt>
                <c:pt idx="3348">
                  <c:v>31394.147682434679</c:v>
                </c:pt>
                <c:pt idx="3349">
                  <c:v>31595.318052808652</c:v>
                </c:pt>
                <c:pt idx="3350">
                  <c:v>32171.66828061203</c:v>
                </c:pt>
                <c:pt idx="3351">
                  <c:v>32686.974971657732</c:v>
                </c:pt>
                <c:pt idx="3352">
                  <c:v>32628.311684215729</c:v>
                </c:pt>
                <c:pt idx="3353">
                  <c:v>32752.254143626535</c:v>
                </c:pt>
                <c:pt idx="3354">
                  <c:v>32986.755753531506</c:v>
                </c:pt>
                <c:pt idx="3355">
                  <c:v>33183.15771655507</c:v>
                </c:pt>
                <c:pt idx="3356">
                  <c:v>32708.841974717849</c:v>
                </c:pt>
                <c:pt idx="3357">
                  <c:v>32781.871532521371</c:v>
                </c:pt>
                <c:pt idx="3358">
                  <c:v>32930.79895430457</c:v>
                </c:pt>
                <c:pt idx="3359">
                  <c:v>33176.786780946728</c:v>
                </c:pt>
                <c:pt idx="3360">
                  <c:v>33191.781256098788</c:v>
                </c:pt>
                <c:pt idx="3361">
                  <c:v>33189.376412166472</c:v>
                </c:pt>
                <c:pt idx="3362">
                  <c:v>33477.319109739939</c:v>
                </c:pt>
                <c:pt idx="3363">
                  <c:v>33528.955338320746</c:v>
                </c:pt>
                <c:pt idx="3364">
                  <c:v>34840.14780276877</c:v>
                </c:pt>
                <c:pt idx="3365">
                  <c:v>34842.43706035232</c:v>
                </c:pt>
                <c:pt idx="3366">
                  <c:v>35451.177696250328</c:v>
                </c:pt>
                <c:pt idx="3367">
                  <c:v>35482.911083972169</c:v>
                </c:pt>
                <c:pt idx="3368">
                  <c:v>35315.802397463063</c:v>
                </c:pt>
                <c:pt idx="3369">
                  <c:v>35356.056806076747</c:v>
                </c:pt>
                <c:pt idx="3370">
                  <c:v>35441.549939111195</c:v>
                </c:pt>
                <c:pt idx="3371">
                  <c:v>35413.757649300343</c:v>
                </c:pt>
                <c:pt idx="3372">
                  <c:v>35417.200022841425</c:v>
                </c:pt>
                <c:pt idx="3373">
                  <c:v>35819.198554709066</c:v>
                </c:pt>
                <c:pt idx="3374">
                  <c:v>35092.970491351356</c:v>
                </c:pt>
                <c:pt idx="3375">
                  <c:v>35131.301716134716</c:v>
                </c:pt>
                <c:pt idx="3376">
                  <c:v>35079.222728823916</c:v>
                </c:pt>
                <c:pt idx="3377">
                  <c:v>35357.497509438654</c:v>
                </c:pt>
                <c:pt idx="3378">
                  <c:v>35088.512332110811</c:v>
                </c:pt>
                <c:pt idx="3379">
                  <c:v>35263.673469350819</c:v>
                </c:pt>
                <c:pt idx="3380">
                  <c:v>35348.546731989627</c:v>
                </c:pt>
                <c:pt idx="3381">
                  <c:v>35227.605036760884</c:v>
                </c:pt>
                <c:pt idx="3382">
                  <c:v>35667.326227031699</c:v>
                </c:pt>
                <c:pt idx="3383">
                  <c:v>35829.274132797931</c:v>
                </c:pt>
                <c:pt idx="3384">
                  <c:v>35791.277810641724</c:v>
                </c:pt>
                <c:pt idx="3385">
                  <c:v>35838.851078955733</c:v>
                </c:pt>
                <c:pt idx="3386">
                  <c:v>35665.341953881798</c:v>
                </c:pt>
                <c:pt idx="3387">
                  <c:v>35799.068914239549</c:v>
                </c:pt>
                <c:pt idx="3388">
                  <c:v>35542.315237320334</c:v>
                </c:pt>
                <c:pt idx="3389">
                  <c:v>35668.565011904997</c:v>
                </c:pt>
                <c:pt idx="3390">
                  <c:v>35767.599764522201</c:v>
                </c:pt>
                <c:pt idx="3391">
                  <c:v>35946.195388167012</c:v>
                </c:pt>
                <c:pt idx="3392">
                  <c:v>35944.926578260987</c:v>
                </c:pt>
                <c:pt idx="3393">
                  <c:v>36058.031366433541</c:v>
                </c:pt>
                <c:pt idx="3394">
                  <c:v>36722.970017769134</c:v>
                </c:pt>
                <c:pt idx="3395">
                  <c:v>36880.935199302963</c:v>
                </c:pt>
                <c:pt idx="3396">
                  <c:v>37536.957775423121</c:v>
                </c:pt>
                <c:pt idx="3397">
                  <c:v>38522.088692889571</c:v>
                </c:pt>
                <c:pt idx="3398">
                  <c:v>38217.102608757115</c:v>
                </c:pt>
                <c:pt idx="3399">
                  <c:v>38169.673743373598</c:v>
                </c:pt>
                <c:pt idx="3400">
                  <c:v>38617.57788890857</c:v>
                </c:pt>
                <c:pt idx="3401">
                  <c:v>38453.944243279409</c:v>
                </c:pt>
                <c:pt idx="3402">
                  <c:v>38974.74671692017</c:v>
                </c:pt>
                <c:pt idx="3403">
                  <c:v>39158.819929756559</c:v>
                </c:pt>
                <c:pt idx="3404">
                  <c:v>38949.258296904722</c:v>
                </c:pt>
                <c:pt idx="3405">
                  <c:v>38514.549700552197</c:v>
                </c:pt>
                <c:pt idx="3406">
                  <c:v>38750.269606851492</c:v>
                </c:pt>
                <c:pt idx="3407">
                  <c:v>38760.024253587428</c:v>
                </c:pt>
                <c:pt idx="3408">
                  <c:v>38517.853430618721</c:v>
                </c:pt>
                <c:pt idx="3409">
                  <c:v>39455.018409586664</c:v>
                </c:pt>
                <c:pt idx="3410">
                  <c:v>39394.964980340243</c:v>
                </c:pt>
                <c:pt idx="3411">
                  <c:v>39914.922497408996</c:v>
                </c:pt>
                <c:pt idx="3412">
                  <c:v>39890.428965724495</c:v>
                </c:pt>
                <c:pt idx="3413">
                  <c:v>39475.405321295148</c:v>
                </c:pt>
                <c:pt idx="3414">
                  <c:v>39323.944865009995</c:v>
                </c:pt>
                <c:pt idx="3415">
                  <c:v>40073.41119442018</c:v>
                </c:pt>
                <c:pt idx="3416">
                  <c:v>40202.566663487036</c:v>
                </c:pt>
                <c:pt idx="3417">
                  <c:v>39037.096973412321</c:v>
                </c:pt>
                <c:pt idx="3418">
                  <c:v>38859.853008598919</c:v>
                </c:pt>
                <c:pt idx="3419">
                  <c:v>38570.735848694509</c:v>
                </c:pt>
                <c:pt idx="3420">
                  <c:v>38033.322920752042</c:v>
                </c:pt>
                <c:pt idx="3421">
                  <c:v>38076.100627447784</c:v>
                </c:pt>
                <c:pt idx="3422">
                  <c:v>38069.237507213613</c:v>
                </c:pt>
                <c:pt idx="3423">
                  <c:v>37602.878369799801</c:v>
                </c:pt>
                <c:pt idx="3424">
                  <c:v>38080.557478654475</c:v>
                </c:pt>
                <c:pt idx="3425">
                  <c:v>38197.273749810316</c:v>
                </c:pt>
                <c:pt idx="3426">
                  <c:v>38353.109374335574</c:v>
                </c:pt>
                <c:pt idx="3427">
                  <c:v>38189.245818306714</c:v>
                </c:pt>
                <c:pt idx="3428">
                  <c:v>38496.68910138755</c:v>
                </c:pt>
                <c:pt idx="3429">
                  <c:v>39051.206361570949</c:v>
                </c:pt>
                <c:pt idx="3430">
                  <c:v>39435.618634442035</c:v>
                </c:pt>
                <c:pt idx="3431">
                  <c:v>38431.55599159863</c:v>
                </c:pt>
                <c:pt idx="3432">
                  <c:v>38645.232819611017</c:v>
                </c:pt>
                <c:pt idx="3433">
                  <c:v>38440.049649763285</c:v>
                </c:pt>
                <c:pt idx="3434">
                  <c:v>37590.174456357803</c:v>
                </c:pt>
                <c:pt idx="3435">
                  <c:v>38069.766633357307</c:v>
                </c:pt>
                <c:pt idx="3436">
                  <c:v>38575.093267690063</c:v>
                </c:pt>
                <c:pt idx="3437">
                  <c:v>38867.941142483163</c:v>
                </c:pt>
                <c:pt idx="3438">
                  <c:v>38919.439957326271</c:v>
                </c:pt>
                <c:pt idx="3439">
                  <c:v>38612.384895609743</c:v>
                </c:pt>
                <c:pt idx="3440">
                  <c:v>38602.024614829636</c:v>
                </c:pt>
                <c:pt idx="3441">
                  <c:v>38726.849929990509</c:v>
                </c:pt>
                <c:pt idx="3442">
                  <c:v>38266.747249457279</c:v>
                </c:pt>
                <c:pt idx="3443">
                  <c:v>37814.197753656801</c:v>
                </c:pt>
                <c:pt idx="3444">
                  <c:v>37704.853086250063</c:v>
                </c:pt>
                <c:pt idx="3445">
                  <c:v>38033.063705571622</c:v>
                </c:pt>
                <c:pt idx="3446">
                  <c:v>38153.178881689702</c:v>
                </c:pt>
                <c:pt idx="3447">
                  <c:v>38083.438182841644</c:v>
                </c:pt>
                <c:pt idx="3448">
                  <c:v>37865.572061344748</c:v>
                </c:pt>
                <c:pt idx="3449">
                  <c:v>37958.676909055728</c:v>
                </c:pt>
                <c:pt idx="3450">
                  <c:v>38169.982680083551</c:v>
                </c:pt>
                <c:pt idx="3451">
                  <c:v>38407.094693929539</c:v>
                </c:pt>
                <c:pt idx="3452">
                  <c:v>38360.35749022536</c:v>
                </c:pt>
                <c:pt idx="3453">
                  <c:v>38128.300870221239</c:v>
                </c:pt>
                <c:pt idx="3454">
                  <c:v>37949.680076691198</c:v>
                </c:pt>
                <c:pt idx="3455">
                  <c:v>38177.211110968216</c:v>
                </c:pt>
                <c:pt idx="3456">
                  <c:v>38870.152014541454</c:v>
                </c:pt>
                <c:pt idx="3457">
                  <c:v>38716.70080779626</c:v>
                </c:pt>
                <c:pt idx="3458">
                  <c:v>38589.165412566486</c:v>
                </c:pt>
                <c:pt idx="3459">
                  <c:v>37713.04359824986</c:v>
                </c:pt>
                <c:pt idx="3460">
                  <c:v>38098.45539610352</c:v>
                </c:pt>
                <c:pt idx="3461">
                  <c:v>37177.260219200121</c:v>
                </c:pt>
                <c:pt idx="3462">
                  <c:v>37064.752674103423</c:v>
                </c:pt>
                <c:pt idx="3463">
                  <c:v>36910.121762680828</c:v>
                </c:pt>
                <c:pt idx="3464">
                  <c:v>37237.330702695064</c:v>
                </c:pt>
                <c:pt idx="3465">
                  <c:v>37623.379801583949</c:v>
                </c:pt>
                <c:pt idx="3466">
                  <c:v>37452.128423563408</c:v>
                </c:pt>
                <c:pt idx="3467">
                  <c:v>37606.479912561183</c:v>
                </c:pt>
                <c:pt idx="3468">
                  <c:v>37731.826104409811</c:v>
                </c:pt>
                <c:pt idx="3469">
                  <c:v>37824.208256690414</c:v>
                </c:pt>
                <c:pt idx="3470">
                  <c:v>37454.980664935516</c:v>
                </c:pt>
                <c:pt idx="3471">
                  <c:v>37474.962364425985</c:v>
                </c:pt>
                <c:pt idx="3472">
                  <c:v>37385.089871183103</c:v>
                </c:pt>
                <c:pt idx="3473">
                  <c:v>37585.697014269448</c:v>
                </c:pt>
                <c:pt idx="3474">
                  <c:v>37374.270679900983</c:v>
                </c:pt>
                <c:pt idx="3475">
                  <c:v>37669.686262387324</c:v>
                </c:pt>
                <c:pt idx="3476">
                  <c:v>37405.52420262868</c:v>
                </c:pt>
                <c:pt idx="3477">
                  <c:v>38090.727329017362</c:v>
                </c:pt>
                <c:pt idx="3478">
                  <c:v>37843.291732422644</c:v>
                </c:pt>
                <c:pt idx="3479">
                  <c:v>37922.748892604111</c:v>
                </c:pt>
                <c:pt idx="3480">
                  <c:v>37405.797286562396</c:v>
                </c:pt>
                <c:pt idx="3481">
                  <c:v>37468.972859293492</c:v>
                </c:pt>
                <c:pt idx="3482">
                  <c:v>37574.598710852522</c:v>
                </c:pt>
                <c:pt idx="3483">
                  <c:v>37859.948984319715</c:v>
                </c:pt>
                <c:pt idx="3484">
                  <c:v>37551.13642488428</c:v>
                </c:pt>
                <c:pt idx="3485">
                  <c:v>38027.285721249587</c:v>
                </c:pt>
                <c:pt idx="3486">
                  <c:v>37882.912562802208</c:v>
                </c:pt>
                <c:pt idx="3487">
                  <c:v>37915.145726445851</c:v>
                </c:pt>
                <c:pt idx="3488">
                  <c:v>37818.343951510033</c:v>
                </c:pt>
                <c:pt idx="3489">
                  <c:v>38023.96909859094</c:v>
                </c:pt>
                <c:pt idx="3490">
                  <c:v>37930.045914109709</c:v>
                </c:pt>
                <c:pt idx="3491">
                  <c:v>38098.53096452848</c:v>
                </c:pt>
                <c:pt idx="3492">
                  <c:v>38578.139740831524</c:v>
                </c:pt>
                <c:pt idx="3493">
                  <c:v>38595.413711925677</c:v>
                </c:pt>
                <c:pt idx="3494">
                  <c:v>39029.938090771422</c:v>
                </c:pt>
                <c:pt idx="3495">
                  <c:v>38995.034380921097</c:v>
                </c:pt>
                <c:pt idx="3496">
                  <c:v>39060.257755125407</c:v>
                </c:pt>
                <c:pt idx="3497">
                  <c:v>39270.228597348949</c:v>
                </c:pt>
                <c:pt idx="3498">
                  <c:v>40095.128802743486</c:v>
                </c:pt>
                <c:pt idx="3499">
                  <c:v>40396.907931792455</c:v>
                </c:pt>
                <c:pt idx="3500">
                  <c:v>40467.517026052956</c:v>
                </c:pt>
                <c:pt idx="3501">
                  <c:v>39966.745674640486</c:v>
                </c:pt>
                <c:pt idx="3502">
                  <c:v>39926.966740703421</c:v>
                </c:pt>
                <c:pt idx="3503">
                  <c:v>40220.658694881902</c:v>
                </c:pt>
                <c:pt idx="3504">
                  <c:v>39933.454615195202</c:v>
                </c:pt>
                <c:pt idx="3505">
                  <c:v>39836.215639566668</c:v>
                </c:pt>
                <c:pt idx="3506">
                  <c:v>40162.854422875374</c:v>
                </c:pt>
                <c:pt idx="3507">
                  <c:v>40055.52636397801</c:v>
                </c:pt>
                <c:pt idx="3508">
                  <c:v>40285.178253693375</c:v>
                </c:pt>
                <c:pt idx="3509">
                  <c:v>40428.804309918283</c:v>
                </c:pt>
                <c:pt idx="3510">
                  <c:v>40440.34991376393</c:v>
                </c:pt>
                <c:pt idx="3511">
                  <c:v>40715.011248170806</c:v>
                </c:pt>
                <c:pt idx="3512">
                  <c:v>41009.579674447057</c:v>
                </c:pt>
                <c:pt idx="3513">
                  <c:v>41245.290101522987</c:v>
                </c:pt>
                <c:pt idx="3514">
                  <c:v>40944.387350579273</c:v>
                </c:pt>
                <c:pt idx="3515">
                  <c:v>41104.54342177308</c:v>
                </c:pt>
                <c:pt idx="3516">
                  <c:v>41461.479822781854</c:v>
                </c:pt>
                <c:pt idx="3517">
                  <c:v>41481.500474486747</c:v>
                </c:pt>
                <c:pt idx="3518">
                  <c:v>41346.873800972193</c:v>
                </c:pt>
                <c:pt idx="3519">
                  <c:v>40451.496054838703</c:v>
                </c:pt>
                <c:pt idx="3520">
                  <c:v>40578.999450091571</c:v>
                </c:pt>
                <c:pt idx="3521">
                  <c:v>40852.783489416397</c:v>
                </c:pt>
                <c:pt idx="3522">
                  <c:v>41134.619898800411</c:v>
                </c:pt>
                <c:pt idx="3523">
                  <c:v>41362.899711469203</c:v>
                </c:pt>
                <c:pt idx="3524">
                  <c:v>41029.851114690791</c:v>
                </c:pt>
                <c:pt idx="3525">
                  <c:v>40988.694890560364</c:v>
                </c:pt>
                <c:pt idx="3526">
                  <c:v>41222.029262051874</c:v>
                </c:pt>
                <c:pt idx="3527">
                  <c:v>41511.199094310658</c:v>
                </c:pt>
                <c:pt idx="3528">
                  <c:v>42055.160338363108</c:v>
                </c:pt>
                <c:pt idx="3529">
                  <c:v>42235.145461894506</c:v>
                </c:pt>
                <c:pt idx="3530">
                  <c:v>42545.867570407281</c:v>
                </c:pt>
                <c:pt idx="3531">
                  <c:v>43394.072628607333</c:v>
                </c:pt>
                <c:pt idx="3532">
                  <c:v>44248.798120127525</c:v>
                </c:pt>
                <c:pt idx="3533">
                  <c:v>43575.601478917109</c:v>
                </c:pt>
                <c:pt idx="3534">
                  <c:v>43395.950063060875</c:v>
                </c:pt>
                <c:pt idx="3535">
                  <c:v>43218.917166931846</c:v>
                </c:pt>
                <c:pt idx="3536">
                  <c:v>41440.593576098443</c:v>
                </c:pt>
                <c:pt idx="3537">
                  <c:v>42216.910187365036</c:v>
                </c:pt>
                <c:pt idx="3538">
                  <c:v>43732.297617419448</c:v>
                </c:pt>
                <c:pt idx="3539">
                  <c:v>43803.2074221125</c:v>
                </c:pt>
                <c:pt idx="3540">
                  <c:v>44574.071315473549</c:v>
                </c:pt>
                <c:pt idx="3541">
                  <c:v>45042.588009606116</c:v>
                </c:pt>
                <c:pt idx="3542">
                  <c:v>44488.188607189019</c:v>
                </c:pt>
                <c:pt idx="3543">
                  <c:v>43362.826978666482</c:v>
                </c:pt>
                <c:pt idx="3544">
                  <c:v>42457.195903810716</c:v>
                </c:pt>
                <c:pt idx="3545">
                  <c:v>40174.548489351597</c:v>
                </c:pt>
                <c:pt idx="3546">
                  <c:v>37847.963106265233</c:v>
                </c:pt>
                <c:pt idx="3547">
                  <c:v>37018.414883669051</c:v>
                </c:pt>
                <c:pt idx="3548">
                  <c:v>36985.246641478429</c:v>
                </c:pt>
                <c:pt idx="3549">
                  <c:v>34227.150013246493</c:v>
                </c:pt>
                <c:pt idx="3550">
                  <c:v>33619.027100556363</c:v>
                </c:pt>
                <c:pt idx="3551">
                  <c:v>33474.874014523099</c:v>
                </c:pt>
                <c:pt idx="3552">
                  <c:v>35874.221304966348</c:v>
                </c:pt>
                <c:pt idx="3553">
                  <c:v>38725.989382708038</c:v>
                </c:pt>
                <c:pt idx="3554">
                  <c:v>38603.459283655575</c:v>
                </c:pt>
                <c:pt idx="3555">
                  <c:v>39880.95652386461</c:v>
                </c:pt>
                <c:pt idx="3556">
                  <c:v>40085.743505600643</c:v>
                </c:pt>
                <c:pt idx="3557">
                  <c:v>40156.923950658136</c:v>
                </c:pt>
                <c:pt idx="3558">
                  <c:v>39078.346095069763</c:v>
                </c:pt>
                <c:pt idx="3559">
                  <c:v>39012.244165868491</c:v>
                </c:pt>
                <c:pt idx="3560">
                  <c:v>40126.436336783656</c:v>
                </c:pt>
                <c:pt idx="3561">
                  <c:v>40367.090268080749</c:v>
                </c:pt>
                <c:pt idx="3562">
                  <c:v>41461.702989155259</c:v>
                </c:pt>
                <c:pt idx="3563">
                  <c:v>41388.904723457614</c:v>
                </c:pt>
                <c:pt idx="3564">
                  <c:v>41589.710545309186</c:v>
                </c:pt>
                <c:pt idx="3565">
                  <c:v>43965.563464430459</c:v>
                </c:pt>
                <c:pt idx="3566">
                  <c:v>44549.010203399223</c:v>
                </c:pt>
                <c:pt idx="3567">
                  <c:v>44968.359696172425</c:v>
                </c:pt>
                <c:pt idx="3568">
                  <c:v>44495.760213046386</c:v>
                </c:pt>
                <c:pt idx="3569">
                  <c:v>44411.094554504642</c:v>
                </c:pt>
                <c:pt idx="3570">
                  <c:v>43507.486657308764</c:v>
                </c:pt>
                <c:pt idx="3571">
                  <c:v>43817.974380057945</c:v>
                </c:pt>
                <c:pt idx="3572">
                  <c:v>43264.574819265647</c:v>
                </c:pt>
                <c:pt idx="3573">
                  <c:v>44383.428222330505</c:v>
                </c:pt>
                <c:pt idx="3574">
                  <c:v>44690.912261704885</c:v>
                </c:pt>
                <c:pt idx="3575">
                  <c:v>44487.557184885969</c:v>
                </c:pt>
                <c:pt idx="3576">
                  <c:v>44036.228631107486</c:v>
                </c:pt>
                <c:pt idx="3577">
                  <c:v>44146.046441000908</c:v>
                </c:pt>
                <c:pt idx="3578">
                  <c:v>43944.955731307244</c:v>
                </c:pt>
                <c:pt idx="3579">
                  <c:v>43494.672673431021</c:v>
                </c:pt>
                <c:pt idx="3580">
                  <c:v>43554.327943586351</c:v>
                </c:pt>
                <c:pt idx="3581">
                  <c:v>43798.281493609502</c:v>
                </c:pt>
                <c:pt idx="3582">
                  <c:v>43684.727747877252</c:v>
                </c:pt>
                <c:pt idx="3583">
                  <c:v>42889.913993138754</c:v>
                </c:pt>
                <c:pt idx="3584">
                  <c:v>44039.789680889102</c:v>
                </c:pt>
                <c:pt idx="3585">
                  <c:v>43476.469267803725</c:v>
                </c:pt>
                <c:pt idx="3586">
                  <c:v>42852.726653050049</c:v>
                </c:pt>
                <c:pt idx="3587">
                  <c:v>43280.059044006601</c:v>
                </c:pt>
                <c:pt idx="3588">
                  <c:v>43641.606342969484</c:v>
                </c:pt>
                <c:pt idx="3589">
                  <c:v>44379.692773654693</c:v>
                </c:pt>
                <c:pt idx="3590">
                  <c:v>44790.729519175031</c:v>
                </c:pt>
                <c:pt idx="3591">
                  <c:v>44722.625520619775</c:v>
                </c:pt>
                <c:pt idx="3592">
                  <c:v>44732.564814483034</c:v>
                </c:pt>
                <c:pt idx="3593">
                  <c:v>45209.64061854309</c:v>
                </c:pt>
                <c:pt idx="3594">
                  <c:v>44550.839269129057</c:v>
                </c:pt>
                <c:pt idx="3595">
                  <c:v>45018.850837004829</c:v>
                </c:pt>
                <c:pt idx="3596">
                  <c:v>44336.180415502109</c:v>
                </c:pt>
                <c:pt idx="3597">
                  <c:v>44402.410297659662</c:v>
                </c:pt>
                <c:pt idx="3598">
                  <c:v>44427.719063349323</c:v>
                </c:pt>
                <c:pt idx="3599">
                  <c:v>45253.722336166269</c:v>
                </c:pt>
                <c:pt idx="3600">
                  <c:v>45191.717120436559</c:v>
                </c:pt>
                <c:pt idx="3601">
                  <c:v>44836.162265103063</c:v>
                </c:pt>
                <c:pt idx="3602">
                  <c:v>44092.50712793618</c:v>
                </c:pt>
                <c:pt idx="3603">
                  <c:v>44620.291632890257</c:v>
                </c:pt>
                <c:pt idx="3604">
                  <c:v>43642.390965643484</c:v>
                </c:pt>
                <c:pt idx="3605">
                  <c:v>44421.812833202304</c:v>
                </c:pt>
                <c:pt idx="3606">
                  <c:v>44955.578930797281</c:v>
                </c:pt>
                <c:pt idx="3607">
                  <c:v>45072.757831757859</c:v>
                </c:pt>
                <c:pt idx="3608">
                  <c:v>45558.622780930164</c:v>
                </c:pt>
                <c:pt idx="3609">
                  <c:v>45342.206584797939</c:v>
                </c:pt>
                <c:pt idx="3610">
                  <c:v>45040.281882397874</c:v>
                </c:pt>
                <c:pt idx="3611">
                  <c:v>45521.265952368347</c:v>
                </c:pt>
                <c:pt idx="3612">
                  <c:v>45583.994470108868</c:v>
                </c:pt>
                <c:pt idx="3613">
                  <c:v>45558.756424230785</c:v>
                </c:pt>
                <c:pt idx="3614">
                  <c:v>46152.701984442981</c:v>
                </c:pt>
                <c:pt idx="3615">
                  <c:v>46486.86532421923</c:v>
                </c:pt>
                <c:pt idx="3616">
                  <c:v>46855.914694316743</c:v>
                </c:pt>
                <c:pt idx="3617">
                  <c:v>46637.068312812167</c:v>
                </c:pt>
                <c:pt idx="3618">
                  <c:v>46512.315647187679</c:v>
                </c:pt>
                <c:pt idx="3619">
                  <c:v>46860.16739187709</c:v>
                </c:pt>
                <c:pt idx="3620">
                  <c:v>46851.493397767626</c:v>
                </c:pt>
                <c:pt idx="3621">
                  <c:v>47386.289808387635</c:v>
                </c:pt>
                <c:pt idx="3622">
                  <c:v>47431.934629729127</c:v>
                </c:pt>
                <c:pt idx="3623">
                  <c:v>47324.83185670957</c:v>
                </c:pt>
                <c:pt idx="3624">
                  <c:v>47523.846591341586</c:v>
                </c:pt>
                <c:pt idx="3625">
                  <c:v>48124.911201406096</c:v>
                </c:pt>
                <c:pt idx="3626">
                  <c:v>48405.438179321674</c:v>
                </c:pt>
                <c:pt idx="3627">
                  <c:v>48172.561857352077</c:v>
                </c:pt>
                <c:pt idx="3628">
                  <c:v>48025.956628831773</c:v>
                </c:pt>
                <c:pt idx="3629">
                  <c:v>48381.042344601563</c:v>
                </c:pt>
                <c:pt idx="3630">
                  <c:v>48463.280076330047</c:v>
                </c:pt>
                <c:pt idx="3631">
                  <c:v>48500.35359337191</c:v>
                </c:pt>
                <c:pt idx="3632">
                  <c:v>48265.888892587878</c:v>
                </c:pt>
                <c:pt idx="3633">
                  <c:v>48515.311102377498</c:v>
                </c:pt>
                <c:pt idx="3634">
                  <c:v>48837.396349362331</c:v>
                </c:pt>
                <c:pt idx="3635">
                  <c:v>49685.553143384008</c:v>
                </c:pt>
                <c:pt idx="3636">
                  <c:v>50370.876955665575</c:v>
                </c:pt>
                <c:pt idx="3637">
                  <c:v>51144.941340331854</c:v>
                </c:pt>
                <c:pt idx="3638">
                  <c:v>51318.130040839686</c:v>
                </c:pt>
                <c:pt idx="3639">
                  <c:v>52076.960312005045</c:v>
                </c:pt>
                <c:pt idx="3640">
                  <c:v>52384.722513531189</c:v>
                </c:pt>
                <c:pt idx="3641">
                  <c:v>52680.385325510608</c:v>
                </c:pt>
                <c:pt idx="3642">
                  <c:v>52555.248055955635</c:v>
                </c:pt>
                <c:pt idx="3643">
                  <c:v>53081.481502615759</c:v>
                </c:pt>
                <c:pt idx="3644">
                  <c:v>52991.345523852309</c:v>
                </c:pt>
                <c:pt idx="3645">
                  <c:v>54160.490676997244</c:v>
                </c:pt>
                <c:pt idx="3646">
                  <c:v>54904.658898911075</c:v>
                </c:pt>
                <c:pt idx="3647">
                  <c:v>55549.587477482011</c:v>
                </c:pt>
                <c:pt idx="3648">
                  <c:v>54383.378416234045</c:v>
                </c:pt>
                <c:pt idx="3649">
                  <c:v>54666.254755069538</c:v>
                </c:pt>
                <c:pt idx="3650">
                  <c:v>51844.9457408167</c:v>
                </c:pt>
                <c:pt idx="3651">
                  <c:v>51867.297840513813</c:v>
                </c:pt>
                <c:pt idx="3652">
                  <c:v>52198.094457265041</c:v>
                </c:pt>
                <c:pt idx="3653">
                  <c:v>51545.366628461816</c:v>
                </c:pt>
                <c:pt idx="3654">
                  <c:v>52874.340417981177</c:v>
                </c:pt>
                <c:pt idx="3655">
                  <c:v>53263.358574644655</c:v>
                </c:pt>
                <c:pt idx="3656">
                  <c:v>52056.804449346761</c:v>
                </c:pt>
                <c:pt idx="3657">
                  <c:v>51521.189118774222</c:v>
                </c:pt>
                <c:pt idx="3658">
                  <c:v>51587.03876230021</c:v>
                </c:pt>
                <c:pt idx="3659">
                  <c:v>51399.009937589559</c:v>
                </c:pt>
                <c:pt idx="3660">
                  <c:v>50823.440967569273</c:v>
                </c:pt>
                <c:pt idx="3661">
                  <c:v>51527.862776192778</c:v>
                </c:pt>
                <c:pt idx="3662">
                  <c:v>50700.758740001671</c:v>
                </c:pt>
                <c:pt idx="3663">
                  <c:v>51867.689759159846</c:v>
                </c:pt>
                <c:pt idx="3664">
                  <c:v>52192.923033402352</c:v>
                </c:pt>
                <c:pt idx="3665">
                  <c:v>52362.436120210521</c:v>
                </c:pt>
                <c:pt idx="3666">
                  <c:v>51680.977215048428</c:v>
                </c:pt>
                <c:pt idx="3667">
                  <c:v>51588.347720318729</c:v>
                </c:pt>
                <c:pt idx="3668">
                  <c:v>50998.950027342777</c:v>
                </c:pt>
                <c:pt idx="3669">
                  <c:v>51328.162060061331</c:v>
                </c:pt>
                <c:pt idx="3670">
                  <c:v>51520.98949844046</c:v>
                </c:pt>
                <c:pt idx="3671">
                  <c:v>51869.838283595454</c:v>
                </c:pt>
                <c:pt idx="3672">
                  <c:v>51496.130617796749</c:v>
                </c:pt>
                <c:pt idx="3673">
                  <c:v>51965.352752478735</c:v>
                </c:pt>
                <c:pt idx="3674">
                  <c:v>52000.020579351498</c:v>
                </c:pt>
                <c:pt idx="3675">
                  <c:v>52110.609635774337</c:v>
                </c:pt>
                <c:pt idx="3676">
                  <c:v>51628.741422824889</c:v>
                </c:pt>
                <c:pt idx="3677">
                  <c:v>51886.089361583654</c:v>
                </c:pt>
                <c:pt idx="3678">
                  <c:v>50533.04702670253</c:v>
                </c:pt>
                <c:pt idx="3679">
                  <c:v>50469.716832553459</c:v>
                </c:pt>
                <c:pt idx="3680">
                  <c:v>49334.659189373386</c:v>
                </c:pt>
                <c:pt idx="3681">
                  <c:v>49444.490933711277</c:v>
                </c:pt>
                <c:pt idx="3682">
                  <c:v>49025.1001749926</c:v>
                </c:pt>
                <c:pt idx="3683">
                  <c:v>49439.106345346256</c:v>
                </c:pt>
                <c:pt idx="3684">
                  <c:v>50103.75824539474</c:v>
                </c:pt>
                <c:pt idx="3685">
                  <c:v>49808.258638743231</c:v>
                </c:pt>
                <c:pt idx="3686">
                  <c:v>50375.019389451969</c:v>
                </c:pt>
                <c:pt idx="3687">
                  <c:v>50084.701079529135</c:v>
                </c:pt>
                <c:pt idx="3688">
                  <c:v>50262.655932340444</c:v>
                </c:pt>
                <c:pt idx="3689">
                  <c:v>50184.892073351148</c:v>
                </c:pt>
                <c:pt idx="3690">
                  <c:v>49590.986790904426</c:v>
                </c:pt>
                <c:pt idx="3691">
                  <c:v>49832.686307115029</c:v>
                </c:pt>
                <c:pt idx="3692">
                  <c:v>50656.314210147866</c:v>
                </c:pt>
                <c:pt idx="3693">
                  <c:v>50095.920820558626</c:v>
                </c:pt>
                <c:pt idx="3694">
                  <c:v>50457.169236381189</c:v>
                </c:pt>
                <c:pt idx="3695">
                  <c:v>50422.790600234621</c:v>
                </c:pt>
                <c:pt idx="3696">
                  <c:v>50349.526226986993</c:v>
                </c:pt>
                <c:pt idx="3697">
                  <c:v>50461.324596125378</c:v>
                </c:pt>
                <c:pt idx="3698">
                  <c:v>50406.388250372962</c:v>
                </c:pt>
                <c:pt idx="3699">
                  <c:v>50725.528279054583</c:v>
                </c:pt>
                <c:pt idx="3700">
                  <c:v>49972.635666685259</c:v>
                </c:pt>
                <c:pt idx="3701">
                  <c:v>50068.093819737711</c:v>
                </c:pt>
                <c:pt idx="3702">
                  <c:v>50229.566934494331</c:v>
                </c:pt>
                <c:pt idx="3703">
                  <c:v>50490.971843210122</c:v>
                </c:pt>
                <c:pt idx="3704">
                  <c:v>49526.373558255553</c:v>
                </c:pt>
                <c:pt idx="3705">
                  <c:v>49035.729201814836</c:v>
                </c:pt>
                <c:pt idx="3706">
                  <c:v>49276.448687107688</c:v>
                </c:pt>
                <c:pt idx="3707">
                  <c:v>49673.931548430293</c:v>
                </c:pt>
                <c:pt idx="3708">
                  <c:v>50103.123337480414</c:v>
                </c:pt>
                <c:pt idx="3709">
                  <c:v>50232.115824757893</c:v>
                </c:pt>
                <c:pt idx="3710">
                  <c:v>51723.471480663015</c:v>
                </c:pt>
                <c:pt idx="3711">
                  <c:v>51757.384424787699</c:v>
                </c:pt>
                <c:pt idx="3712">
                  <c:v>48977.472317991022</c:v>
                </c:pt>
                <c:pt idx="3713">
                  <c:v>49534.941315636177</c:v>
                </c:pt>
                <c:pt idx="3714">
                  <c:v>49726.001530787289</c:v>
                </c:pt>
                <c:pt idx="3715">
                  <c:v>50046.024802610351</c:v>
                </c:pt>
                <c:pt idx="3716">
                  <c:v>50120.867678472758</c:v>
                </c:pt>
                <c:pt idx="3717">
                  <c:v>50210.372076172964</c:v>
                </c:pt>
                <c:pt idx="3718">
                  <c:v>50000.079383163458</c:v>
                </c:pt>
                <c:pt idx="3719">
                  <c:v>49838.728497314056</c:v>
                </c:pt>
                <c:pt idx="3720">
                  <c:v>50273.373404563121</c:v>
                </c:pt>
                <c:pt idx="3721">
                  <c:v>49292.982702380898</c:v>
                </c:pt>
                <c:pt idx="3722">
                  <c:v>48379.513079198092</c:v>
                </c:pt>
                <c:pt idx="3723">
                  <c:v>48378.582889099933</c:v>
                </c:pt>
                <c:pt idx="3724">
                  <c:v>47954.942772391289</c:v>
                </c:pt>
                <c:pt idx="3725">
                  <c:v>47860.912890673571</c:v>
                </c:pt>
                <c:pt idx="3726">
                  <c:v>48665.688615027902</c:v>
                </c:pt>
                <c:pt idx="3727">
                  <c:v>48965.937362509656</c:v>
                </c:pt>
                <c:pt idx="3728">
                  <c:v>49424.309533078813</c:v>
                </c:pt>
                <c:pt idx="3729">
                  <c:v>49213.931751404773</c:v>
                </c:pt>
                <c:pt idx="3730">
                  <c:v>50047.777272341962</c:v>
                </c:pt>
                <c:pt idx="3731">
                  <c:v>50295.655246695729</c:v>
                </c:pt>
                <c:pt idx="3732">
                  <c:v>49127.055409812849</c:v>
                </c:pt>
                <c:pt idx="3733">
                  <c:v>49252.995657152656</c:v>
                </c:pt>
                <c:pt idx="3734">
                  <c:v>49432.64489461085</c:v>
                </c:pt>
                <c:pt idx="3735">
                  <c:v>49136.675661640926</c:v>
                </c:pt>
                <c:pt idx="3736">
                  <c:v>49679.988040419033</c:v>
                </c:pt>
                <c:pt idx="3737">
                  <c:v>49848.190151003328</c:v>
                </c:pt>
                <c:pt idx="3738">
                  <c:v>50711.644585435344</c:v>
                </c:pt>
                <c:pt idx="3739">
                  <c:v>50619.736232897718</c:v>
                </c:pt>
                <c:pt idx="3740">
                  <c:v>50468.091817460765</c:v>
                </c:pt>
                <c:pt idx="3741">
                  <c:v>50233.396021731663</c:v>
                </c:pt>
                <c:pt idx="3742">
                  <c:v>50323.458069348737</c:v>
                </c:pt>
                <c:pt idx="3743">
                  <c:v>50564.306190255542</c:v>
                </c:pt>
                <c:pt idx="3744">
                  <c:v>50618.299517951593</c:v>
                </c:pt>
                <c:pt idx="3745">
                  <c:v>50631.879400812271</c:v>
                </c:pt>
                <c:pt idx="3746">
                  <c:v>50993.136584125627</c:v>
                </c:pt>
                <c:pt idx="3747">
                  <c:v>51122.665581536792</c:v>
                </c:pt>
                <c:pt idx="3748">
                  <c:v>52445.498844982118</c:v>
                </c:pt>
                <c:pt idx="3749">
                  <c:v>52401.307202357959</c:v>
                </c:pt>
                <c:pt idx="3750">
                  <c:v>50778.701841222035</c:v>
                </c:pt>
                <c:pt idx="3751">
                  <c:v>50891.380533831129</c:v>
                </c:pt>
                <c:pt idx="3752">
                  <c:v>48742.577684355732</c:v>
                </c:pt>
                <c:pt idx="3753">
                  <c:v>49102.130821789477</c:v>
                </c:pt>
                <c:pt idx="3754">
                  <c:v>48898.148295436586</c:v>
                </c:pt>
                <c:pt idx="3755">
                  <c:v>49459.297671795604</c:v>
                </c:pt>
                <c:pt idx="3756">
                  <c:v>49247.307731608169</c:v>
                </c:pt>
                <c:pt idx="3757">
                  <c:v>48766.150090052164</c:v>
                </c:pt>
                <c:pt idx="3758">
                  <c:v>49130.173023314746</c:v>
                </c:pt>
                <c:pt idx="3759">
                  <c:v>49847.346801366737</c:v>
                </c:pt>
                <c:pt idx="3760">
                  <c:v>49692.701393973715</c:v>
                </c:pt>
                <c:pt idx="3761">
                  <c:v>49438.533485077787</c:v>
                </c:pt>
                <c:pt idx="3762">
                  <c:v>49564.343563908711</c:v>
                </c:pt>
                <c:pt idx="3763">
                  <c:v>49439.016086797114</c:v>
                </c:pt>
                <c:pt idx="3764">
                  <c:v>49309.401197247294</c:v>
                </c:pt>
                <c:pt idx="3765">
                  <c:v>48969.539319537049</c:v>
                </c:pt>
                <c:pt idx="3766">
                  <c:v>49095.410413187696</c:v>
                </c:pt>
                <c:pt idx="3767">
                  <c:v>49497.512719532533</c:v>
                </c:pt>
                <c:pt idx="3768">
                  <c:v>48613.563605245683</c:v>
                </c:pt>
                <c:pt idx="3769">
                  <c:v>48581.086625377226</c:v>
                </c:pt>
                <c:pt idx="3770">
                  <c:v>47414.94513838776</c:v>
                </c:pt>
                <c:pt idx="3771">
                  <c:v>47935.585287057831</c:v>
                </c:pt>
                <c:pt idx="3772">
                  <c:v>48615.998979711883</c:v>
                </c:pt>
                <c:pt idx="3773">
                  <c:v>48700.9611334824</c:v>
                </c:pt>
                <c:pt idx="3774">
                  <c:v>48925.257251152245</c:v>
                </c:pt>
                <c:pt idx="3775">
                  <c:v>48438.526308135879</c:v>
                </c:pt>
                <c:pt idx="3776">
                  <c:v>48165.594122957533</c:v>
                </c:pt>
                <c:pt idx="3777">
                  <c:v>47283.677009620093</c:v>
                </c:pt>
                <c:pt idx="3778">
                  <c:v>46647.758651216289</c:v>
                </c:pt>
                <c:pt idx="3779">
                  <c:v>46742.897548615772</c:v>
                </c:pt>
                <c:pt idx="3780">
                  <c:v>46602.562689195271</c:v>
                </c:pt>
                <c:pt idx="3781">
                  <c:v>47230.735519783739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9-4822-A726-DFB2685E1480}"/>
            </c:ext>
          </c:extLst>
        </c:ser>
        <c:ser>
          <c:idx val="1"/>
          <c:order val="1"/>
          <c:tx>
            <c:v>Bloomberg US Corp</c:v>
          </c:tx>
          <c:spPr>
            <a:ln w="19050" cap="rnd">
              <a:solidFill>
                <a:srgbClr val="7F7F7F"/>
              </a:solidFill>
              <a:round/>
            </a:ln>
            <a:effectLst/>
          </c:spPr>
          <c:marker>
            <c:symbol val="none"/>
          </c:marker>
          <c:cat>
            <c:numRef>
              <c:f>'GLDB PIP'!$D$2:$D$3783</c:f>
              <c:numCache>
                <c:formatCode>m/d/yyyy</c:formatCode>
                <c:ptCount val="3782"/>
                <c:pt idx="0">
                  <c:v>38720</c:v>
                </c:pt>
                <c:pt idx="1">
                  <c:v>38721</c:v>
                </c:pt>
                <c:pt idx="2">
                  <c:v>38722</c:v>
                </c:pt>
                <c:pt idx="3">
                  <c:v>38723</c:v>
                </c:pt>
                <c:pt idx="4">
                  <c:v>38726</c:v>
                </c:pt>
                <c:pt idx="5">
                  <c:v>38727</c:v>
                </c:pt>
                <c:pt idx="6">
                  <c:v>38728</c:v>
                </c:pt>
                <c:pt idx="7">
                  <c:v>38729</c:v>
                </c:pt>
                <c:pt idx="8">
                  <c:v>38730</c:v>
                </c:pt>
                <c:pt idx="9">
                  <c:v>38734</c:v>
                </c:pt>
                <c:pt idx="10">
                  <c:v>38735</c:v>
                </c:pt>
                <c:pt idx="11">
                  <c:v>38736</c:v>
                </c:pt>
                <c:pt idx="12">
                  <c:v>38737</c:v>
                </c:pt>
                <c:pt idx="13">
                  <c:v>38740</c:v>
                </c:pt>
                <c:pt idx="14">
                  <c:v>38741</c:v>
                </c:pt>
                <c:pt idx="15">
                  <c:v>38742</c:v>
                </c:pt>
                <c:pt idx="16">
                  <c:v>38743</c:v>
                </c:pt>
                <c:pt idx="17">
                  <c:v>38744</c:v>
                </c:pt>
                <c:pt idx="18">
                  <c:v>38747</c:v>
                </c:pt>
                <c:pt idx="19">
                  <c:v>38748</c:v>
                </c:pt>
                <c:pt idx="20">
                  <c:v>38749</c:v>
                </c:pt>
                <c:pt idx="21">
                  <c:v>38750</c:v>
                </c:pt>
                <c:pt idx="22">
                  <c:v>38751</c:v>
                </c:pt>
                <c:pt idx="23">
                  <c:v>38754</c:v>
                </c:pt>
                <c:pt idx="24">
                  <c:v>38755</c:v>
                </c:pt>
                <c:pt idx="25">
                  <c:v>38756</c:v>
                </c:pt>
                <c:pt idx="26">
                  <c:v>38757</c:v>
                </c:pt>
                <c:pt idx="27">
                  <c:v>38758</c:v>
                </c:pt>
                <c:pt idx="28">
                  <c:v>38761</c:v>
                </c:pt>
                <c:pt idx="29">
                  <c:v>38762</c:v>
                </c:pt>
                <c:pt idx="30">
                  <c:v>38763</c:v>
                </c:pt>
                <c:pt idx="31">
                  <c:v>38764</c:v>
                </c:pt>
                <c:pt idx="32">
                  <c:v>38765</c:v>
                </c:pt>
                <c:pt idx="33">
                  <c:v>38769</c:v>
                </c:pt>
                <c:pt idx="34">
                  <c:v>38770</c:v>
                </c:pt>
                <c:pt idx="35">
                  <c:v>38771</c:v>
                </c:pt>
                <c:pt idx="36">
                  <c:v>38772</c:v>
                </c:pt>
                <c:pt idx="37">
                  <c:v>38775</c:v>
                </c:pt>
                <c:pt idx="38">
                  <c:v>38776</c:v>
                </c:pt>
                <c:pt idx="39">
                  <c:v>38777</c:v>
                </c:pt>
                <c:pt idx="40">
                  <c:v>38778</c:v>
                </c:pt>
                <c:pt idx="41">
                  <c:v>38779</c:v>
                </c:pt>
                <c:pt idx="42">
                  <c:v>38782</c:v>
                </c:pt>
                <c:pt idx="43">
                  <c:v>38783</c:v>
                </c:pt>
                <c:pt idx="44">
                  <c:v>38784</c:v>
                </c:pt>
                <c:pt idx="45">
                  <c:v>38785</c:v>
                </c:pt>
                <c:pt idx="46">
                  <c:v>38786</c:v>
                </c:pt>
                <c:pt idx="47">
                  <c:v>38789</c:v>
                </c:pt>
                <c:pt idx="48">
                  <c:v>38790</c:v>
                </c:pt>
                <c:pt idx="49">
                  <c:v>38791</c:v>
                </c:pt>
                <c:pt idx="50">
                  <c:v>38792</c:v>
                </c:pt>
                <c:pt idx="51">
                  <c:v>38793</c:v>
                </c:pt>
                <c:pt idx="52">
                  <c:v>38796</c:v>
                </c:pt>
                <c:pt idx="53">
                  <c:v>38797</c:v>
                </c:pt>
                <c:pt idx="54">
                  <c:v>38798</c:v>
                </c:pt>
                <c:pt idx="55">
                  <c:v>38799</c:v>
                </c:pt>
                <c:pt idx="56">
                  <c:v>38800</c:v>
                </c:pt>
                <c:pt idx="57">
                  <c:v>38803</c:v>
                </c:pt>
                <c:pt idx="58">
                  <c:v>38804</c:v>
                </c:pt>
                <c:pt idx="59">
                  <c:v>38805</c:v>
                </c:pt>
                <c:pt idx="60">
                  <c:v>38806</c:v>
                </c:pt>
                <c:pt idx="61">
                  <c:v>38807</c:v>
                </c:pt>
                <c:pt idx="62">
                  <c:v>38810</c:v>
                </c:pt>
                <c:pt idx="63">
                  <c:v>38811</c:v>
                </c:pt>
                <c:pt idx="64">
                  <c:v>38812</c:v>
                </c:pt>
                <c:pt idx="65">
                  <c:v>38813</c:v>
                </c:pt>
                <c:pt idx="66">
                  <c:v>38814</c:v>
                </c:pt>
                <c:pt idx="67">
                  <c:v>38817</c:v>
                </c:pt>
                <c:pt idx="68">
                  <c:v>38818</c:v>
                </c:pt>
                <c:pt idx="69">
                  <c:v>38819</c:v>
                </c:pt>
                <c:pt idx="70">
                  <c:v>38820</c:v>
                </c:pt>
                <c:pt idx="71">
                  <c:v>38824</c:v>
                </c:pt>
                <c:pt idx="72">
                  <c:v>38825</c:v>
                </c:pt>
                <c:pt idx="73">
                  <c:v>38826</c:v>
                </c:pt>
                <c:pt idx="74">
                  <c:v>38827</c:v>
                </c:pt>
                <c:pt idx="75">
                  <c:v>38828</c:v>
                </c:pt>
                <c:pt idx="76">
                  <c:v>38831</c:v>
                </c:pt>
                <c:pt idx="77">
                  <c:v>38832</c:v>
                </c:pt>
                <c:pt idx="78">
                  <c:v>38833</c:v>
                </c:pt>
                <c:pt idx="79">
                  <c:v>38834</c:v>
                </c:pt>
                <c:pt idx="80">
                  <c:v>38835</c:v>
                </c:pt>
                <c:pt idx="81">
                  <c:v>38838</c:v>
                </c:pt>
                <c:pt idx="82">
                  <c:v>38839</c:v>
                </c:pt>
                <c:pt idx="83">
                  <c:v>38840</c:v>
                </c:pt>
                <c:pt idx="84">
                  <c:v>38841</c:v>
                </c:pt>
                <c:pt idx="85">
                  <c:v>38842</c:v>
                </c:pt>
                <c:pt idx="86">
                  <c:v>38845</c:v>
                </c:pt>
                <c:pt idx="87">
                  <c:v>38846</c:v>
                </c:pt>
                <c:pt idx="88">
                  <c:v>38847</c:v>
                </c:pt>
                <c:pt idx="89">
                  <c:v>38848</c:v>
                </c:pt>
                <c:pt idx="90">
                  <c:v>38849</c:v>
                </c:pt>
                <c:pt idx="91">
                  <c:v>38852</c:v>
                </c:pt>
                <c:pt idx="92">
                  <c:v>38853</c:v>
                </c:pt>
                <c:pt idx="93">
                  <c:v>38854</c:v>
                </c:pt>
                <c:pt idx="94">
                  <c:v>38855</c:v>
                </c:pt>
                <c:pt idx="95">
                  <c:v>38856</c:v>
                </c:pt>
                <c:pt idx="96">
                  <c:v>38859</c:v>
                </c:pt>
                <c:pt idx="97">
                  <c:v>38860</c:v>
                </c:pt>
                <c:pt idx="98">
                  <c:v>38861</c:v>
                </c:pt>
                <c:pt idx="99">
                  <c:v>38862</c:v>
                </c:pt>
                <c:pt idx="100">
                  <c:v>38863</c:v>
                </c:pt>
                <c:pt idx="101">
                  <c:v>38867</c:v>
                </c:pt>
                <c:pt idx="102">
                  <c:v>38868</c:v>
                </c:pt>
                <c:pt idx="103">
                  <c:v>38869</c:v>
                </c:pt>
                <c:pt idx="104">
                  <c:v>38870</c:v>
                </c:pt>
                <c:pt idx="105">
                  <c:v>38873</c:v>
                </c:pt>
                <c:pt idx="106">
                  <c:v>38874</c:v>
                </c:pt>
                <c:pt idx="107">
                  <c:v>38875</c:v>
                </c:pt>
                <c:pt idx="108">
                  <c:v>38876</c:v>
                </c:pt>
                <c:pt idx="109">
                  <c:v>38877</c:v>
                </c:pt>
                <c:pt idx="110">
                  <c:v>38880</c:v>
                </c:pt>
                <c:pt idx="111">
                  <c:v>38881</c:v>
                </c:pt>
                <c:pt idx="112">
                  <c:v>38882</c:v>
                </c:pt>
                <c:pt idx="113">
                  <c:v>38883</c:v>
                </c:pt>
                <c:pt idx="114">
                  <c:v>38884</c:v>
                </c:pt>
                <c:pt idx="115">
                  <c:v>38887</c:v>
                </c:pt>
                <c:pt idx="116">
                  <c:v>38888</c:v>
                </c:pt>
                <c:pt idx="117">
                  <c:v>38889</c:v>
                </c:pt>
                <c:pt idx="118">
                  <c:v>38890</c:v>
                </c:pt>
                <c:pt idx="119">
                  <c:v>38891</c:v>
                </c:pt>
                <c:pt idx="120">
                  <c:v>38894</c:v>
                </c:pt>
                <c:pt idx="121">
                  <c:v>38895</c:v>
                </c:pt>
                <c:pt idx="122">
                  <c:v>38896</c:v>
                </c:pt>
                <c:pt idx="123">
                  <c:v>38897</c:v>
                </c:pt>
                <c:pt idx="124">
                  <c:v>38898</c:v>
                </c:pt>
                <c:pt idx="125">
                  <c:v>38901</c:v>
                </c:pt>
                <c:pt idx="126">
                  <c:v>38903</c:v>
                </c:pt>
                <c:pt idx="127">
                  <c:v>38904</c:v>
                </c:pt>
                <c:pt idx="128">
                  <c:v>38905</c:v>
                </c:pt>
                <c:pt idx="129">
                  <c:v>38908</c:v>
                </c:pt>
                <c:pt idx="130">
                  <c:v>38909</c:v>
                </c:pt>
                <c:pt idx="131">
                  <c:v>38910</c:v>
                </c:pt>
                <c:pt idx="132">
                  <c:v>38911</c:v>
                </c:pt>
                <c:pt idx="133">
                  <c:v>38912</c:v>
                </c:pt>
                <c:pt idx="134">
                  <c:v>38915</c:v>
                </c:pt>
                <c:pt idx="135">
                  <c:v>38916</c:v>
                </c:pt>
                <c:pt idx="136">
                  <c:v>38917</c:v>
                </c:pt>
                <c:pt idx="137">
                  <c:v>38918</c:v>
                </c:pt>
                <c:pt idx="138">
                  <c:v>38919</c:v>
                </c:pt>
                <c:pt idx="139">
                  <c:v>38922</c:v>
                </c:pt>
                <c:pt idx="140">
                  <c:v>38923</c:v>
                </c:pt>
                <c:pt idx="141">
                  <c:v>38924</c:v>
                </c:pt>
                <c:pt idx="142">
                  <c:v>38925</c:v>
                </c:pt>
                <c:pt idx="143">
                  <c:v>38926</c:v>
                </c:pt>
                <c:pt idx="144">
                  <c:v>38929</c:v>
                </c:pt>
                <c:pt idx="145">
                  <c:v>38930</c:v>
                </c:pt>
                <c:pt idx="146">
                  <c:v>38931</c:v>
                </c:pt>
                <c:pt idx="147">
                  <c:v>38932</c:v>
                </c:pt>
                <c:pt idx="148">
                  <c:v>38933</c:v>
                </c:pt>
                <c:pt idx="149">
                  <c:v>38936</c:v>
                </c:pt>
                <c:pt idx="150">
                  <c:v>38937</c:v>
                </c:pt>
                <c:pt idx="151">
                  <c:v>38938</c:v>
                </c:pt>
                <c:pt idx="152">
                  <c:v>38939</c:v>
                </c:pt>
                <c:pt idx="153">
                  <c:v>38940</c:v>
                </c:pt>
                <c:pt idx="154">
                  <c:v>38943</c:v>
                </c:pt>
                <c:pt idx="155">
                  <c:v>38944</c:v>
                </c:pt>
                <c:pt idx="156">
                  <c:v>38945</c:v>
                </c:pt>
                <c:pt idx="157">
                  <c:v>38946</c:v>
                </c:pt>
                <c:pt idx="158">
                  <c:v>38947</c:v>
                </c:pt>
                <c:pt idx="159">
                  <c:v>38950</c:v>
                </c:pt>
                <c:pt idx="160">
                  <c:v>38951</c:v>
                </c:pt>
                <c:pt idx="161">
                  <c:v>38952</c:v>
                </c:pt>
                <c:pt idx="162">
                  <c:v>38953</c:v>
                </c:pt>
                <c:pt idx="163">
                  <c:v>38954</c:v>
                </c:pt>
                <c:pt idx="164">
                  <c:v>38957</c:v>
                </c:pt>
                <c:pt idx="165">
                  <c:v>38958</c:v>
                </c:pt>
                <c:pt idx="166">
                  <c:v>38959</c:v>
                </c:pt>
                <c:pt idx="167">
                  <c:v>38960</c:v>
                </c:pt>
                <c:pt idx="168">
                  <c:v>38961</c:v>
                </c:pt>
                <c:pt idx="169">
                  <c:v>38965</c:v>
                </c:pt>
                <c:pt idx="170">
                  <c:v>38966</c:v>
                </c:pt>
                <c:pt idx="171">
                  <c:v>38967</c:v>
                </c:pt>
                <c:pt idx="172">
                  <c:v>38968</c:v>
                </c:pt>
                <c:pt idx="173">
                  <c:v>38971</c:v>
                </c:pt>
                <c:pt idx="174">
                  <c:v>38972</c:v>
                </c:pt>
                <c:pt idx="175">
                  <c:v>38973</c:v>
                </c:pt>
                <c:pt idx="176">
                  <c:v>38974</c:v>
                </c:pt>
                <c:pt idx="177">
                  <c:v>38975</c:v>
                </c:pt>
                <c:pt idx="178">
                  <c:v>38978</c:v>
                </c:pt>
                <c:pt idx="179">
                  <c:v>38979</c:v>
                </c:pt>
                <c:pt idx="180">
                  <c:v>38980</c:v>
                </c:pt>
                <c:pt idx="181">
                  <c:v>38981</c:v>
                </c:pt>
                <c:pt idx="182">
                  <c:v>38982</c:v>
                </c:pt>
                <c:pt idx="183">
                  <c:v>38985</c:v>
                </c:pt>
                <c:pt idx="184">
                  <c:v>38986</c:v>
                </c:pt>
                <c:pt idx="185">
                  <c:v>38987</c:v>
                </c:pt>
                <c:pt idx="186">
                  <c:v>38988</c:v>
                </c:pt>
                <c:pt idx="187">
                  <c:v>38989</c:v>
                </c:pt>
                <c:pt idx="188">
                  <c:v>38992</c:v>
                </c:pt>
                <c:pt idx="189">
                  <c:v>38993</c:v>
                </c:pt>
                <c:pt idx="190">
                  <c:v>38994</c:v>
                </c:pt>
                <c:pt idx="191">
                  <c:v>38995</c:v>
                </c:pt>
                <c:pt idx="192">
                  <c:v>38996</c:v>
                </c:pt>
                <c:pt idx="193">
                  <c:v>39000</c:v>
                </c:pt>
                <c:pt idx="194">
                  <c:v>39001</c:v>
                </c:pt>
                <c:pt idx="195">
                  <c:v>39002</c:v>
                </c:pt>
                <c:pt idx="196">
                  <c:v>39003</c:v>
                </c:pt>
                <c:pt idx="197">
                  <c:v>39006</c:v>
                </c:pt>
                <c:pt idx="198">
                  <c:v>39007</c:v>
                </c:pt>
                <c:pt idx="199">
                  <c:v>39008</c:v>
                </c:pt>
                <c:pt idx="200">
                  <c:v>39009</c:v>
                </c:pt>
                <c:pt idx="201">
                  <c:v>39010</c:v>
                </c:pt>
                <c:pt idx="202">
                  <c:v>39013</c:v>
                </c:pt>
                <c:pt idx="203">
                  <c:v>39014</c:v>
                </c:pt>
                <c:pt idx="204">
                  <c:v>39015</c:v>
                </c:pt>
                <c:pt idx="205">
                  <c:v>39016</c:v>
                </c:pt>
                <c:pt idx="206">
                  <c:v>39017</c:v>
                </c:pt>
                <c:pt idx="207">
                  <c:v>39020</c:v>
                </c:pt>
                <c:pt idx="208">
                  <c:v>39021</c:v>
                </c:pt>
                <c:pt idx="209">
                  <c:v>39022</c:v>
                </c:pt>
                <c:pt idx="210">
                  <c:v>39023</c:v>
                </c:pt>
                <c:pt idx="211">
                  <c:v>39024</c:v>
                </c:pt>
                <c:pt idx="212">
                  <c:v>39027</c:v>
                </c:pt>
                <c:pt idx="213">
                  <c:v>39028</c:v>
                </c:pt>
                <c:pt idx="214">
                  <c:v>39029</c:v>
                </c:pt>
                <c:pt idx="215">
                  <c:v>39030</c:v>
                </c:pt>
                <c:pt idx="216">
                  <c:v>39031</c:v>
                </c:pt>
                <c:pt idx="217">
                  <c:v>39034</c:v>
                </c:pt>
                <c:pt idx="218">
                  <c:v>39035</c:v>
                </c:pt>
                <c:pt idx="219">
                  <c:v>39036</c:v>
                </c:pt>
                <c:pt idx="220">
                  <c:v>39037</c:v>
                </c:pt>
                <c:pt idx="221">
                  <c:v>39038</c:v>
                </c:pt>
                <c:pt idx="222">
                  <c:v>39041</c:v>
                </c:pt>
                <c:pt idx="223">
                  <c:v>39042</c:v>
                </c:pt>
                <c:pt idx="224">
                  <c:v>39043</c:v>
                </c:pt>
                <c:pt idx="225">
                  <c:v>39045</c:v>
                </c:pt>
                <c:pt idx="226">
                  <c:v>39048</c:v>
                </c:pt>
                <c:pt idx="227">
                  <c:v>39049</c:v>
                </c:pt>
                <c:pt idx="228">
                  <c:v>39050</c:v>
                </c:pt>
                <c:pt idx="229">
                  <c:v>39051</c:v>
                </c:pt>
                <c:pt idx="230">
                  <c:v>39052</c:v>
                </c:pt>
                <c:pt idx="231">
                  <c:v>39055</c:v>
                </c:pt>
                <c:pt idx="232">
                  <c:v>39056</c:v>
                </c:pt>
                <c:pt idx="233">
                  <c:v>39057</c:v>
                </c:pt>
                <c:pt idx="234">
                  <c:v>39058</c:v>
                </c:pt>
                <c:pt idx="235">
                  <c:v>39059</c:v>
                </c:pt>
                <c:pt idx="236">
                  <c:v>39062</c:v>
                </c:pt>
                <c:pt idx="237">
                  <c:v>39063</c:v>
                </c:pt>
                <c:pt idx="238">
                  <c:v>39064</c:v>
                </c:pt>
                <c:pt idx="239">
                  <c:v>39065</c:v>
                </c:pt>
                <c:pt idx="240">
                  <c:v>39066</c:v>
                </c:pt>
                <c:pt idx="241">
                  <c:v>39069</c:v>
                </c:pt>
                <c:pt idx="242">
                  <c:v>39070</c:v>
                </c:pt>
                <c:pt idx="243">
                  <c:v>39071</c:v>
                </c:pt>
                <c:pt idx="244">
                  <c:v>39072</c:v>
                </c:pt>
                <c:pt idx="245">
                  <c:v>39073</c:v>
                </c:pt>
                <c:pt idx="246">
                  <c:v>39077</c:v>
                </c:pt>
                <c:pt idx="247">
                  <c:v>39078</c:v>
                </c:pt>
                <c:pt idx="248">
                  <c:v>39079</c:v>
                </c:pt>
                <c:pt idx="249">
                  <c:v>39080</c:v>
                </c:pt>
                <c:pt idx="250">
                  <c:v>39085</c:v>
                </c:pt>
                <c:pt idx="251">
                  <c:v>39086</c:v>
                </c:pt>
                <c:pt idx="252">
                  <c:v>39087</c:v>
                </c:pt>
                <c:pt idx="253">
                  <c:v>39090</c:v>
                </c:pt>
                <c:pt idx="254">
                  <c:v>39091</c:v>
                </c:pt>
                <c:pt idx="255">
                  <c:v>39092</c:v>
                </c:pt>
                <c:pt idx="256">
                  <c:v>39093</c:v>
                </c:pt>
                <c:pt idx="257">
                  <c:v>39094</c:v>
                </c:pt>
                <c:pt idx="258">
                  <c:v>39098</c:v>
                </c:pt>
                <c:pt idx="259">
                  <c:v>39099</c:v>
                </c:pt>
                <c:pt idx="260">
                  <c:v>39100</c:v>
                </c:pt>
                <c:pt idx="261">
                  <c:v>39101</c:v>
                </c:pt>
                <c:pt idx="262">
                  <c:v>39104</c:v>
                </c:pt>
                <c:pt idx="263">
                  <c:v>39105</c:v>
                </c:pt>
                <c:pt idx="264">
                  <c:v>39106</c:v>
                </c:pt>
                <c:pt idx="265">
                  <c:v>39107</c:v>
                </c:pt>
                <c:pt idx="266">
                  <c:v>39108</c:v>
                </c:pt>
                <c:pt idx="267">
                  <c:v>39111</c:v>
                </c:pt>
                <c:pt idx="268">
                  <c:v>39112</c:v>
                </c:pt>
                <c:pt idx="269">
                  <c:v>39113</c:v>
                </c:pt>
                <c:pt idx="270">
                  <c:v>39114</c:v>
                </c:pt>
                <c:pt idx="271">
                  <c:v>39115</c:v>
                </c:pt>
                <c:pt idx="272">
                  <c:v>39118</c:v>
                </c:pt>
                <c:pt idx="273">
                  <c:v>39119</c:v>
                </c:pt>
                <c:pt idx="274">
                  <c:v>39120</c:v>
                </c:pt>
                <c:pt idx="275">
                  <c:v>39121</c:v>
                </c:pt>
                <c:pt idx="276">
                  <c:v>39122</c:v>
                </c:pt>
                <c:pt idx="277">
                  <c:v>39125</c:v>
                </c:pt>
                <c:pt idx="278">
                  <c:v>39126</c:v>
                </c:pt>
                <c:pt idx="279">
                  <c:v>39127</c:v>
                </c:pt>
                <c:pt idx="280">
                  <c:v>39128</c:v>
                </c:pt>
                <c:pt idx="281">
                  <c:v>39129</c:v>
                </c:pt>
                <c:pt idx="282">
                  <c:v>39133</c:v>
                </c:pt>
                <c:pt idx="283">
                  <c:v>39134</c:v>
                </c:pt>
                <c:pt idx="284">
                  <c:v>39135</c:v>
                </c:pt>
                <c:pt idx="285">
                  <c:v>39136</c:v>
                </c:pt>
                <c:pt idx="286">
                  <c:v>39139</c:v>
                </c:pt>
                <c:pt idx="287">
                  <c:v>39140</c:v>
                </c:pt>
                <c:pt idx="288">
                  <c:v>39141</c:v>
                </c:pt>
                <c:pt idx="289">
                  <c:v>39142</c:v>
                </c:pt>
                <c:pt idx="290">
                  <c:v>39143</c:v>
                </c:pt>
                <c:pt idx="291">
                  <c:v>39146</c:v>
                </c:pt>
                <c:pt idx="292">
                  <c:v>39147</c:v>
                </c:pt>
                <c:pt idx="293">
                  <c:v>39148</c:v>
                </c:pt>
                <c:pt idx="294">
                  <c:v>39149</c:v>
                </c:pt>
                <c:pt idx="295">
                  <c:v>39150</c:v>
                </c:pt>
                <c:pt idx="296">
                  <c:v>39153</c:v>
                </c:pt>
                <c:pt idx="297">
                  <c:v>39154</c:v>
                </c:pt>
                <c:pt idx="298">
                  <c:v>39155</c:v>
                </c:pt>
                <c:pt idx="299">
                  <c:v>39156</c:v>
                </c:pt>
                <c:pt idx="300">
                  <c:v>39157</c:v>
                </c:pt>
                <c:pt idx="301">
                  <c:v>39160</c:v>
                </c:pt>
                <c:pt idx="302">
                  <c:v>39161</c:v>
                </c:pt>
                <c:pt idx="303">
                  <c:v>39162</c:v>
                </c:pt>
                <c:pt idx="304">
                  <c:v>39163</c:v>
                </c:pt>
                <c:pt idx="305">
                  <c:v>39164</c:v>
                </c:pt>
                <c:pt idx="306">
                  <c:v>39167</c:v>
                </c:pt>
                <c:pt idx="307">
                  <c:v>39168</c:v>
                </c:pt>
                <c:pt idx="308">
                  <c:v>39169</c:v>
                </c:pt>
                <c:pt idx="309">
                  <c:v>39170</c:v>
                </c:pt>
                <c:pt idx="310">
                  <c:v>39171</c:v>
                </c:pt>
                <c:pt idx="311">
                  <c:v>39174</c:v>
                </c:pt>
                <c:pt idx="312">
                  <c:v>39175</c:v>
                </c:pt>
                <c:pt idx="313">
                  <c:v>39176</c:v>
                </c:pt>
                <c:pt idx="314">
                  <c:v>39177</c:v>
                </c:pt>
                <c:pt idx="315">
                  <c:v>39181</c:v>
                </c:pt>
                <c:pt idx="316">
                  <c:v>39182</c:v>
                </c:pt>
                <c:pt idx="317">
                  <c:v>39183</c:v>
                </c:pt>
                <c:pt idx="318">
                  <c:v>39184</c:v>
                </c:pt>
                <c:pt idx="319">
                  <c:v>39185</c:v>
                </c:pt>
                <c:pt idx="320">
                  <c:v>39188</c:v>
                </c:pt>
                <c:pt idx="321">
                  <c:v>39189</c:v>
                </c:pt>
                <c:pt idx="322">
                  <c:v>39190</c:v>
                </c:pt>
                <c:pt idx="323">
                  <c:v>39191</c:v>
                </c:pt>
                <c:pt idx="324">
                  <c:v>39192</c:v>
                </c:pt>
                <c:pt idx="325">
                  <c:v>39195</c:v>
                </c:pt>
                <c:pt idx="326">
                  <c:v>39196</c:v>
                </c:pt>
                <c:pt idx="327">
                  <c:v>39197</c:v>
                </c:pt>
                <c:pt idx="328">
                  <c:v>39198</c:v>
                </c:pt>
                <c:pt idx="329">
                  <c:v>39199</c:v>
                </c:pt>
                <c:pt idx="330">
                  <c:v>39202</c:v>
                </c:pt>
                <c:pt idx="331">
                  <c:v>39203</c:v>
                </c:pt>
                <c:pt idx="332">
                  <c:v>39204</c:v>
                </c:pt>
                <c:pt idx="333">
                  <c:v>39205</c:v>
                </c:pt>
                <c:pt idx="334">
                  <c:v>39206</c:v>
                </c:pt>
                <c:pt idx="335">
                  <c:v>39209</c:v>
                </c:pt>
                <c:pt idx="336">
                  <c:v>39210</c:v>
                </c:pt>
                <c:pt idx="337">
                  <c:v>39211</c:v>
                </c:pt>
                <c:pt idx="338">
                  <c:v>39212</c:v>
                </c:pt>
                <c:pt idx="339">
                  <c:v>39213</c:v>
                </c:pt>
                <c:pt idx="340">
                  <c:v>39216</c:v>
                </c:pt>
                <c:pt idx="341">
                  <c:v>39217</c:v>
                </c:pt>
                <c:pt idx="342">
                  <c:v>39218</c:v>
                </c:pt>
                <c:pt idx="343">
                  <c:v>39219</c:v>
                </c:pt>
                <c:pt idx="344">
                  <c:v>39220</c:v>
                </c:pt>
                <c:pt idx="345">
                  <c:v>39223</c:v>
                </c:pt>
                <c:pt idx="346">
                  <c:v>39224</c:v>
                </c:pt>
                <c:pt idx="347">
                  <c:v>39225</c:v>
                </c:pt>
                <c:pt idx="348">
                  <c:v>39226</c:v>
                </c:pt>
                <c:pt idx="349">
                  <c:v>39227</c:v>
                </c:pt>
                <c:pt idx="350">
                  <c:v>39231</c:v>
                </c:pt>
                <c:pt idx="351">
                  <c:v>39232</c:v>
                </c:pt>
                <c:pt idx="352">
                  <c:v>39233</c:v>
                </c:pt>
                <c:pt idx="353">
                  <c:v>39234</c:v>
                </c:pt>
                <c:pt idx="354">
                  <c:v>39237</c:v>
                </c:pt>
                <c:pt idx="355">
                  <c:v>39238</c:v>
                </c:pt>
                <c:pt idx="356">
                  <c:v>39239</c:v>
                </c:pt>
                <c:pt idx="357">
                  <c:v>39240</c:v>
                </c:pt>
                <c:pt idx="358">
                  <c:v>39241</c:v>
                </c:pt>
                <c:pt idx="359">
                  <c:v>39244</c:v>
                </c:pt>
                <c:pt idx="360">
                  <c:v>39245</c:v>
                </c:pt>
                <c:pt idx="361">
                  <c:v>39246</c:v>
                </c:pt>
                <c:pt idx="362">
                  <c:v>39247</c:v>
                </c:pt>
                <c:pt idx="363">
                  <c:v>39248</c:v>
                </c:pt>
                <c:pt idx="364">
                  <c:v>39251</c:v>
                </c:pt>
                <c:pt idx="365">
                  <c:v>39252</c:v>
                </c:pt>
                <c:pt idx="366">
                  <c:v>39253</c:v>
                </c:pt>
                <c:pt idx="367">
                  <c:v>39254</c:v>
                </c:pt>
                <c:pt idx="368">
                  <c:v>39255</c:v>
                </c:pt>
                <c:pt idx="369">
                  <c:v>39258</c:v>
                </c:pt>
                <c:pt idx="370">
                  <c:v>39259</c:v>
                </c:pt>
                <c:pt idx="371">
                  <c:v>39260</c:v>
                </c:pt>
                <c:pt idx="372">
                  <c:v>39261</c:v>
                </c:pt>
                <c:pt idx="373">
                  <c:v>39262</c:v>
                </c:pt>
                <c:pt idx="374">
                  <c:v>39265</c:v>
                </c:pt>
                <c:pt idx="375">
                  <c:v>39266</c:v>
                </c:pt>
                <c:pt idx="376">
                  <c:v>39268</c:v>
                </c:pt>
                <c:pt idx="377">
                  <c:v>39269</c:v>
                </c:pt>
                <c:pt idx="378">
                  <c:v>39272</c:v>
                </c:pt>
                <c:pt idx="379">
                  <c:v>39273</c:v>
                </c:pt>
                <c:pt idx="380">
                  <c:v>39274</c:v>
                </c:pt>
                <c:pt idx="381">
                  <c:v>39275</c:v>
                </c:pt>
                <c:pt idx="382">
                  <c:v>39276</c:v>
                </c:pt>
                <c:pt idx="383">
                  <c:v>39279</c:v>
                </c:pt>
                <c:pt idx="384">
                  <c:v>39280</c:v>
                </c:pt>
                <c:pt idx="385">
                  <c:v>39281</c:v>
                </c:pt>
                <c:pt idx="386">
                  <c:v>39282</c:v>
                </c:pt>
                <c:pt idx="387">
                  <c:v>39283</c:v>
                </c:pt>
                <c:pt idx="388">
                  <c:v>39286</c:v>
                </c:pt>
                <c:pt idx="389">
                  <c:v>39287</c:v>
                </c:pt>
                <c:pt idx="390">
                  <c:v>39288</c:v>
                </c:pt>
                <c:pt idx="391">
                  <c:v>39289</c:v>
                </c:pt>
                <c:pt idx="392">
                  <c:v>39290</c:v>
                </c:pt>
                <c:pt idx="393">
                  <c:v>39293</c:v>
                </c:pt>
                <c:pt idx="394">
                  <c:v>39294</c:v>
                </c:pt>
                <c:pt idx="395">
                  <c:v>39295</c:v>
                </c:pt>
                <c:pt idx="396">
                  <c:v>39296</c:v>
                </c:pt>
                <c:pt idx="397">
                  <c:v>39297</c:v>
                </c:pt>
                <c:pt idx="398">
                  <c:v>39300</c:v>
                </c:pt>
                <c:pt idx="399">
                  <c:v>39301</c:v>
                </c:pt>
                <c:pt idx="400">
                  <c:v>39302</c:v>
                </c:pt>
                <c:pt idx="401">
                  <c:v>39303</c:v>
                </c:pt>
                <c:pt idx="402">
                  <c:v>39304</c:v>
                </c:pt>
                <c:pt idx="403">
                  <c:v>39307</c:v>
                </c:pt>
                <c:pt idx="404">
                  <c:v>39308</c:v>
                </c:pt>
                <c:pt idx="405">
                  <c:v>39309</c:v>
                </c:pt>
                <c:pt idx="406">
                  <c:v>39310</c:v>
                </c:pt>
                <c:pt idx="407">
                  <c:v>39311</c:v>
                </c:pt>
                <c:pt idx="408">
                  <c:v>39314</c:v>
                </c:pt>
                <c:pt idx="409">
                  <c:v>39315</c:v>
                </c:pt>
                <c:pt idx="410">
                  <c:v>39316</c:v>
                </c:pt>
                <c:pt idx="411">
                  <c:v>39317</c:v>
                </c:pt>
                <c:pt idx="412">
                  <c:v>39318</c:v>
                </c:pt>
                <c:pt idx="413">
                  <c:v>39321</c:v>
                </c:pt>
                <c:pt idx="414">
                  <c:v>39322</c:v>
                </c:pt>
                <c:pt idx="415">
                  <c:v>39323</c:v>
                </c:pt>
                <c:pt idx="416">
                  <c:v>39324</c:v>
                </c:pt>
                <c:pt idx="417">
                  <c:v>39325</c:v>
                </c:pt>
                <c:pt idx="418">
                  <c:v>39329</c:v>
                </c:pt>
                <c:pt idx="419">
                  <c:v>39330</c:v>
                </c:pt>
                <c:pt idx="420">
                  <c:v>39331</c:v>
                </c:pt>
                <c:pt idx="421">
                  <c:v>39332</c:v>
                </c:pt>
                <c:pt idx="422">
                  <c:v>39335</c:v>
                </c:pt>
                <c:pt idx="423">
                  <c:v>39336</c:v>
                </c:pt>
                <c:pt idx="424">
                  <c:v>39337</c:v>
                </c:pt>
                <c:pt idx="425">
                  <c:v>39338</c:v>
                </c:pt>
                <c:pt idx="426">
                  <c:v>39339</c:v>
                </c:pt>
                <c:pt idx="427">
                  <c:v>39342</c:v>
                </c:pt>
                <c:pt idx="428">
                  <c:v>39343</c:v>
                </c:pt>
                <c:pt idx="429">
                  <c:v>39344</c:v>
                </c:pt>
                <c:pt idx="430">
                  <c:v>39345</c:v>
                </c:pt>
                <c:pt idx="431">
                  <c:v>39346</c:v>
                </c:pt>
                <c:pt idx="432">
                  <c:v>39349</c:v>
                </c:pt>
                <c:pt idx="433">
                  <c:v>39350</c:v>
                </c:pt>
                <c:pt idx="434">
                  <c:v>39351</c:v>
                </c:pt>
                <c:pt idx="435">
                  <c:v>39352</c:v>
                </c:pt>
                <c:pt idx="436">
                  <c:v>39353</c:v>
                </c:pt>
                <c:pt idx="437">
                  <c:v>39356</c:v>
                </c:pt>
                <c:pt idx="438">
                  <c:v>39357</c:v>
                </c:pt>
                <c:pt idx="439">
                  <c:v>39358</c:v>
                </c:pt>
                <c:pt idx="440">
                  <c:v>39359</c:v>
                </c:pt>
                <c:pt idx="441">
                  <c:v>39360</c:v>
                </c:pt>
                <c:pt idx="442">
                  <c:v>39364</c:v>
                </c:pt>
                <c:pt idx="443">
                  <c:v>39365</c:v>
                </c:pt>
                <c:pt idx="444">
                  <c:v>39366</c:v>
                </c:pt>
                <c:pt idx="445">
                  <c:v>39367</c:v>
                </c:pt>
                <c:pt idx="446">
                  <c:v>39370</c:v>
                </c:pt>
                <c:pt idx="447">
                  <c:v>39371</c:v>
                </c:pt>
                <c:pt idx="448">
                  <c:v>39372</c:v>
                </c:pt>
                <c:pt idx="449">
                  <c:v>39373</c:v>
                </c:pt>
                <c:pt idx="450">
                  <c:v>39374</c:v>
                </c:pt>
                <c:pt idx="451">
                  <c:v>39377</c:v>
                </c:pt>
                <c:pt idx="452">
                  <c:v>39378</c:v>
                </c:pt>
                <c:pt idx="453">
                  <c:v>39379</c:v>
                </c:pt>
                <c:pt idx="454">
                  <c:v>39380</c:v>
                </c:pt>
                <c:pt idx="455">
                  <c:v>39381</c:v>
                </c:pt>
                <c:pt idx="456">
                  <c:v>39384</c:v>
                </c:pt>
                <c:pt idx="457">
                  <c:v>39385</c:v>
                </c:pt>
                <c:pt idx="458">
                  <c:v>39386</c:v>
                </c:pt>
                <c:pt idx="459">
                  <c:v>39387</c:v>
                </c:pt>
                <c:pt idx="460">
                  <c:v>39388</c:v>
                </c:pt>
                <c:pt idx="461">
                  <c:v>39391</c:v>
                </c:pt>
                <c:pt idx="462">
                  <c:v>39392</c:v>
                </c:pt>
                <c:pt idx="463">
                  <c:v>39393</c:v>
                </c:pt>
                <c:pt idx="464">
                  <c:v>39394</c:v>
                </c:pt>
                <c:pt idx="465">
                  <c:v>39395</c:v>
                </c:pt>
                <c:pt idx="466">
                  <c:v>39399</c:v>
                </c:pt>
                <c:pt idx="467">
                  <c:v>39400</c:v>
                </c:pt>
                <c:pt idx="468">
                  <c:v>39401</c:v>
                </c:pt>
                <c:pt idx="469">
                  <c:v>39402</c:v>
                </c:pt>
                <c:pt idx="470">
                  <c:v>39405</c:v>
                </c:pt>
                <c:pt idx="471">
                  <c:v>39406</c:v>
                </c:pt>
                <c:pt idx="472">
                  <c:v>39407</c:v>
                </c:pt>
                <c:pt idx="473">
                  <c:v>39409</c:v>
                </c:pt>
                <c:pt idx="474">
                  <c:v>39412</c:v>
                </c:pt>
                <c:pt idx="475">
                  <c:v>39413</c:v>
                </c:pt>
                <c:pt idx="476">
                  <c:v>39414</c:v>
                </c:pt>
                <c:pt idx="477">
                  <c:v>39415</c:v>
                </c:pt>
                <c:pt idx="478">
                  <c:v>39416</c:v>
                </c:pt>
                <c:pt idx="479">
                  <c:v>39419</c:v>
                </c:pt>
                <c:pt idx="480">
                  <c:v>39420</c:v>
                </c:pt>
                <c:pt idx="481">
                  <c:v>39421</c:v>
                </c:pt>
                <c:pt idx="482">
                  <c:v>39422</c:v>
                </c:pt>
                <c:pt idx="483">
                  <c:v>39423</c:v>
                </c:pt>
                <c:pt idx="484">
                  <c:v>39426</c:v>
                </c:pt>
                <c:pt idx="485">
                  <c:v>39427</c:v>
                </c:pt>
                <c:pt idx="486">
                  <c:v>39428</c:v>
                </c:pt>
                <c:pt idx="487">
                  <c:v>39429</c:v>
                </c:pt>
                <c:pt idx="488">
                  <c:v>39430</c:v>
                </c:pt>
                <c:pt idx="489">
                  <c:v>39433</c:v>
                </c:pt>
                <c:pt idx="490">
                  <c:v>39434</c:v>
                </c:pt>
                <c:pt idx="491">
                  <c:v>39435</c:v>
                </c:pt>
                <c:pt idx="492">
                  <c:v>39436</c:v>
                </c:pt>
                <c:pt idx="493">
                  <c:v>39437</c:v>
                </c:pt>
                <c:pt idx="494">
                  <c:v>39440</c:v>
                </c:pt>
                <c:pt idx="495">
                  <c:v>39442</c:v>
                </c:pt>
                <c:pt idx="496">
                  <c:v>39443</c:v>
                </c:pt>
                <c:pt idx="497">
                  <c:v>39444</c:v>
                </c:pt>
                <c:pt idx="498">
                  <c:v>39447</c:v>
                </c:pt>
                <c:pt idx="499">
                  <c:v>39449</c:v>
                </c:pt>
                <c:pt idx="500">
                  <c:v>39450</c:v>
                </c:pt>
                <c:pt idx="501">
                  <c:v>39451</c:v>
                </c:pt>
                <c:pt idx="502">
                  <c:v>39454</c:v>
                </c:pt>
                <c:pt idx="503">
                  <c:v>39455</c:v>
                </c:pt>
                <c:pt idx="504">
                  <c:v>39456</c:v>
                </c:pt>
                <c:pt idx="505">
                  <c:v>39457</c:v>
                </c:pt>
                <c:pt idx="506">
                  <c:v>39458</c:v>
                </c:pt>
                <c:pt idx="507">
                  <c:v>39461</c:v>
                </c:pt>
                <c:pt idx="508">
                  <c:v>39462</c:v>
                </c:pt>
                <c:pt idx="509">
                  <c:v>39463</c:v>
                </c:pt>
                <c:pt idx="510">
                  <c:v>39464</c:v>
                </c:pt>
                <c:pt idx="511">
                  <c:v>39465</c:v>
                </c:pt>
                <c:pt idx="512">
                  <c:v>39469</c:v>
                </c:pt>
                <c:pt idx="513">
                  <c:v>39470</c:v>
                </c:pt>
                <c:pt idx="514">
                  <c:v>39471</c:v>
                </c:pt>
                <c:pt idx="515">
                  <c:v>39472</c:v>
                </c:pt>
                <c:pt idx="516">
                  <c:v>39475</c:v>
                </c:pt>
                <c:pt idx="517">
                  <c:v>39476</c:v>
                </c:pt>
                <c:pt idx="518">
                  <c:v>39477</c:v>
                </c:pt>
                <c:pt idx="519">
                  <c:v>39478</c:v>
                </c:pt>
                <c:pt idx="520">
                  <c:v>39479</c:v>
                </c:pt>
                <c:pt idx="521">
                  <c:v>39482</c:v>
                </c:pt>
                <c:pt idx="522">
                  <c:v>39483</c:v>
                </c:pt>
                <c:pt idx="523">
                  <c:v>39484</c:v>
                </c:pt>
                <c:pt idx="524">
                  <c:v>39485</c:v>
                </c:pt>
                <c:pt idx="525">
                  <c:v>39486</c:v>
                </c:pt>
                <c:pt idx="526">
                  <c:v>39489</c:v>
                </c:pt>
                <c:pt idx="527">
                  <c:v>39490</c:v>
                </c:pt>
                <c:pt idx="528">
                  <c:v>39491</c:v>
                </c:pt>
                <c:pt idx="529">
                  <c:v>39492</c:v>
                </c:pt>
                <c:pt idx="530">
                  <c:v>39493</c:v>
                </c:pt>
                <c:pt idx="531">
                  <c:v>39497</c:v>
                </c:pt>
                <c:pt idx="532">
                  <c:v>39498</c:v>
                </c:pt>
                <c:pt idx="533">
                  <c:v>39499</c:v>
                </c:pt>
                <c:pt idx="534">
                  <c:v>39500</c:v>
                </c:pt>
                <c:pt idx="535">
                  <c:v>39503</c:v>
                </c:pt>
                <c:pt idx="536">
                  <c:v>39504</c:v>
                </c:pt>
                <c:pt idx="537">
                  <c:v>39505</c:v>
                </c:pt>
                <c:pt idx="538">
                  <c:v>39506</c:v>
                </c:pt>
                <c:pt idx="539">
                  <c:v>39507</c:v>
                </c:pt>
                <c:pt idx="540">
                  <c:v>39510</c:v>
                </c:pt>
                <c:pt idx="541">
                  <c:v>39511</c:v>
                </c:pt>
                <c:pt idx="542">
                  <c:v>39512</c:v>
                </c:pt>
                <c:pt idx="543">
                  <c:v>39513</c:v>
                </c:pt>
                <c:pt idx="544">
                  <c:v>39514</c:v>
                </c:pt>
                <c:pt idx="545">
                  <c:v>39517</c:v>
                </c:pt>
                <c:pt idx="546">
                  <c:v>39518</c:v>
                </c:pt>
                <c:pt idx="547">
                  <c:v>39519</c:v>
                </c:pt>
                <c:pt idx="548">
                  <c:v>39520</c:v>
                </c:pt>
                <c:pt idx="549">
                  <c:v>39521</c:v>
                </c:pt>
                <c:pt idx="550">
                  <c:v>39524</c:v>
                </c:pt>
                <c:pt idx="551">
                  <c:v>39525</c:v>
                </c:pt>
                <c:pt idx="552">
                  <c:v>39526</c:v>
                </c:pt>
                <c:pt idx="553">
                  <c:v>39527</c:v>
                </c:pt>
                <c:pt idx="554">
                  <c:v>39531</c:v>
                </c:pt>
                <c:pt idx="555">
                  <c:v>39532</c:v>
                </c:pt>
                <c:pt idx="556">
                  <c:v>39533</c:v>
                </c:pt>
                <c:pt idx="557">
                  <c:v>39534</c:v>
                </c:pt>
                <c:pt idx="558">
                  <c:v>39535</c:v>
                </c:pt>
                <c:pt idx="559">
                  <c:v>39538</c:v>
                </c:pt>
                <c:pt idx="560">
                  <c:v>39539</c:v>
                </c:pt>
                <c:pt idx="561">
                  <c:v>39540</c:v>
                </c:pt>
                <c:pt idx="562">
                  <c:v>39541</c:v>
                </c:pt>
                <c:pt idx="563">
                  <c:v>39542</c:v>
                </c:pt>
                <c:pt idx="564">
                  <c:v>39545</c:v>
                </c:pt>
                <c:pt idx="565">
                  <c:v>39546</c:v>
                </c:pt>
                <c:pt idx="566">
                  <c:v>39547</c:v>
                </c:pt>
                <c:pt idx="567">
                  <c:v>39548</c:v>
                </c:pt>
                <c:pt idx="568">
                  <c:v>39549</c:v>
                </c:pt>
                <c:pt idx="569">
                  <c:v>39552</c:v>
                </c:pt>
                <c:pt idx="570">
                  <c:v>39553</c:v>
                </c:pt>
                <c:pt idx="571">
                  <c:v>39554</c:v>
                </c:pt>
                <c:pt idx="572">
                  <c:v>39555</c:v>
                </c:pt>
                <c:pt idx="573">
                  <c:v>39556</c:v>
                </c:pt>
                <c:pt idx="574">
                  <c:v>39559</c:v>
                </c:pt>
                <c:pt idx="575">
                  <c:v>39560</c:v>
                </c:pt>
                <c:pt idx="576">
                  <c:v>39561</c:v>
                </c:pt>
                <c:pt idx="577">
                  <c:v>39562</c:v>
                </c:pt>
                <c:pt idx="578">
                  <c:v>39563</c:v>
                </c:pt>
                <c:pt idx="579">
                  <c:v>39566</c:v>
                </c:pt>
                <c:pt idx="580">
                  <c:v>39567</c:v>
                </c:pt>
                <c:pt idx="581">
                  <c:v>39568</c:v>
                </c:pt>
                <c:pt idx="582">
                  <c:v>39569</c:v>
                </c:pt>
                <c:pt idx="583">
                  <c:v>39570</c:v>
                </c:pt>
                <c:pt idx="584">
                  <c:v>39573</c:v>
                </c:pt>
                <c:pt idx="585">
                  <c:v>39574</c:v>
                </c:pt>
                <c:pt idx="586">
                  <c:v>39575</c:v>
                </c:pt>
                <c:pt idx="587">
                  <c:v>39576</c:v>
                </c:pt>
                <c:pt idx="588">
                  <c:v>39577</c:v>
                </c:pt>
                <c:pt idx="589">
                  <c:v>39580</c:v>
                </c:pt>
                <c:pt idx="590">
                  <c:v>39581</c:v>
                </c:pt>
                <c:pt idx="591">
                  <c:v>39582</c:v>
                </c:pt>
                <c:pt idx="592">
                  <c:v>39583</c:v>
                </c:pt>
                <c:pt idx="593">
                  <c:v>39584</c:v>
                </c:pt>
                <c:pt idx="594">
                  <c:v>39587</c:v>
                </c:pt>
                <c:pt idx="595">
                  <c:v>39588</c:v>
                </c:pt>
                <c:pt idx="596">
                  <c:v>39589</c:v>
                </c:pt>
                <c:pt idx="597">
                  <c:v>39590</c:v>
                </c:pt>
                <c:pt idx="598">
                  <c:v>39591</c:v>
                </c:pt>
                <c:pt idx="599">
                  <c:v>39595</c:v>
                </c:pt>
                <c:pt idx="600">
                  <c:v>39596</c:v>
                </c:pt>
                <c:pt idx="601">
                  <c:v>39597</c:v>
                </c:pt>
                <c:pt idx="602">
                  <c:v>39598</c:v>
                </c:pt>
                <c:pt idx="603">
                  <c:v>39601</c:v>
                </c:pt>
                <c:pt idx="604">
                  <c:v>39602</c:v>
                </c:pt>
                <c:pt idx="605">
                  <c:v>39603</c:v>
                </c:pt>
                <c:pt idx="606">
                  <c:v>39604</c:v>
                </c:pt>
                <c:pt idx="607">
                  <c:v>39605</c:v>
                </c:pt>
                <c:pt idx="608">
                  <c:v>39608</c:v>
                </c:pt>
                <c:pt idx="609">
                  <c:v>39609</c:v>
                </c:pt>
                <c:pt idx="610">
                  <c:v>39610</c:v>
                </c:pt>
                <c:pt idx="611">
                  <c:v>39611</c:v>
                </c:pt>
                <c:pt idx="612">
                  <c:v>39612</c:v>
                </c:pt>
                <c:pt idx="613">
                  <c:v>39615</c:v>
                </c:pt>
                <c:pt idx="614">
                  <c:v>39616</c:v>
                </c:pt>
                <c:pt idx="615">
                  <c:v>39617</c:v>
                </c:pt>
                <c:pt idx="616">
                  <c:v>39618</c:v>
                </c:pt>
                <c:pt idx="617">
                  <c:v>39619</c:v>
                </c:pt>
                <c:pt idx="618">
                  <c:v>39622</c:v>
                </c:pt>
                <c:pt idx="619">
                  <c:v>39623</c:v>
                </c:pt>
                <c:pt idx="620">
                  <c:v>39624</c:v>
                </c:pt>
                <c:pt idx="621">
                  <c:v>39625</c:v>
                </c:pt>
                <c:pt idx="622">
                  <c:v>39626</c:v>
                </c:pt>
                <c:pt idx="623">
                  <c:v>39629</c:v>
                </c:pt>
                <c:pt idx="624">
                  <c:v>39630</c:v>
                </c:pt>
                <c:pt idx="625">
                  <c:v>39631</c:v>
                </c:pt>
                <c:pt idx="626">
                  <c:v>39632</c:v>
                </c:pt>
                <c:pt idx="627">
                  <c:v>39636</c:v>
                </c:pt>
                <c:pt idx="628">
                  <c:v>39637</c:v>
                </c:pt>
                <c:pt idx="629">
                  <c:v>39638</c:v>
                </c:pt>
                <c:pt idx="630">
                  <c:v>39639</c:v>
                </c:pt>
                <c:pt idx="631">
                  <c:v>39640</c:v>
                </c:pt>
                <c:pt idx="632">
                  <c:v>39643</c:v>
                </c:pt>
                <c:pt idx="633">
                  <c:v>39644</c:v>
                </c:pt>
                <c:pt idx="634">
                  <c:v>39645</c:v>
                </c:pt>
                <c:pt idx="635">
                  <c:v>39646</c:v>
                </c:pt>
                <c:pt idx="636">
                  <c:v>39647</c:v>
                </c:pt>
                <c:pt idx="637">
                  <c:v>39650</c:v>
                </c:pt>
                <c:pt idx="638">
                  <c:v>39651</c:v>
                </c:pt>
                <c:pt idx="639">
                  <c:v>39652</c:v>
                </c:pt>
                <c:pt idx="640">
                  <c:v>39653</c:v>
                </c:pt>
                <c:pt idx="641">
                  <c:v>39654</c:v>
                </c:pt>
                <c:pt idx="642">
                  <c:v>39657</c:v>
                </c:pt>
                <c:pt idx="643">
                  <c:v>39658</c:v>
                </c:pt>
                <c:pt idx="644">
                  <c:v>39659</c:v>
                </c:pt>
                <c:pt idx="645">
                  <c:v>39660</c:v>
                </c:pt>
                <c:pt idx="646">
                  <c:v>39661</c:v>
                </c:pt>
                <c:pt idx="647">
                  <c:v>39664</c:v>
                </c:pt>
                <c:pt idx="648">
                  <c:v>39665</c:v>
                </c:pt>
                <c:pt idx="649">
                  <c:v>39666</c:v>
                </c:pt>
                <c:pt idx="650">
                  <c:v>39667</c:v>
                </c:pt>
                <c:pt idx="651">
                  <c:v>39668</c:v>
                </c:pt>
                <c:pt idx="652">
                  <c:v>39671</c:v>
                </c:pt>
                <c:pt idx="653">
                  <c:v>39672</c:v>
                </c:pt>
                <c:pt idx="654">
                  <c:v>39673</c:v>
                </c:pt>
                <c:pt idx="655">
                  <c:v>39674</c:v>
                </c:pt>
                <c:pt idx="656">
                  <c:v>39675</c:v>
                </c:pt>
                <c:pt idx="657">
                  <c:v>39678</c:v>
                </c:pt>
                <c:pt idx="658">
                  <c:v>39679</c:v>
                </c:pt>
                <c:pt idx="659">
                  <c:v>39680</c:v>
                </c:pt>
                <c:pt idx="660">
                  <c:v>39681</c:v>
                </c:pt>
                <c:pt idx="661">
                  <c:v>39682</c:v>
                </c:pt>
                <c:pt idx="662">
                  <c:v>39685</c:v>
                </c:pt>
                <c:pt idx="663">
                  <c:v>39686</c:v>
                </c:pt>
                <c:pt idx="664">
                  <c:v>39687</c:v>
                </c:pt>
                <c:pt idx="665">
                  <c:v>39688</c:v>
                </c:pt>
                <c:pt idx="666">
                  <c:v>39689</c:v>
                </c:pt>
                <c:pt idx="667">
                  <c:v>39693</c:v>
                </c:pt>
                <c:pt idx="668">
                  <c:v>39694</c:v>
                </c:pt>
                <c:pt idx="669">
                  <c:v>39695</c:v>
                </c:pt>
                <c:pt idx="670">
                  <c:v>39696</c:v>
                </c:pt>
                <c:pt idx="671">
                  <c:v>39699</c:v>
                </c:pt>
                <c:pt idx="672">
                  <c:v>39700</c:v>
                </c:pt>
                <c:pt idx="673">
                  <c:v>39701</c:v>
                </c:pt>
                <c:pt idx="674">
                  <c:v>39702</c:v>
                </c:pt>
                <c:pt idx="675">
                  <c:v>39703</c:v>
                </c:pt>
                <c:pt idx="676">
                  <c:v>39706</c:v>
                </c:pt>
                <c:pt idx="677">
                  <c:v>39707</c:v>
                </c:pt>
                <c:pt idx="678">
                  <c:v>39708</c:v>
                </c:pt>
                <c:pt idx="679">
                  <c:v>39709</c:v>
                </c:pt>
                <c:pt idx="680">
                  <c:v>39710</c:v>
                </c:pt>
                <c:pt idx="681">
                  <c:v>39713</c:v>
                </c:pt>
                <c:pt idx="682">
                  <c:v>39714</c:v>
                </c:pt>
                <c:pt idx="683">
                  <c:v>39715</c:v>
                </c:pt>
                <c:pt idx="684">
                  <c:v>39716</c:v>
                </c:pt>
                <c:pt idx="685">
                  <c:v>39717</c:v>
                </c:pt>
                <c:pt idx="686">
                  <c:v>39720</c:v>
                </c:pt>
                <c:pt idx="687">
                  <c:v>39721</c:v>
                </c:pt>
                <c:pt idx="688">
                  <c:v>39722</c:v>
                </c:pt>
                <c:pt idx="689">
                  <c:v>39723</c:v>
                </c:pt>
                <c:pt idx="690">
                  <c:v>39724</c:v>
                </c:pt>
                <c:pt idx="691">
                  <c:v>39727</c:v>
                </c:pt>
                <c:pt idx="692">
                  <c:v>39728</c:v>
                </c:pt>
                <c:pt idx="693">
                  <c:v>39729</c:v>
                </c:pt>
                <c:pt idx="694">
                  <c:v>39730</c:v>
                </c:pt>
                <c:pt idx="695">
                  <c:v>39731</c:v>
                </c:pt>
                <c:pt idx="696">
                  <c:v>39735</c:v>
                </c:pt>
                <c:pt idx="697">
                  <c:v>39736</c:v>
                </c:pt>
                <c:pt idx="698">
                  <c:v>39737</c:v>
                </c:pt>
                <c:pt idx="699">
                  <c:v>39738</c:v>
                </c:pt>
                <c:pt idx="700">
                  <c:v>39741</c:v>
                </c:pt>
                <c:pt idx="701">
                  <c:v>39742</c:v>
                </c:pt>
                <c:pt idx="702">
                  <c:v>39743</c:v>
                </c:pt>
                <c:pt idx="703">
                  <c:v>39744</c:v>
                </c:pt>
                <c:pt idx="704">
                  <c:v>39745</c:v>
                </c:pt>
                <c:pt idx="705">
                  <c:v>39748</c:v>
                </c:pt>
                <c:pt idx="706">
                  <c:v>39749</c:v>
                </c:pt>
                <c:pt idx="707">
                  <c:v>39750</c:v>
                </c:pt>
                <c:pt idx="708">
                  <c:v>39751</c:v>
                </c:pt>
                <c:pt idx="709">
                  <c:v>39752</c:v>
                </c:pt>
                <c:pt idx="710">
                  <c:v>39755</c:v>
                </c:pt>
                <c:pt idx="711">
                  <c:v>39756</c:v>
                </c:pt>
                <c:pt idx="712">
                  <c:v>39757</c:v>
                </c:pt>
                <c:pt idx="713">
                  <c:v>39758</c:v>
                </c:pt>
                <c:pt idx="714">
                  <c:v>39759</c:v>
                </c:pt>
                <c:pt idx="715">
                  <c:v>39762</c:v>
                </c:pt>
                <c:pt idx="716">
                  <c:v>39764</c:v>
                </c:pt>
                <c:pt idx="717">
                  <c:v>39765</c:v>
                </c:pt>
                <c:pt idx="718">
                  <c:v>39766</c:v>
                </c:pt>
                <c:pt idx="719">
                  <c:v>39769</c:v>
                </c:pt>
                <c:pt idx="720">
                  <c:v>39770</c:v>
                </c:pt>
                <c:pt idx="721">
                  <c:v>39771</c:v>
                </c:pt>
                <c:pt idx="722">
                  <c:v>39772</c:v>
                </c:pt>
                <c:pt idx="723">
                  <c:v>39773</c:v>
                </c:pt>
                <c:pt idx="724">
                  <c:v>39776</c:v>
                </c:pt>
                <c:pt idx="725">
                  <c:v>39777</c:v>
                </c:pt>
                <c:pt idx="726">
                  <c:v>39778</c:v>
                </c:pt>
                <c:pt idx="727">
                  <c:v>39780</c:v>
                </c:pt>
                <c:pt idx="728">
                  <c:v>39783</c:v>
                </c:pt>
                <c:pt idx="729">
                  <c:v>39784</c:v>
                </c:pt>
                <c:pt idx="730">
                  <c:v>39785</c:v>
                </c:pt>
                <c:pt idx="731">
                  <c:v>39786</c:v>
                </c:pt>
                <c:pt idx="732">
                  <c:v>39787</c:v>
                </c:pt>
                <c:pt idx="733">
                  <c:v>39790</c:v>
                </c:pt>
                <c:pt idx="734">
                  <c:v>39791</c:v>
                </c:pt>
                <c:pt idx="735">
                  <c:v>39792</c:v>
                </c:pt>
                <c:pt idx="736">
                  <c:v>39793</c:v>
                </c:pt>
                <c:pt idx="737">
                  <c:v>39794</c:v>
                </c:pt>
                <c:pt idx="738">
                  <c:v>39797</c:v>
                </c:pt>
                <c:pt idx="739">
                  <c:v>39798</c:v>
                </c:pt>
                <c:pt idx="740">
                  <c:v>39799</c:v>
                </c:pt>
                <c:pt idx="741">
                  <c:v>39800</c:v>
                </c:pt>
                <c:pt idx="742">
                  <c:v>39801</c:v>
                </c:pt>
                <c:pt idx="743">
                  <c:v>39804</c:v>
                </c:pt>
                <c:pt idx="744">
                  <c:v>39805</c:v>
                </c:pt>
                <c:pt idx="745">
                  <c:v>39806</c:v>
                </c:pt>
                <c:pt idx="746">
                  <c:v>39808</c:v>
                </c:pt>
                <c:pt idx="747">
                  <c:v>39811</c:v>
                </c:pt>
                <c:pt idx="748">
                  <c:v>39812</c:v>
                </c:pt>
                <c:pt idx="749">
                  <c:v>39813</c:v>
                </c:pt>
                <c:pt idx="750">
                  <c:v>39815</c:v>
                </c:pt>
                <c:pt idx="751">
                  <c:v>39818</c:v>
                </c:pt>
                <c:pt idx="752">
                  <c:v>39819</c:v>
                </c:pt>
                <c:pt idx="753">
                  <c:v>39820</c:v>
                </c:pt>
                <c:pt idx="754">
                  <c:v>39821</c:v>
                </c:pt>
                <c:pt idx="755">
                  <c:v>39822</c:v>
                </c:pt>
                <c:pt idx="756">
                  <c:v>39825</c:v>
                </c:pt>
                <c:pt idx="757">
                  <c:v>39826</c:v>
                </c:pt>
                <c:pt idx="758">
                  <c:v>39827</c:v>
                </c:pt>
                <c:pt idx="759">
                  <c:v>39828</c:v>
                </c:pt>
                <c:pt idx="760">
                  <c:v>39829</c:v>
                </c:pt>
                <c:pt idx="761">
                  <c:v>39833</c:v>
                </c:pt>
                <c:pt idx="762">
                  <c:v>39834</c:v>
                </c:pt>
                <c:pt idx="763">
                  <c:v>39835</c:v>
                </c:pt>
                <c:pt idx="764">
                  <c:v>39836</c:v>
                </c:pt>
                <c:pt idx="765">
                  <c:v>39839</c:v>
                </c:pt>
                <c:pt idx="766">
                  <c:v>39840</c:v>
                </c:pt>
                <c:pt idx="767">
                  <c:v>39841</c:v>
                </c:pt>
                <c:pt idx="768">
                  <c:v>39842</c:v>
                </c:pt>
                <c:pt idx="769">
                  <c:v>39843</c:v>
                </c:pt>
                <c:pt idx="770">
                  <c:v>39846</c:v>
                </c:pt>
                <c:pt idx="771">
                  <c:v>39847</c:v>
                </c:pt>
                <c:pt idx="772">
                  <c:v>39848</c:v>
                </c:pt>
                <c:pt idx="773">
                  <c:v>39849</c:v>
                </c:pt>
                <c:pt idx="774">
                  <c:v>39850</c:v>
                </c:pt>
                <c:pt idx="775">
                  <c:v>39853</c:v>
                </c:pt>
                <c:pt idx="776">
                  <c:v>39854</c:v>
                </c:pt>
                <c:pt idx="777">
                  <c:v>39855</c:v>
                </c:pt>
                <c:pt idx="778">
                  <c:v>39856</c:v>
                </c:pt>
                <c:pt idx="779">
                  <c:v>39857</c:v>
                </c:pt>
                <c:pt idx="780">
                  <c:v>39861</c:v>
                </c:pt>
                <c:pt idx="781">
                  <c:v>39862</c:v>
                </c:pt>
                <c:pt idx="782">
                  <c:v>39863</c:v>
                </c:pt>
                <c:pt idx="783">
                  <c:v>39864</c:v>
                </c:pt>
                <c:pt idx="784">
                  <c:v>39867</c:v>
                </c:pt>
                <c:pt idx="785">
                  <c:v>39868</c:v>
                </c:pt>
                <c:pt idx="786">
                  <c:v>39869</c:v>
                </c:pt>
                <c:pt idx="787">
                  <c:v>39870</c:v>
                </c:pt>
                <c:pt idx="788">
                  <c:v>39871</c:v>
                </c:pt>
                <c:pt idx="789">
                  <c:v>39874</c:v>
                </c:pt>
                <c:pt idx="790">
                  <c:v>39875</c:v>
                </c:pt>
                <c:pt idx="791">
                  <c:v>39876</c:v>
                </c:pt>
                <c:pt idx="792">
                  <c:v>39877</c:v>
                </c:pt>
                <c:pt idx="793">
                  <c:v>39878</c:v>
                </c:pt>
                <c:pt idx="794">
                  <c:v>39881</c:v>
                </c:pt>
                <c:pt idx="795">
                  <c:v>39882</c:v>
                </c:pt>
                <c:pt idx="796">
                  <c:v>39883</c:v>
                </c:pt>
                <c:pt idx="797">
                  <c:v>39884</c:v>
                </c:pt>
                <c:pt idx="798">
                  <c:v>39885</c:v>
                </c:pt>
                <c:pt idx="799">
                  <c:v>39888</c:v>
                </c:pt>
                <c:pt idx="800">
                  <c:v>39889</c:v>
                </c:pt>
                <c:pt idx="801">
                  <c:v>39890</c:v>
                </c:pt>
                <c:pt idx="802">
                  <c:v>39891</c:v>
                </c:pt>
                <c:pt idx="803">
                  <c:v>39892</c:v>
                </c:pt>
                <c:pt idx="804">
                  <c:v>39895</c:v>
                </c:pt>
                <c:pt idx="805">
                  <c:v>39896</c:v>
                </c:pt>
                <c:pt idx="806">
                  <c:v>39897</c:v>
                </c:pt>
                <c:pt idx="807">
                  <c:v>39898</c:v>
                </c:pt>
                <c:pt idx="808">
                  <c:v>39899</c:v>
                </c:pt>
                <c:pt idx="809">
                  <c:v>39902</c:v>
                </c:pt>
                <c:pt idx="810">
                  <c:v>39903</c:v>
                </c:pt>
                <c:pt idx="811">
                  <c:v>39904</c:v>
                </c:pt>
                <c:pt idx="812">
                  <c:v>39905</c:v>
                </c:pt>
                <c:pt idx="813">
                  <c:v>39906</c:v>
                </c:pt>
                <c:pt idx="814">
                  <c:v>39909</c:v>
                </c:pt>
                <c:pt idx="815">
                  <c:v>39910</c:v>
                </c:pt>
                <c:pt idx="816">
                  <c:v>39911</c:v>
                </c:pt>
                <c:pt idx="817">
                  <c:v>39912</c:v>
                </c:pt>
                <c:pt idx="818">
                  <c:v>39916</c:v>
                </c:pt>
                <c:pt idx="819">
                  <c:v>39917</c:v>
                </c:pt>
                <c:pt idx="820">
                  <c:v>39918</c:v>
                </c:pt>
                <c:pt idx="821">
                  <c:v>39919</c:v>
                </c:pt>
                <c:pt idx="822">
                  <c:v>39920</c:v>
                </c:pt>
                <c:pt idx="823">
                  <c:v>39923</c:v>
                </c:pt>
                <c:pt idx="824">
                  <c:v>39924</c:v>
                </c:pt>
                <c:pt idx="825">
                  <c:v>39925</c:v>
                </c:pt>
                <c:pt idx="826">
                  <c:v>39926</c:v>
                </c:pt>
                <c:pt idx="827">
                  <c:v>39927</c:v>
                </c:pt>
                <c:pt idx="828">
                  <c:v>39930</c:v>
                </c:pt>
                <c:pt idx="829">
                  <c:v>39931</c:v>
                </c:pt>
                <c:pt idx="830">
                  <c:v>39932</c:v>
                </c:pt>
                <c:pt idx="831">
                  <c:v>39933</c:v>
                </c:pt>
                <c:pt idx="832">
                  <c:v>39934</c:v>
                </c:pt>
                <c:pt idx="833">
                  <c:v>39937</c:v>
                </c:pt>
                <c:pt idx="834">
                  <c:v>39938</c:v>
                </c:pt>
                <c:pt idx="835">
                  <c:v>39939</c:v>
                </c:pt>
                <c:pt idx="836">
                  <c:v>39940</c:v>
                </c:pt>
                <c:pt idx="837">
                  <c:v>39941</c:v>
                </c:pt>
                <c:pt idx="838">
                  <c:v>39944</c:v>
                </c:pt>
                <c:pt idx="839">
                  <c:v>39945</c:v>
                </c:pt>
                <c:pt idx="840">
                  <c:v>39946</c:v>
                </c:pt>
                <c:pt idx="841">
                  <c:v>39947</c:v>
                </c:pt>
                <c:pt idx="842">
                  <c:v>39948</c:v>
                </c:pt>
                <c:pt idx="843">
                  <c:v>39951</c:v>
                </c:pt>
                <c:pt idx="844">
                  <c:v>39952</c:v>
                </c:pt>
                <c:pt idx="845">
                  <c:v>39953</c:v>
                </c:pt>
                <c:pt idx="846">
                  <c:v>39954</c:v>
                </c:pt>
                <c:pt idx="847">
                  <c:v>39955</c:v>
                </c:pt>
                <c:pt idx="848">
                  <c:v>39959</c:v>
                </c:pt>
                <c:pt idx="849">
                  <c:v>39960</c:v>
                </c:pt>
                <c:pt idx="850">
                  <c:v>39961</c:v>
                </c:pt>
                <c:pt idx="851">
                  <c:v>39962</c:v>
                </c:pt>
                <c:pt idx="852">
                  <c:v>39965</c:v>
                </c:pt>
                <c:pt idx="853">
                  <c:v>39966</c:v>
                </c:pt>
                <c:pt idx="854">
                  <c:v>39967</c:v>
                </c:pt>
                <c:pt idx="855">
                  <c:v>39968</c:v>
                </c:pt>
                <c:pt idx="856">
                  <c:v>39969</c:v>
                </c:pt>
                <c:pt idx="857">
                  <c:v>39972</c:v>
                </c:pt>
                <c:pt idx="858">
                  <c:v>39973</c:v>
                </c:pt>
                <c:pt idx="859">
                  <c:v>39974</c:v>
                </c:pt>
                <c:pt idx="860">
                  <c:v>39975</c:v>
                </c:pt>
                <c:pt idx="861">
                  <c:v>39976</c:v>
                </c:pt>
                <c:pt idx="862">
                  <c:v>39979</c:v>
                </c:pt>
                <c:pt idx="863">
                  <c:v>39980</c:v>
                </c:pt>
                <c:pt idx="864">
                  <c:v>39981</c:v>
                </c:pt>
                <c:pt idx="865">
                  <c:v>39982</c:v>
                </c:pt>
                <c:pt idx="866">
                  <c:v>39983</c:v>
                </c:pt>
                <c:pt idx="867">
                  <c:v>39986</c:v>
                </c:pt>
                <c:pt idx="868">
                  <c:v>39987</c:v>
                </c:pt>
                <c:pt idx="869">
                  <c:v>39988</c:v>
                </c:pt>
                <c:pt idx="870">
                  <c:v>39989</c:v>
                </c:pt>
                <c:pt idx="871">
                  <c:v>39990</c:v>
                </c:pt>
                <c:pt idx="872">
                  <c:v>39993</c:v>
                </c:pt>
                <c:pt idx="873">
                  <c:v>39994</c:v>
                </c:pt>
                <c:pt idx="874">
                  <c:v>39995</c:v>
                </c:pt>
                <c:pt idx="875">
                  <c:v>39996</c:v>
                </c:pt>
                <c:pt idx="876">
                  <c:v>40000</c:v>
                </c:pt>
                <c:pt idx="877">
                  <c:v>40001</c:v>
                </c:pt>
                <c:pt idx="878">
                  <c:v>40002</c:v>
                </c:pt>
                <c:pt idx="879">
                  <c:v>40003</c:v>
                </c:pt>
                <c:pt idx="880">
                  <c:v>40004</c:v>
                </c:pt>
                <c:pt idx="881">
                  <c:v>40007</c:v>
                </c:pt>
                <c:pt idx="882">
                  <c:v>40008</c:v>
                </c:pt>
                <c:pt idx="883">
                  <c:v>40009</c:v>
                </c:pt>
                <c:pt idx="884">
                  <c:v>40010</c:v>
                </c:pt>
                <c:pt idx="885">
                  <c:v>40011</c:v>
                </c:pt>
                <c:pt idx="886">
                  <c:v>40014</c:v>
                </c:pt>
                <c:pt idx="887">
                  <c:v>40015</c:v>
                </c:pt>
                <c:pt idx="888">
                  <c:v>40016</c:v>
                </c:pt>
                <c:pt idx="889">
                  <c:v>40017</c:v>
                </c:pt>
                <c:pt idx="890">
                  <c:v>40018</c:v>
                </c:pt>
                <c:pt idx="891">
                  <c:v>40021</c:v>
                </c:pt>
                <c:pt idx="892">
                  <c:v>40022</c:v>
                </c:pt>
                <c:pt idx="893">
                  <c:v>40023</c:v>
                </c:pt>
                <c:pt idx="894">
                  <c:v>40024</c:v>
                </c:pt>
                <c:pt idx="895">
                  <c:v>40025</c:v>
                </c:pt>
                <c:pt idx="896">
                  <c:v>40028</c:v>
                </c:pt>
                <c:pt idx="897">
                  <c:v>40029</c:v>
                </c:pt>
                <c:pt idx="898">
                  <c:v>40030</c:v>
                </c:pt>
                <c:pt idx="899">
                  <c:v>40031</c:v>
                </c:pt>
                <c:pt idx="900">
                  <c:v>40032</c:v>
                </c:pt>
                <c:pt idx="901">
                  <c:v>40035</c:v>
                </c:pt>
                <c:pt idx="902">
                  <c:v>40036</c:v>
                </c:pt>
                <c:pt idx="903">
                  <c:v>40037</c:v>
                </c:pt>
                <c:pt idx="904">
                  <c:v>40038</c:v>
                </c:pt>
                <c:pt idx="905">
                  <c:v>40039</c:v>
                </c:pt>
                <c:pt idx="906">
                  <c:v>40042</c:v>
                </c:pt>
                <c:pt idx="907">
                  <c:v>40043</c:v>
                </c:pt>
                <c:pt idx="908">
                  <c:v>40044</c:v>
                </c:pt>
                <c:pt idx="909">
                  <c:v>40045</c:v>
                </c:pt>
                <c:pt idx="910">
                  <c:v>40046</c:v>
                </c:pt>
                <c:pt idx="911">
                  <c:v>40049</c:v>
                </c:pt>
                <c:pt idx="912">
                  <c:v>40050</c:v>
                </c:pt>
                <c:pt idx="913">
                  <c:v>40051</c:v>
                </c:pt>
                <c:pt idx="914">
                  <c:v>40052</c:v>
                </c:pt>
                <c:pt idx="915">
                  <c:v>40053</c:v>
                </c:pt>
                <c:pt idx="916">
                  <c:v>40056</c:v>
                </c:pt>
                <c:pt idx="917">
                  <c:v>40057</c:v>
                </c:pt>
                <c:pt idx="918">
                  <c:v>40058</c:v>
                </c:pt>
                <c:pt idx="919">
                  <c:v>40059</c:v>
                </c:pt>
                <c:pt idx="920">
                  <c:v>40060</c:v>
                </c:pt>
                <c:pt idx="921">
                  <c:v>40064</c:v>
                </c:pt>
                <c:pt idx="922">
                  <c:v>40065</c:v>
                </c:pt>
                <c:pt idx="923">
                  <c:v>40066</c:v>
                </c:pt>
                <c:pt idx="924">
                  <c:v>40067</c:v>
                </c:pt>
                <c:pt idx="925">
                  <c:v>40070</c:v>
                </c:pt>
                <c:pt idx="926">
                  <c:v>40071</c:v>
                </c:pt>
                <c:pt idx="927">
                  <c:v>40072</c:v>
                </c:pt>
                <c:pt idx="928">
                  <c:v>40073</c:v>
                </c:pt>
                <c:pt idx="929">
                  <c:v>40074</c:v>
                </c:pt>
                <c:pt idx="930">
                  <c:v>40077</c:v>
                </c:pt>
                <c:pt idx="931">
                  <c:v>40078</c:v>
                </c:pt>
                <c:pt idx="932">
                  <c:v>40079</c:v>
                </c:pt>
                <c:pt idx="933">
                  <c:v>40080</c:v>
                </c:pt>
                <c:pt idx="934">
                  <c:v>40081</c:v>
                </c:pt>
                <c:pt idx="935">
                  <c:v>40084</c:v>
                </c:pt>
                <c:pt idx="936">
                  <c:v>40085</c:v>
                </c:pt>
                <c:pt idx="937">
                  <c:v>40086</c:v>
                </c:pt>
                <c:pt idx="938">
                  <c:v>40087</c:v>
                </c:pt>
                <c:pt idx="939">
                  <c:v>40088</c:v>
                </c:pt>
                <c:pt idx="940">
                  <c:v>40091</c:v>
                </c:pt>
                <c:pt idx="941">
                  <c:v>40092</c:v>
                </c:pt>
                <c:pt idx="942">
                  <c:v>40093</c:v>
                </c:pt>
                <c:pt idx="943">
                  <c:v>40094</c:v>
                </c:pt>
                <c:pt idx="944">
                  <c:v>40095</c:v>
                </c:pt>
                <c:pt idx="945">
                  <c:v>40099</c:v>
                </c:pt>
                <c:pt idx="946">
                  <c:v>40100</c:v>
                </c:pt>
                <c:pt idx="947">
                  <c:v>40101</c:v>
                </c:pt>
                <c:pt idx="948">
                  <c:v>40102</c:v>
                </c:pt>
                <c:pt idx="949">
                  <c:v>40105</c:v>
                </c:pt>
                <c:pt idx="950">
                  <c:v>40106</c:v>
                </c:pt>
                <c:pt idx="951">
                  <c:v>40107</c:v>
                </c:pt>
                <c:pt idx="952">
                  <c:v>40108</c:v>
                </c:pt>
                <c:pt idx="953">
                  <c:v>40109</c:v>
                </c:pt>
                <c:pt idx="954">
                  <c:v>40112</c:v>
                </c:pt>
                <c:pt idx="955">
                  <c:v>40113</c:v>
                </c:pt>
                <c:pt idx="956">
                  <c:v>40114</c:v>
                </c:pt>
                <c:pt idx="957">
                  <c:v>40115</c:v>
                </c:pt>
                <c:pt idx="958">
                  <c:v>40116</c:v>
                </c:pt>
                <c:pt idx="959">
                  <c:v>40119</c:v>
                </c:pt>
                <c:pt idx="960">
                  <c:v>40120</c:v>
                </c:pt>
                <c:pt idx="961">
                  <c:v>40121</c:v>
                </c:pt>
                <c:pt idx="962">
                  <c:v>40122</c:v>
                </c:pt>
                <c:pt idx="963">
                  <c:v>40123</c:v>
                </c:pt>
                <c:pt idx="964">
                  <c:v>40126</c:v>
                </c:pt>
                <c:pt idx="965">
                  <c:v>40127</c:v>
                </c:pt>
                <c:pt idx="966">
                  <c:v>40129</c:v>
                </c:pt>
                <c:pt idx="967">
                  <c:v>40130</c:v>
                </c:pt>
                <c:pt idx="968">
                  <c:v>40133</c:v>
                </c:pt>
                <c:pt idx="969">
                  <c:v>40134</c:v>
                </c:pt>
                <c:pt idx="970">
                  <c:v>40135</c:v>
                </c:pt>
                <c:pt idx="971">
                  <c:v>40136</c:v>
                </c:pt>
                <c:pt idx="972">
                  <c:v>40137</c:v>
                </c:pt>
                <c:pt idx="973">
                  <c:v>40140</c:v>
                </c:pt>
                <c:pt idx="974">
                  <c:v>40141</c:v>
                </c:pt>
                <c:pt idx="975">
                  <c:v>40142</c:v>
                </c:pt>
                <c:pt idx="976">
                  <c:v>40144</c:v>
                </c:pt>
                <c:pt idx="977">
                  <c:v>40147</c:v>
                </c:pt>
                <c:pt idx="978">
                  <c:v>40148</c:v>
                </c:pt>
                <c:pt idx="979">
                  <c:v>40149</c:v>
                </c:pt>
                <c:pt idx="980">
                  <c:v>40150</c:v>
                </c:pt>
                <c:pt idx="981">
                  <c:v>40151</c:v>
                </c:pt>
                <c:pt idx="982">
                  <c:v>40154</c:v>
                </c:pt>
                <c:pt idx="983">
                  <c:v>40155</c:v>
                </c:pt>
                <c:pt idx="984">
                  <c:v>40156</c:v>
                </c:pt>
                <c:pt idx="985">
                  <c:v>40157</c:v>
                </c:pt>
                <c:pt idx="986">
                  <c:v>40158</c:v>
                </c:pt>
                <c:pt idx="987">
                  <c:v>40161</c:v>
                </c:pt>
                <c:pt idx="988">
                  <c:v>40162</c:v>
                </c:pt>
                <c:pt idx="989">
                  <c:v>40163</c:v>
                </c:pt>
                <c:pt idx="990">
                  <c:v>40164</c:v>
                </c:pt>
                <c:pt idx="991">
                  <c:v>40165</c:v>
                </c:pt>
                <c:pt idx="992">
                  <c:v>40168</c:v>
                </c:pt>
                <c:pt idx="993">
                  <c:v>40169</c:v>
                </c:pt>
                <c:pt idx="994">
                  <c:v>40170</c:v>
                </c:pt>
                <c:pt idx="995">
                  <c:v>40171</c:v>
                </c:pt>
                <c:pt idx="996">
                  <c:v>40175</c:v>
                </c:pt>
                <c:pt idx="997">
                  <c:v>40176</c:v>
                </c:pt>
                <c:pt idx="998">
                  <c:v>40177</c:v>
                </c:pt>
                <c:pt idx="999">
                  <c:v>40178</c:v>
                </c:pt>
                <c:pt idx="1000">
                  <c:v>40182</c:v>
                </c:pt>
                <c:pt idx="1001">
                  <c:v>40183</c:v>
                </c:pt>
                <c:pt idx="1002">
                  <c:v>40184</c:v>
                </c:pt>
                <c:pt idx="1003">
                  <c:v>40185</c:v>
                </c:pt>
                <c:pt idx="1004">
                  <c:v>40186</c:v>
                </c:pt>
                <c:pt idx="1005">
                  <c:v>40189</c:v>
                </c:pt>
                <c:pt idx="1006">
                  <c:v>40190</c:v>
                </c:pt>
                <c:pt idx="1007">
                  <c:v>40191</c:v>
                </c:pt>
                <c:pt idx="1008">
                  <c:v>40192</c:v>
                </c:pt>
                <c:pt idx="1009">
                  <c:v>40193</c:v>
                </c:pt>
                <c:pt idx="1010">
                  <c:v>40197</c:v>
                </c:pt>
                <c:pt idx="1011">
                  <c:v>40198</c:v>
                </c:pt>
                <c:pt idx="1012">
                  <c:v>40199</c:v>
                </c:pt>
                <c:pt idx="1013">
                  <c:v>40200</c:v>
                </c:pt>
                <c:pt idx="1014">
                  <c:v>40203</c:v>
                </c:pt>
                <c:pt idx="1015">
                  <c:v>40204</c:v>
                </c:pt>
                <c:pt idx="1016">
                  <c:v>40205</c:v>
                </c:pt>
                <c:pt idx="1017">
                  <c:v>40206</c:v>
                </c:pt>
                <c:pt idx="1018">
                  <c:v>40207</c:v>
                </c:pt>
                <c:pt idx="1019">
                  <c:v>40210</c:v>
                </c:pt>
                <c:pt idx="1020">
                  <c:v>40211</c:v>
                </c:pt>
                <c:pt idx="1021">
                  <c:v>40212</c:v>
                </c:pt>
                <c:pt idx="1022">
                  <c:v>40213</c:v>
                </c:pt>
                <c:pt idx="1023">
                  <c:v>40214</c:v>
                </c:pt>
                <c:pt idx="1024">
                  <c:v>40217</c:v>
                </c:pt>
                <c:pt idx="1025">
                  <c:v>40218</c:v>
                </c:pt>
                <c:pt idx="1026">
                  <c:v>40219</c:v>
                </c:pt>
                <c:pt idx="1027">
                  <c:v>40220</c:v>
                </c:pt>
                <c:pt idx="1028">
                  <c:v>40221</c:v>
                </c:pt>
                <c:pt idx="1029">
                  <c:v>40225</c:v>
                </c:pt>
                <c:pt idx="1030">
                  <c:v>40226</c:v>
                </c:pt>
                <c:pt idx="1031">
                  <c:v>40227</c:v>
                </c:pt>
                <c:pt idx="1032">
                  <c:v>40228</c:v>
                </c:pt>
                <c:pt idx="1033">
                  <c:v>40231</c:v>
                </c:pt>
                <c:pt idx="1034">
                  <c:v>40232</c:v>
                </c:pt>
                <c:pt idx="1035">
                  <c:v>40233</c:v>
                </c:pt>
                <c:pt idx="1036">
                  <c:v>40234</c:v>
                </c:pt>
                <c:pt idx="1037">
                  <c:v>40235</c:v>
                </c:pt>
                <c:pt idx="1038">
                  <c:v>40238</c:v>
                </c:pt>
                <c:pt idx="1039">
                  <c:v>40239</c:v>
                </c:pt>
                <c:pt idx="1040">
                  <c:v>40240</c:v>
                </c:pt>
                <c:pt idx="1041">
                  <c:v>40241</c:v>
                </c:pt>
                <c:pt idx="1042">
                  <c:v>40242</c:v>
                </c:pt>
                <c:pt idx="1043">
                  <c:v>40245</c:v>
                </c:pt>
                <c:pt idx="1044">
                  <c:v>40246</c:v>
                </c:pt>
                <c:pt idx="1045">
                  <c:v>40247</c:v>
                </c:pt>
                <c:pt idx="1046">
                  <c:v>40248</c:v>
                </c:pt>
                <c:pt idx="1047">
                  <c:v>40249</c:v>
                </c:pt>
                <c:pt idx="1048">
                  <c:v>40252</c:v>
                </c:pt>
                <c:pt idx="1049">
                  <c:v>40253</c:v>
                </c:pt>
                <c:pt idx="1050">
                  <c:v>40254</c:v>
                </c:pt>
                <c:pt idx="1051">
                  <c:v>40255</c:v>
                </c:pt>
                <c:pt idx="1052">
                  <c:v>40256</c:v>
                </c:pt>
                <c:pt idx="1053">
                  <c:v>40259</c:v>
                </c:pt>
                <c:pt idx="1054">
                  <c:v>40260</c:v>
                </c:pt>
                <c:pt idx="1055">
                  <c:v>40261</c:v>
                </c:pt>
                <c:pt idx="1056">
                  <c:v>40262</c:v>
                </c:pt>
                <c:pt idx="1057">
                  <c:v>40263</c:v>
                </c:pt>
                <c:pt idx="1058">
                  <c:v>40266</c:v>
                </c:pt>
                <c:pt idx="1059">
                  <c:v>40267</c:v>
                </c:pt>
                <c:pt idx="1060">
                  <c:v>40268</c:v>
                </c:pt>
                <c:pt idx="1061">
                  <c:v>40269</c:v>
                </c:pt>
                <c:pt idx="1062">
                  <c:v>40273</c:v>
                </c:pt>
                <c:pt idx="1063">
                  <c:v>40274</c:v>
                </c:pt>
                <c:pt idx="1064">
                  <c:v>40275</c:v>
                </c:pt>
                <c:pt idx="1065">
                  <c:v>40276</c:v>
                </c:pt>
                <c:pt idx="1066">
                  <c:v>40277</c:v>
                </c:pt>
                <c:pt idx="1067">
                  <c:v>40280</c:v>
                </c:pt>
                <c:pt idx="1068">
                  <c:v>40281</c:v>
                </c:pt>
                <c:pt idx="1069">
                  <c:v>40282</c:v>
                </c:pt>
                <c:pt idx="1070">
                  <c:v>40283</c:v>
                </c:pt>
                <c:pt idx="1071">
                  <c:v>40284</c:v>
                </c:pt>
                <c:pt idx="1072">
                  <c:v>40287</c:v>
                </c:pt>
                <c:pt idx="1073">
                  <c:v>40288</c:v>
                </c:pt>
                <c:pt idx="1074">
                  <c:v>40289</c:v>
                </c:pt>
                <c:pt idx="1075">
                  <c:v>40290</c:v>
                </c:pt>
                <c:pt idx="1076">
                  <c:v>40291</c:v>
                </c:pt>
                <c:pt idx="1077">
                  <c:v>40294</c:v>
                </c:pt>
                <c:pt idx="1078">
                  <c:v>40295</c:v>
                </c:pt>
                <c:pt idx="1079">
                  <c:v>40296</c:v>
                </c:pt>
                <c:pt idx="1080">
                  <c:v>40297</c:v>
                </c:pt>
                <c:pt idx="1081">
                  <c:v>40298</c:v>
                </c:pt>
                <c:pt idx="1082">
                  <c:v>40301</c:v>
                </c:pt>
                <c:pt idx="1083">
                  <c:v>40302</c:v>
                </c:pt>
                <c:pt idx="1084">
                  <c:v>40303</c:v>
                </c:pt>
                <c:pt idx="1085">
                  <c:v>40304</c:v>
                </c:pt>
                <c:pt idx="1086">
                  <c:v>40305</c:v>
                </c:pt>
                <c:pt idx="1087">
                  <c:v>40308</c:v>
                </c:pt>
                <c:pt idx="1088">
                  <c:v>40309</c:v>
                </c:pt>
                <c:pt idx="1089">
                  <c:v>40310</c:v>
                </c:pt>
                <c:pt idx="1090">
                  <c:v>40311</c:v>
                </c:pt>
                <c:pt idx="1091">
                  <c:v>40312</c:v>
                </c:pt>
                <c:pt idx="1092">
                  <c:v>40315</c:v>
                </c:pt>
                <c:pt idx="1093">
                  <c:v>40316</c:v>
                </c:pt>
                <c:pt idx="1094">
                  <c:v>40317</c:v>
                </c:pt>
                <c:pt idx="1095">
                  <c:v>40318</c:v>
                </c:pt>
                <c:pt idx="1096">
                  <c:v>40319</c:v>
                </c:pt>
                <c:pt idx="1097">
                  <c:v>40322</c:v>
                </c:pt>
                <c:pt idx="1098">
                  <c:v>40323</c:v>
                </c:pt>
                <c:pt idx="1099">
                  <c:v>40324</c:v>
                </c:pt>
                <c:pt idx="1100">
                  <c:v>40325</c:v>
                </c:pt>
                <c:pt idx="1101">
                  <c:v>40326</c:v>
                </c:pt>
                <c:pt idx="1102">
                  <c:v>40330</c:v>
                </c:pt>
                <c:pt idx="1103">
                  <c:v>40331</c:v>
                </c:pt>
                <c:pt idx="1104">
                  <c:v>40332</c:v>
                </c:pt>
                <c:pt idx="1105">
                  <c:v>40333</c:v>
                </c:pt>
                <c:pt idx="1106">
                  <c:v>40336</c:v>
                </c:pt>
                <c:pt idx="1107">
                  <c:v>40337</c:v>
                </c:pt>
                <c:pt idx="1108">
                  <c:v>40338</c:v>
                </c:pt>
                <c:pt idx="1109">
                  <c:v>40339</c:v>
                </c:pt>
                <c:pt idx="1110">
                  <c:v>40340</c:v>
                </c:pt>
                <c:pt idx="1111">
                  <c:v>40343</c:v>
                </c:pt>
                <c:pt idx="1112">
                  <c:v>40344</c:v>
                </c:pt>
                <c:pt idx="1113">
                  <c:v>40345</c:v>
                </c:pt>
                <c:pt idx="1114">
                  <c:v>40346</c:v>
                </c:pt>
                <c:pt idx="1115">
                  <c:v>40347</c:v>
                </c:pt>
                <c:pt idx="1116">
                  <c:v>40350</c:v>
                </c:pt>
                <c:pt idx="1117">
                  <c:v>40351</c:v>
                </c:pt>
                <c:pt idx="1118">
                  <c:v>40352</c:v>
                </c:pt>
                <c:pt idx="1119">
                  <c:v>40353</c:v>
                </c:pt>
                <c:pt idx="1120">
                  <c:v>40354</c:v>
                </c:pt>
                <c:pt idx="1121">
                  <c:v>40357</c:v>
                </c:pt>
                <c:pt idx="1122">
                  <c:v>40358</c:v>
                </c:pt>
                <c:pt idx="1123">
                  <c:v>40359</c:v>
                </c:pt>
                <c:pt idx="1124">
                  <c:v>40360</c:v>
                </c:pt>
                <c:pt idx="1125">
                  <c:v>40361</c:v>
                </c:pt>
                <c:pt idx="1126">
                  <c:v>40365</c:v>
                </c:pt>
                <c:pt idx="1127">
                  <c:v>40366</c:v>
                </c:pt>
                <c:pt idx="1128">
                  <c:v>40367</c:v>
                </c:pt>
                <c:pt idx="1129">
                  <c:v>40368</c:v>
                </c:pt>
                <c:pt idx="1130">
                  <c:v>40371</c:v>
                </c:pt>
                <c:pt idx="1131">
                  <c:v>40372</c:v>
                </c:pt>
                <c:pt idx="1132">
                  <c:v>40373</c:v>
                </c:pt>
                <c:pt idx="1133">
                  <c:v>40374</c:v>
                </c:pt>
                <c:pt idx="1134">
                  <c:v>40375</c:v>
                </c:pt>
                <c:pt idx="1135">
                  <c:v>40378</c:v>
                </c:pt>
                <c:pt idx="1136">
                  <c:v>40379</c:v>
                </c:pt>
                <c:pt idx="1137">
                  <c:v>40380</c:v>
                </c:pt>
                <c:pt idx="1138">
                  <c:v>40381</c:v>
                </c:pt>
                <c:pt idx="1139">
                  <c:v>40382</c:v>
                </c:pt>
                <c:pt idx="1140">
                  <c:v>40385</c:v>
                </c:pt>
                <c:pt idx="1141">
                  <c:v>40386</c:v>
                </c:pt>
                <c:pt idx="1142">
                  <c:v>40387</c:v>
                </c:pt>
                <c:pt idx="1143">
                  <c:v>40388</c:v>
                </c:pt>
                <c:pt idx="1144">
                  <c:v>40389</c:v>
                </c:pt>
                <c:pt idx="1145">
                  <c:v>40392</c:v>
                </c:pt>
                <c:pt idx="1146">
                  <c:v>40393</c:v>
                </c:pt>
                <c:pt idx="1147">
                  <c:v>40394</c:v>
                </c:pt>
                <c:pt idx="1148">
                  <c:v>40395</c:v>
                </c:pt>
                <c:pt idx="1149">
                  <c:v>40396</c:v>
                </c:pt>
                <c:pt idx="1150">
                  <c:v>40399</c:v>
                </c:pt>
                <c:pt idx="1151">
                  <c:v>40400</c:v>
                </c:pt>
                <c:pt idx="1152">
                  <c:v>40401</c:v>
                </c:pt>
                <c:pt idx="1153">
                  <c:v>40402</c:v>
                </c:pt>
                <c:pt idx="1154">
                  <c:v>40403</c:v>
                </c:pt>
                <c:pt idx="1155">
                  <c:v>40406</c:v>
                </c:pt>
                <c:pt idx="1156">
                  <c:v>40407</c:v>
                </c:pt>
                <c:pt idx="1157">
                  <c:v>40408</c:v>
                </c:pt>
                <c:pt idx="1158">
                  <c:v>40409</c:v>
                </c:pt>
                <c:pt idx="1159">
                  <c:v>40410</c:v>
                </c:pt>
                <c:pt idx="1160">
                  <c:v>40413</c:v>
                </c:pt>
                <c:pt idx="1161">
                  <c:v>40414</c:v>
                </c:pt>
                <c:pt idx="1162">
                  <c:v>40415</c:v>
                </c:pt>
                <c:pt idx="1163">
                  <c:v>40416</c:v>
                </c:pt>
                <c:pt idx="1164">
                  <c:v>40417</c:v>
                </c:pt>
                <c:pt idx="1165">
                  <c:v>40420</c:v>
                </c:pt>
                <c:pt idx="1166">
                  <c:v>40421</c:v>
                </c:pt>
                <c:pt idx="1167">
                  <c:v>40422</c:v>
                </c:pt>
                <c:pt idx="1168">
                  <c:v>40423</c:v>
                </c:pt>
                <c:pt idx="1169">
                  <c:v>40424</c:v>
                </c:pt>
                <c:pt idx="1170">
                  <c:v>40428</c:v>
                </c:pt>
                <c:pt idx="1171">
                  <c:v>40429</c:v>
                </c:pt>
                <c:pt idx="1172">
                  <c:v>40430</c:v>
                </c:pt>
                <c:pt idx="1173">
                  <c:v>40431</c:v>
                </c:pt>
                <c:pt idx="1174">
                  <c:v>40434</c:v>
                </c:pt>
                <c:pt idx="1175">
                  <c:v>40435</c:v>
                </c:pt>
                <c:pt idx="1176">
                  <c:v>40436</c:v>
                </c:pt>
                <c:pt idx="1177">
                  <c:v>40437</c:v>
                </c:pt>
                <c:pt idx="1178">
                  <c:v>40438</c:v>
                </c:pt>
                <c:pt idx="1179">
                  <c:v>40441</c:v>
                </c:pt>
                <c:pt idx="1180">
                  <c:v>40442</c:v>
                </c:pt>
                <c:pt idx="1181">
                  <c:v>40443</c:v>
                </c:pt>
                <c:pt idx="1182">
                  <c:v>40444</c:v>
                </c:pt>
                <c:pt idx="1183">
                  <c:v>40445</c:v>
                </c:pt>
                <c:pt idx="1184">
                  <c:v>40448</c:v>
                </c:pt>
                <c:pt idx="1185">
                  <c:v>40449</c:v>
                </c:pt>
                <c:pt idx="1186">
                  <c:v>40450</c:v>
                </c:pt>
                <c:pt idx="1187">
                  <c:v>40451</c:v>
                </c:pt>
                <c:pt idx="1188">
                  <c:v>40452</c:v>
                </c:pt>
                <c:pt idx="1189">
                  <c:v>40455</c:v>
                </c:pt>
                <c:pt idx="1190">
                  <c:v>40456</c:v>
                </c:pt>
                <c:pt idx="1191">
                  <c:v>40457</c:v>
                </c:pt>
                <c:pt idx="1192">
                  <c:v>40458</c:v>
                </c:pt>
                <c:pt idx="1193">
                  <c:v>40459</c:v>
                </c:pt>
                <c:pt idx="1194">
                  <c:v>40463</c:v>
                </c:pt>
                <c:pt idx="1195">
                  <c:v>40464</c:v>
                </c:pt>
                <c:pt idx="1196">
                  <c:v>40465</c:v>
                </c:pt>
                <c:pt idx="1197">
                  <c:v>40466</c:v>
                </c:pt>
                <c:pt idx="1198">
                  <c:v>40469</c:v>
                </c:pt>
                <c:pt idx="1199">
                  <c:v>40470</c:v>
                </c:pt>
                <c:pt idx="1200">
                  <c:v>40471</c:v>
                </c:pt>
                <c:pt idx="1201">
                  <c:v>40472</c:v>
                </c:pt>
                <c:pt idx="1202">
                  <c:v>40473</c:v>
                </c:pt>
                <c:pt idx="1203">
                  <c:v>40476</c:v>
                </c:pt>
                <c:pt idx="1204">
                  <c:v>40477</c:v>
                </c:pt>
                <c:pt idx="1205">
                  <c:v>40478</c:v>
                </c:pt>
                <c:pt idx="1206">
                  <c:v>40479</c:v>
                </c:pt>
                <c:pt idx="1207">
                  <c:v>40480</c:v>
                </c:pt>
                <c:pt idx="1208">
                  <c:v>40483</c:v>
                </c:pt>
                <c:pt idx="1209">
                  <c:v>40484</c:v>
                </c:pt>
                <c:pt idx="1210">
                  <c:v>40485</c:v>
                </c:pt>
                <c:pt idx="1211">
                  <c:v>40486</c:v>
                </c:pt>
                <c:pt idx="1212">
                  <c:v>40487</c:v>
                </c:pt>
                <c:pt idx="1213">
                  <c:v>40490</c:v>
                </c:pt>
                <c:pt idx="1214">
                  <c:v>40491</c:v>
                </c:pt>
                <c:pt idx="1215">
                  <c:v>40492</c:v>
                </c:pt>
                <c:pt idx="1216">
                  <c:v>40494</c:v>
                </c:pt>
                <c:pt idx="1217">
                  <c:v>40497</c:v>
                </c:pt>
                <c:pt idx="1218">
                  <c:v>40498</c:v>
                </c:pt>
                <c:pt idx="1219">
                  <c:v>40499</c:v>
                </c:pt>
                <c:pt idx="1220">
                  <c:v>40500</c:v>
                </c:pt>
                <c:pt idx="1221">
                  <c:v>40501</c:v>
                </c:pt>
                <c:pt idx="1222">
                  <c:v>40504</c:v>
                </c:pt>
                <c:pt idx="1223">
                  <c:v>40505</c:v>
                </c:pt>
                <c:pt idx="1224">
                  <c:v>40506</c:v>
                </c:pt>
                <c:pt idx="1225">
                  <c:v>40508</c:v>
                </c:pt>
                <c:pt idx="1226">
                  <c:v>40511</c:v>
                </c:pt>
                <c:pt idx="1227">
                  <c:v>40512</c:v>
                </c:pt>
                <c:pt idx="1228">
                  <c:v>40513</c:v>
                </c:pt>
                <c:pt idx="1229">
                  <c:v>40514</c:v>
                </c:pt>
                <c:pt idx="1230">
                  <c:v>40515</c:v>
                </c:pt>
                <c:pt idx="1231">
                  <c:v>40518</c:v>
                </c:pt>
                <c:pt idx="1232">
                  <c:v>40519</c:v>
                </c:pt>
                <c:pt idx="1233">
                  <c:v>40520</c:v>
                </c:pt>
                <c:pt idx="1234">
                  <c:v>40521</c:v>
                </c:pt>
                <c:pt idx="1235">
                  <c:v>40522</c:v>
                </c:pt>
                <c:pt idx="1236">
                  <c:v>40525</c:v>
                </c:pt>
                <c:pt idx="1237">
                  <c:v>40526</c:v>
                </c:pt>
                <c:pt idx="1238">
                  <c:v>40527</c:v>
                </c:pt>
                <c:pt idx="1239">
                  <c:v>40528</c:v>
                </c:pt>
                <c:pt idx="1240">
                  <c:v>40529</c:v>
                </c:pt>
                <c:pt idx="1241">
                  <c:v>40532</c:v>
                </c:pt>
                <c:pt idx="1242">
                  <c:v>40533</c:v>
                </c:pt>
                <c:pt idx="1243">
                  <c:v>40534</c:v>
                </c:pt>
                <c:pt idx="1244">
                  <c:v>40535</c:v>
                </c:pt>
                <c:pt idx="1245">
                  <c:v>40539</c:v>
                </c:pt>
                <c:pt idx="1246">
                  <c:v>40540</c:v>
                </c:pt>
                <c:pt idx="1247">
                  <c:v>40541</c:v>
                </c:pt>
                <c:pt idx="1248">
                  <c:v>40542</c:v>
                </c:pt>
                <c:pt idx="1249">
                  <c:v>40543</c:v>
                </c:pt>
                <c:pt idx="1250">
                  <c:v>40546</c:v>
                </c:pt>
                <c:pt idx="1251">
                  <c:v>40547</c:v>
                </c:pt>
                <c:pt idx="1252">
                  <c:v>40548</c:v>
                </c:pt>
                <c:pt idx="1253">
                  <c:v>40549</c:v>
                </c:pt>
                <c:pt idx="1254">
                  <c:v>40550</c:v>
                </c:pt>
                <c:pt idx="1255">
                  <c:v>40553</c:v>
                </c:pt>
                <c:pt idx="1256">
                  <c:v>40554</c:v>
                </c:pt>
                <c:pt idx="1257">
                  <c:v>40555</c:v>
                </c:pt>
                <c:pt idx="1258">
                  <c:v>40556</c:v>
                </c:pt>
                <c:pt idx="1259">
                  <c:v>40557</c:v>
                </c:pt>
                <c:pt idx="1260">
                  <c:v>40561</c:v>
                </c:pt>
                <c:pt idx="1261">
                  <c:v>40562</c:v>
                </c:pt>
                <c:pt idx="1262">
                  <c:v>40563</c:v>
                </c:pt>
                <c:pt idx="1263">
                  <c:v>40564</c:v>
                </c:pt>
                <c:pt idx="1264">
                  <c:v>40567</c:v>
                </c:pt>
                <c:pt idx="1265">
                  <c:v>40568</c:v>
                </c:pt>
                <c:pt idx="1266">
                  <c:v>40569</c:v>
                </c:pt>
                <c:pt idx="1267">
                  <c:v>40570</c:v>
                </c:pt>
                <c:pt idx="1268">
                  <c:v>40571</c:v>
                </c:pt>
                <c:pt idx="1269">
                  <c:v>40574</c:v>
                </c:pt>
                <c:pt idx="1270">
                  <c:v>40575</c:v>
                </c:pt>
                <c:pt idx="1271">
                  <c:v>40576</c:v>
                </c:pt>
                <c:pt idx="1272">
                  <c:v>40577</c:v>
                </c:pt>
                <c:pt idx="1273">
                  <c:v>40578</c:v>
                </c:pt>
                <c:pt idx="1274">
                  <c:v>40581</c:v>
                </c:pt>
                <c:pt idx="1275">
                  <c:v>40582</c:v>
                </c:pt>
                <c:pt idx="1276">
                  <c:v>40583</c:v>
                </c:pt>
                <c:pt idx="1277">
                  <c:v>40584</c:v>
                </c:pt>
                <c:pt idx="1278">
                  <c:v>40585</c:v>
                </c:pt>
                <c:pt idx="1279">
                  <c:v>40588</c:v>
                </c:pt>
                <c:pt idx="1280">
                  <c:v>40589</c:v>
                </c:pt>
                <c:pt idx="1281">
                  <c:v>40590</c:v>
                </c:pt>
                <c:pt idx="1282">
                  <c:v>40591</c:v>
                </c:pt>
                <c:pt idx="1283">
                  <c:v>40592</c:v>
                </c:pt>
                <c:pt idx="1284">
                  <c:v>40596</c:v>
                </c:pt>
                <c:pt idx="1285">
                  <c:v>40597</c:v>
                </c:pt>
                <c:pt idx="1286">
                  <c:v>40598</c:v>
                </c:pt>
                <c:pt idx="1287">
                  <c:v>40599</c:v>
                </c:pt>
                <c:pt idx="1288">
                  <c:v>40602</c:v>
                </c:pt>
                <c:pt idx="1289">
                  <c:v>40603</c:v>
                </c:pt>
                <c:pt idx="1290">
                  <c:v>40604</c:v>
                </c:pt>
                <c:pt idx="1291">
                  <c:v>40605</c:v>
                </c:pt>
                <c:pt idx="1292">
                  <c:v>40606</c:v>
                </c:pt>
                <c:pt idx="1293">
                  <c:v>40609</c:v>
                </c:pt>
                <c:pt idx="1294">
                  <c:v>40610</c:v>
                </c:pt>
                <c:pt idx="1295">
                  <c:v>40611</c:v>
                </c:pt>
                <c:pt idx="1296">
                  <c:v>40612</c:v>
                </c:pt>
                <c:pt idx="1297">
                  <c:v>40613</c:v>
                </c:pt>
                <c:pt idx="1298">
                  <c:v>40616</c:v>
                </c:pt>
                <c:pt idx="1299">
                  <c:v>40617</c:v>
                </c:pt>
                <c:pt idx="1300">
                  <c:v>40618</c:v>
                </c:pt>
                <c:pt idx="1301">
                  <c:v>40619</c:v>
                </c:pt>
                <c:pt idx="1302">
                  <c:v>40620</c:v>
                </c:pt>
                <c:pt idx="1303">
                  <c:v>40623</c:v>
                </c:pt>
                <c:pt idx="1304">
                  <c:v>40624</c:v>
                </c:pt>
                <c:pt idx="1305">
                  <c:v>40625</c:v>
                </c:pt>
                <c:pt idx="1306">
                  <c:v>40626</c:v>
                </c:pt>
                <c:pt idx="1307">
                  <c:v>40627</c:v>
                </c:pt>
                <c:pt idx="1308">
                  <c:v>40630</c:v>
                </c:pt>
                <c:pt idx="1309">
                  <c:v>40631</c:v>
                </c:pt>
                <c:pt idx="1310">
                  <c:v>40632</c:v>
                </c:pt>
                <c:pt idx="1311">
                  <c:v>40633</c:v>
                </c:pt>
                <c:pt idx="1312">
                  <c:v>40634</c:v>
                </c:pt>
                <c:pt idx="1313">
                  <c:v>40637</c:v>
                </c:pt>
                <c:pt idx="1314">
                  <c:v>40638</c:v>
                </c:pt>
                <c:pt idx="1315">
                  <c:v>40639</c:v>
                </c:pt>
                <c:pt idx="1316">
                  <c:v>40640</c:v>
                </c:pt>
                <c:pt idx="1317">
                  <c:v>40641</c:v>
                </c:pt>
                <c:pt idx="1318">
                  <c:v>40644</c:v>
                </c:pt>
                <c:pt idx="1319">
                  <c:v>40645</c:v>
                </c:pt>
                <c:pt idx="1320">
                  <c:v>40646</c:v>
                </c:pt>
                <c:pt idx="1321">
                  <c:v>40647</c:v>
                </c:pt>
                <c:pt idx="1322">
                  <c:v>40648</c:v>
                </c:pt>
                <c:pt idx="1323">
                  <c:v>40651</c:v>
                </c:pt>
                <c:pt idx="1324">
                  <c:v>40652</c:v>
                </c:pt>
                <c:pt idx="1325">
                  <c:v>40653</c:v>
                </c:pt>
                <c:pt idx="1326">
                  <c:v>40654</c:v>
                </c:pt>
                <c:pt idx="1327">
                  <c:v>40658</c:v>
                </c:pt>
                <c:pt idx="1328">
                  <c:v>40659</c:v>
                </c:pt>
                <c:pt idx="1329">
                  <c:v>40660</c:v>
                </c:pt>
                <c:pt idx="1330">
                  <c:v>40661</c:v>
                </c:pt>
                <c:pt idx="1331">
                  <c:v>40662</c:v>
                </c:pt>
                <c:pt idx="1332">
                  <c:v>40665</c:v>
                </c:pt>
                <c:pt idx="1333">
                  <c:v>40666</c:v>
                </c:pt>
                <c:pt idx="1334">
                  <c:v>40667</c:v>
                </c:pt>
                <c:pt idx="1335">
                  <c:v>40668</c:v>
                </c:pt>
                <c:pt idx="1336">
                  <c:v>40669</c:v>
                </c:pt>
                <c:pt idx="1337">
                  <c:v>40672</c:v>
                </c:pt>
                <c:pt idx="1338">
                  <c:v>40673</c:v>
                </c:pt>
                <c:pt idx="1339">
                  <c:v>40674</c:v>
                </c:pt>
                <c:pt idx="1340">
                  <c:v>40675</c:v>
                </c:pt>
                <c:pt idx="1341">
                  <c:v>40676</c:v>
                </c:pt>
                <c:pt idx="1342">
                  <c:v>40679</c:v>
                </c:pt>
                <c:pt idx="1343">
                  <c:v>40680</c:v>
                </c:pt>
                <c:pt idx="1344">
                  <c:v>40681</c:v>
                </c:pt>
                <c:pt idx="1345">
                  <c:v>40682</c:v>
                </c:pt>
                <c:pt idx="1346">
                  <c:v>40683</c:v>
                </c:pt>
                <c:pt idx="1347">
                  <c:v>40686</c:v>
                </c:pt>
                <c:pt idx="1348">
                  <c:v>40687</c:v>
                </c:pt>
                <c:pt idx="1349">
                  <c:v>40688</c:v>
                </c:pt>
                <c:pt idx="1350">
                  <c:v>40689</c:v>
                </c:pt>
                <c:pt idx="1351">
                  <c:v>40690</c:v>
                </c:pt>
                <c:pt idx="1352">
                  <c:v>40694</c:v>
                </c:pt>
                <c:pt idx="1353">
                  <c:v>40695</c:v>
                </c:pt>
                <c:pt idx="1354">
                  <c:v>40696</c:v>
                </c:pt>
                <c:pt idx="1355">
                  <c:v>40697</c:v>
                </c:pt>
                <c:pt idx="1356">
                  <c:v>40700</c:v>
                </c:pt>
                <c:pt idx="1357">
                  <c:v>40701</c:v>
                </c:pt>
                <c:pt idx="1358">
                  <c:v>40702</c:v>
                </c:pt>
                <c:pt idx="1359">
                  <c:v>40703</c:v>
                </c:pt>
                <c:pt idx="1360">
                  <c:v>40704</c:v>
                </c:pt>
                <c:pt idx="1361">
                  <c:v>40707</c:v>
                </c:pt>
                <c:pt idx="1362">
                  <c:v>40708</c:v>
                </c:pt>
                <c:pt idx="1363">
                  <c:v>40709</c:v>
                </c:pt>
                <c:pt idx="1364">
                  <c:v>40710</c:v>
                </c:pt>
                <c:pt idx="1365">
                  <c:v>40711</c:v>
                </c:pt>
                <c:pt idx="1366">
                  <c:v>40714</c:v>
                </c:pt>
                <c:pt idx="1367">
                  <c:v>40715</c:v>
                </c:pt>
                <c:pt idx="1368">
                  <c:v>40716</c:v>
                </c:pt>
                <c:pt idx="1369">
                  <c:v>40717</c:v>
                </c:pt>
                <c:pt idx="1370">
                  <c:v>40718</c:v>
                </c:pt>
                <c:pt idx="1371">
                  <c:v>40721</c:v>
                </c:pt>
                <c:pt idx="1372">
                  <c:v>40722</c:v>
                </c:pt>
                <c:pt idx="1373">
                  <c:v>40723</c:v>
                </c:pt>
                <c:pt idx="1374">
                  <c:v>40724</c:v>
                </c:pt>
                <c:pt idx="1375">
                  <c:v>40725</c:v>
                </c:pt>
                <c:pt idx="1376">
                  <c:v>40729</c:v>
                </c:pt>
                <c:pt idx="1377">
                  <c:v>40730</c:v>
                </c:pt>
                <c:pt idx="1378">
                  <c:v>40731</c:v>
                </c:pt>
                <c:pt idx="1379">
                  <c:v>40732</c:v>
                </c:pt>
                <c:pt idx="1380">
                  <c:v>40735</c:v>
                </c:pt>
                <c:pt idx="1381">
                  <c:v>40736</c:v>
                </c:pt>
                <c:pt idx="1382">
                  <c:v>40737</c:v>
                </c:pt>
                <c:pt idx="1383">
                  <c:v>40738</c:v>
                </c:pt>
                <c:pt idx="1384">
                  <c:v>40739</c:v>
                </c:pt>
                <c:pt idx="1385">
                  <c:v>40742</c:v>
                </c:pt>
                <c:pt idx="1386">
                  <c:v>40743</c:v>
                </c:pt>
                <c:pt idx="1387">
                  <c:v>40744</c:v>
                </c:pt>
                <c:pt idx="1388">
                  <c:v>40745</c:v>
                </c:pt>
                <c:pt idx="1389">
                  <c:v>40746</c:v>
                </c:pt>
                <c:pt idx="1390">
                  <c:v>40749</c:v>
                </c:pt>
                <c:pt idx="1391">
                  <c:v>40750</c:v>
                </c:pt>
                <c:pt idx="1392">
                  <c:v>40751</c:v>
                </c:pt>
                <c:pt idx="1393">
                  <c:v>40752</c:v>
                </c:pt>
                <c:pt idx="1394">
                  <c:v>40753</c:v>
                </c:pt>
                <c:pt idx="1395">
                  <c:v>40756</c:v>
                </c:pt>
                <c:pt idx="1396">
                  <c:v>40757</c:v>
                </c:pt>
                <c:pt idx="1397">
                  <c:v>40758</c:v>
                </c:pt>
                <c:pt idx="1398">
                  <c:v>40759</c:v>
                </c:pt>
                <c:pt idx="1399">
                  <c:v>40760</c:v>
                </c:pt>
                <c:pt idx="1400">
                  <c:v>40763</c:v>
                </c:pt>
                <c:pt idx="1401">
                  <c:v>40764</c:v>
                </c:pt>
                <c:pt idx="1402">
                  <c:v>40765</c:v>
                </c:pt>
                <c:pt idx="1403">
                  <c:v>40766</c:v>
                </c:pt>
                <c:pt idx="1404">
                  <c:v>40767</c:v>
                </c:pt>
                <c:pt idx="1405">
                  <c:v>40770</c:v>
                </c:pt>
                <c:pt idx="1406">
                  <c:v>40771</c:v>
                </c:pt>
                <c:pt idx="1407">
                  <c:v>40772</c:v>
                </c:pt>
                <c:pt idx="1408">
                  <c:v>40773</c:v>
                </c:pt>
                <c:pt idx="1409">
                  <c:v>40774</c:v>
                </c:pt>
                <c:pt idx="1410">
                  <c:v>40777</c:v>
                </c:pt>
                <c:pt idx="1411">
                  <c:v>40778</c:v>
                </c:pt>
                <c:pt idx="1412">
                  <c:v>40779</c:v>
                </c:pt>
                <c:pt idx="1413">
                  <c:v>40780</c:v>
                </c:pt>
                <c:pt idx="1414">
                  <c:v>40781</c:v>
                </c:pt>
                <c:pt idx="1415">
                  <c:v>40784</c:v>
                </c:pt>
                <c:pt idx="1416">
                  <c:v>40785</c:v>
                </c:pt>
                <c:pt idx="1417">
                  <c:v>40786</c:v>
                </c:pt>
                <c:pt idx="1418">
                  <c:v>40787</c:v>
                </c:pt>
                <c:pt idx="1419">
                  <c:v>40788</c:v>
                </c:pt>
                <c:pt idx="1420">
                  <c:v>40792</c:v>
                </c:pt>
                <c:pt idx="1421">
                  <c:v>40793</c:v>
                </c:pt>
                <c:pt idx="1422">
                  <c:v>40794</c:v>
                </c:pt>
                <c:pt idx="1423">
                  <c:v>40795</c:v>
                </c:pt>
                <c:pt idx="1424">
                  <c:v>40798</c:v>
                </c:pt>
                <c:pt idx="1425">
                  <c:v>40799</c:v>
                </c:pt>
                <c:pt idx="1426">
                  <c:v>40800</c:v>
                </c:pt>
                <c:pt idx="1427">
                  <c:v>40801</c:v>
                </c:pt>
                <c:pt idx="1428">
                  <c:v>40802</c:v>
                </c:pt>
                <c:pt idx="1429">
                  <c:v>40805</c:v>
                </c:pt>
                <c:pt idx="1430">
                  <c:v>40806</c:v>
                </c:pt>
                <c:pt idx="1431">
                  <c:v>40807</c:v>
                </c:pt>
                <c:pt idx="1432">
                  <c:v>40808</c:v>
                </c:pt>
                <c:pt idx="1433">
                  <c:v>40809</c:v>
                </c:pt>
                <c:pt idx="1434">
                  <c:v>40812</c:v>
                </c:pt>
                <c:pt idx="1435">
                  <c:v>40813</c:v>
                </c:pt>
                <c:pt idx="1436">
                  <c:v>40814</c:v>
                </c:pt>
                <c:pt idx="1437">
                  <c:v>40815</c:v>
                </c:pt>
                <c:pt idx="1438">
                  <c:v>40816</c:v>
                </c:pt>
                <c:pt idx="1439">
                  <c:v>40819</c:v>
                </c:pt>
                <c:pt idx="1440">
                  <c:v>40820</c:v>
                </c:pt>
                <c:pt idx="1441">
                  <c:v>40821</c:v>
                </c:pt>
                <c:pt idx="1442">
                  <c:v>40822</c:v>
                </c:pt>
                <c:pt idx="1443">
                  <c:v>40823</c:v>
                </c:pt>
                <c:pt idx="1444">
                  <c:v>40827</c:v>
                </c:pt>
                <c:pt idx="1445">
                  <c:v>40828</c:v>
                </c:pt>
                <c:pt idx="1446">
                  <c:v>40829</c:v>
                </c:pt>
                <c:pt idx="1447">
                  <c:v>40830</c:v>
                </c:pt>
                <c:pt idx="1448">
                  <c:v>40833</c:v>
                </c:pt>
                <c:pt idx="1449">
                  <c:v>40834</c:v>
                </c:pt>
                <c:pt idx="1450">
                  <c:v>40835</c:v>
                </c:pt>
                <c:pt idx="1451">
                  <c:v>40836</c:v>
                </c:pt>
                <c:pt idx="1452">
                  <c:v>40837</c:v>
                </c:pt>
                <c:pt idx="1453">
                  <c:v>40840</c:v>
                </c:pt>
                <c:pt idx="1454">
                  <c:v>40841</c:v>
                </c:pt>
                <c:pt idx="1455">
                  <c:v>40842</c:v>
                </c:pt>
                <c:pt idx="1456">
                  <c:v>40843</c:v>
                </c:pt>
                <c:pt idx="1457">
                  <c:v>40844</c:v>
                </c:pt>
                <c:pt idx="1458">
                  <c:v>40847</c:v>
                </c:pt>
                <c:pt idx="1459">
                  <c:v>40848</c:v>
                </c:pt>
                <c:pt idx="1460">
                  <c:v>40849</c:v>
                </c:pt>
                <c:pt idx="1461">
                  <c:v>40850</c:v>
                </c:pt>
                <c:pt idx="1462">
                  <c:v>40851</c:v>
                </c:pt>
                <c:pt idx="1463">
                  <c:v>40854</c:v>
                </c:pt>
                <c:pt idx="1464">
                  <c:v>40855</c:v>
                </c:pt>
                <c:pt idx="1465">
                  <c:v>40856</c:v>
                </c:pt>
                <c:pt idx="1466">
                  <c:v>40857</c:v>
                </c:pt>
                <c:pt idx="1467">
                  <c:v>40861</c:v>
                </c:pt>
                <c:pt idx="1468">
                  <c:v>40862</c:v>
                </c:pt>
                <c:pt idx="1469">
                  <c:v>40863</c:v>
                </c:pt>
                <c:pt idx="1470">
                  <c:v>40864</c:v>
                </c:pt>
                <c:pt idx="1471">
                  <c:v>40865</c:v>
                </c:pt>
                <c:pt idx="1472">
                  <c:v>40868</c:v>
                </c:pt>
                <c:pt idx="1473">
                  <c:v>40869</c:v>
                </c:pt>
                <c:pt idx="1474">
                  <c:v>40870</c:v>
                </c:pt>
                <c:pt idx="1475">
                  <c:v>40872</c:v>
                </c:pt>
                <c:pt idx="1476">
                  <c:v>40875</c:v>
                </c:pt>
                <c:pt idx="1477">
                  <c:v>40876</c:v>
                </c:pt>
                <c:pt idx="1478">
                  <c:v>40877</c:v>
                </c:pt>
                <c:pt idx="1479">
                  <c:v>40878</c:v>
                </c:pt>
                <c:pt idx="1480">
                  <c:v>40879</c:v>
                </c:pt>
                <c:pt idx="1481">
                  <c:v>40882</c:v>
                </c:pt>
                <c:pt idx="1482">
                  <c:v>40883</c:v>
                </c:pt>
                <c:pt idx="1483">
                  <c:v>40884</c:v>
                </c:pt>
                <c:pt idx="1484">
                  <c:v>40885</c:v>
                </c:pt>
                <c:pt idx="1485">
                  <c:v>40886</c:v>
                </c:pt>
                <c:pt idx="1486">
                  <c:v>40889</c:v>
                </c:pt>
                <c:pt idx="1487">
                  <c:v>40890</c:v>
                </c:pt>
                <c:pt idx="1488">
                  <c:v>40891</c:v>
                </c:pt>
                <c:pt idx="1489">
                  <c:v>40892</c:v>
                </c:pt>
                <c:pt idx="1490">
                  <c:v>40893</c:v>
                </c:pt>
                <c:pt idx="1491">
                  <c:v>40896</c:v>
                </c:pt>
                <c:pt idx="1492">
                  <c:v>40897</c:v>
                </c:pt>
                <c:pt idx="1493">
                  <c:v>40898</c:v>
                </c:pt>
                <c:pt idx="1494">
                  <c:v>40899</c:v>
                </c:pt>
                <c:pt idx="1495">
                  <c:v>40900</c:v>
                </c:pt>
                <c:pt idx="1496">
                  <c:v>40904</c:v>
                </c:pt>
                <c:pt idx="1497">
                  <c:v>40905</c:v>
                </c:pt>
                <c:pt idx="1498">
                  <c:v>40906</c:v>
                </c:pt>
                <c:pt idx="1499">
                  <c:v>40907</c:v>
                </c:pt>
                <c:pt idx="1500">
                  <c:v>40911</c:v>
                </c:pt>
                <c:pt idx="1501">
                  <c:v>40912</c:v>
                </c:pt>
                <c:pt idx="1502">
                  <c:v>40913</c:v>
                </c:pt>
                <c:pt idx="1503">
                  <c:v>40914</c:v>
                </c:pt>
                <c:pt idx="1504">
                  <c:v>40917</c:v>
                </c:pt>
                <c:pt idx="1505">
                  <c:v>40918</c:v>
                </c:pt>
                <c:pt idx="1506">
                  <c:v>40919</c:v>
                </c:pt>
                <c:pt idx="1507">
                  <c:v>40920</c:v>
                </c:pt>
                <c:pt idx="1508">
                  <c:v>40921</c:v>
                </c:pt>
                <c:pt idx="1509">
                  <c:v>40925</c:v>
                </c:pt>
                <c:pt idx="1510">
                  <c:v>40926</c:v>
                </c:pt>
                <c:pt idx="1511">
                  <c:v>40927</c:v>
                </c:pt>
                <c:pt idx="1512">
                  <c:v>40928</c:v>
                </c:pt>
                <c:pt idx="1513">
                  <c:v>40931</c:v>
                </c:pt>
                <c:pt idx="1514">
                  <c:v>40932</c:v>
                </c:pt>
                <c:pt idx="1515">
                  <c:v>40933</c:v>
                </c:pt>
                <c:pt idx="1516">
                  <c:v>40934</c:v>
                </c:pt>
                <c:pt idx="1517">
                  <c:v>40935</c:v>
                </c:pt>
                <c:pt idx="1518">
                  <c:v>40938</c:v>
                </c:pt>
                <c:pt idx="1519">
                  <c:v>40939</c:v>
                </c:pt>
                <c:pt idx="1520">
                  <c:v>40940</c:v>
                </c:pt>
                <c:pt idx="1521">
                  <c:v>40941</c:v>
                </c:pt>
                <c:pt idx="1522">
                  <c:v>40942</c:v>
                </c:pt>
                <c:pt idx="1523">
                  <c:v>40945</c:v>
                </c:pt>
                <c:pt idx="1524">
                  <c:v>40946</c:v>
                </c:pt>
                <c:pt idx="1525">
                  <c:v>40947</c:v>
                </c:pt>
                <c:pt idx="1526">
                  <c:v>40948</c:v>
                </c:pt>
                <c:pt idx="1527">
                  <c:v>40949</c:v>
                </c:pt>
                <c:pt idx="1528">
                  <c:v>40952</c:v>
                </c:pt>
                <c:pt idx="1529">
                  <c:v>40953</c:v>
                </c:pt>
                <c:pt idx="1530">
                  <c:v>40954</c:v>
                </c:pt>
                <c:pt idx="1531">
                  <c:v>40955</c:v>
                </c:pt>
                <c:pt idx="1532">
                  <c:v>40956</c:v>
                </c:pt>
                <c:pt idx="1533">
                  <c:v>40960</c:v>
                </c:pt>
                <c:pt idx="1534">
                  <c:v>40961</c:v>
                </c:pt>
                <c:pt idx="1535">
                  <c:v>40962</c:v>
                </c:pt>
                <c:pt idx="1536">
                  <c:v>40963</c:v>
                </c:pt>
                <c:pt idx="1537">
                  <c:v>40966</c:v>
                </c:pt>
                <c:pt idx="1538">
                  <c:v>40967</c:v>
                </c:pt>
                <c:pt idx="1539">
                  <c:v>40968</c:v>
                </c:pt>
                <c:pt idx="1540">
                  <c:v>40969</c:v>
                </c:pt>
                <c:pt idx="1541">
                  <c:v>40970</c:v>
                </c:pt>
                <c:pt idx="1542">
                  <c:v>40973</c:v>
                </c:pt>
                <c:pt idx="1543">
                  <c:v>40974</c:v>
                </c:pt>
                <c:pt idx="1544">
                  <c:v>40975</c:v>
                </c:pt>
                <c:pt idx="1545">
                  <c:v>40976</c:v>
                </c:pt>
                <c:pt idx="1546">
                  <c:v>40977</c:v>
                </c:pt>
                <c:pt idx="1547">
                  <c:v>40980</c:v>
                </c:pt>
                <c:pt idx="1548">
                  <c:v>40981</c:v>
                </c:pt>
                <c:pt idx="1549">
                  <c:v>40982</c:v>
                </c:pt>
                <c:pt idx="1550">
                  <c:v>40983</c:v>
                </c:pt>
                <c:pt idx="1551">
                  <c:v>40984</c:v>
                </c:pt>
                <c:pt idx="1552">
                  <c:v>40987</c:v>
                </c:pt>
                <c:pt idx="1553">
                  <c:v>40988</c:v>
                </c:pt>
                <c:pt idx="1554">
                  <c:v>40989</c:v>
                </c:pt>
                <c:pt idx="1555">
                  <c:v>40990</c:v>
                </c:pt>
                <c:pt idx="1556">
                  <c:v>40991</c:v>
                </c:pt>
                <c:pt idx="1557">
                  <c:v>40994</c:v>
                </c:pt>
                <c:pt idx="1558">
                  <c:v>40995</c:v>
                </c:pt>
                <c:pt idx="1559">
                  <c:v>40996</c:v>
                </c:pt>
                <c:pt idx="1560">
                  <c:v>40997</c:v>
                </c:pt>
                <c:pt idx="1561">
                  <c:v>40998</c:v>
                </c:pt>
                <c:pt idx="1562">
                  <c:v>41001</c:v>
                </c:pt>
                <c:pt idx="1563">
                  <c:v>41002</c:v>
                </c:pt>
                <c:pt idx="1564">
                  <c:v>41003</c:v>
                </c:pt>
                <c:pt idx="1565">
                  <c:v>41004</c:v>
                </c:pt>
                <c:pt idx="1566">
                  <c:v>41008</c:v>
                </c:pt>
                <c:pt idx="1567">
                  <c:v>41009</c:v>
                </c:pt>
                <c:pt idx="1568">
                  <c:v>41010</c:v>
                </c:pt>
                <c:pt idx="1569">
                  <c:v>41011</c:v>
                </c:pt>
                <c:pt idx="1570">
                  <c:v>41012</c:v>
                </c:pt>
                <c:pt idx="1571">
                  <c:v>41015</c:v>
                </c:pt>
                <c:pt idx="1572">
                  <c:v>41016</c:v>
                </c:pt>
                <c:pt idx="1573">
                  <c:v>41017</c:v>
                </c:pt>
                <c:pt idx="1574">
                  <c:v>41018</c:v>
                </c:pt>
                <c:pt idx="1575">
                  <c:v>41019</c:v>
                </c:pt>
                <c:pt idx="1576">
                  <c:v>41022</c:v>
                </c:pt>
                <c:pt idx="1577">
                  <c:v>41023</c:v>
                </c:pt>
                <c:pt idx="1578">
                  <c:v>41024</c:v>
                </c:pt>
                <c:pt idx="1579">
                  <c:v>41025</c:v>
                </c:pt>
                <c:pt idx="1580">
                  <c:v>41026</c:v>
                </c:pt>
                <c:pt idx="1581">
                  <c:v>41029</c:v>
                </c:pt>
                <c:pt idx="1582">
                  <c:v>41030</c:v>
                </c:pt>
                <c:pt idx="1583">
                  <c:v>41031</c:v>
                </c:pt>
                <c:pt idx="1584">
                  <c:v>41032</c:v>
                </c:pt>
                <c:pt idx="1585">
                  <c:v>41033</c:v>
                </c:pt>
                <c:pt idx="1586">
                  <c:v>41036</c:v>
                </c:pt>
                <c:pt idx="1587">
                  <c:v>41037</c:v>
                </c:pt>
                <c:pt idx="1588">
                  <c:v>41038</c:v>
                </c:pt>
                <c:pt idx="1589">
                  <c:v>41039</c:v>
                </c:pt>
                <c:pt idx="1590">
                  <c:v>41040</c:v>
                </c:pt>
                <c:pt idx="1591">
                  <c:v>41043</c:v>
                </c:pt>
                <c:pt idx="1592">
                  <c:v>41044</c:v>
                </c:pt>
                <c:pt idx="1593">
                  <c:v>41045</c:v>
                </c:pt>
                <c:pt idx="1594">
                  <c:v>41046</c:v>
                </c:pt>
                <c:pt idx="1595">
                  <c:v>41047</c:v>
                </c:pt>
                <c:pt idx="1596">
                  <c:v>41050</c:v>
                </c:pt>
                <c:pt idx="1597">
                  <c:v>41051</c:v>
                </c:pt>
                <c:pt idx="1598">
                  <c:v>41052</c:v>
                </c:pt>
                <c:pt idx="1599">
                  <c:v>41053</c:v>
                </c:pt>
                <c:pt idx="1600">
                  <c:v>41054</c:v>
                </c:pt>
                <c:pt idx="1601">
                  <c:v>41058</c:v>
                </c:pt>
                <c:pt idx="1602">
                  <c:v>41059</c:v>
                </c:pt>
                <c:pt idx="1603">
                  <c:v>41060</c:v>
                </c:pt>
                <c:pt idx="1604">
                  <c:v>41061</c:v>
                </c:pt>
                <c:pt idx="1605">
                  <c:v>41064</c:v>
                </c:pt>
                <c:pt idx="1606">
                  <c:v>41065</c:v>
                </c:pt>
                <c:pt idx="1607">
                  <c:v>41066</c:v>
                </c:pt>
                <c:pt idx="1608">
                  <c:v>41067</c:v>
                </c:pt>
                <c:pt idx="1609">
                  <c:v>41068</c:v>
                </c:pt>
                <c:pt idx="1610">
                  <c:v>41071</c:v>
                </c:pt>
                <c:pt idx="1611">
                  <c:v>41072</c:v>
                </c:pt>
                <c:pt idx="1612">
                  <c:v>41073</c:v>
                </c:pt>
                <c:pt idx="1613">
                  <c:v>41074</c:v>
                </c:pt>
                <c:pt idx="1614">
                  <c:v>41075</c:v>
                </c:pt>
                <c:pt idx="1615">
                  <c:v>41078</c:v>
                </c:pt>
                <c:pt idx="1616">
                  <c:v>41079</c:v>
                </c:pt>
                <c:pt idx="1617">
                  <c:v>41080</c:v>
                </c:pt>
                <c:pt idx="1618">
                  <c:v>41081</c:v>
                </c:pt>
                <c:pt idx="1619">
                  <c:v>41082</c:v>
                </c:pt>
                <c:pt idx="1620">
                  <c:v>41085</c:v>
                </c:pt>
                <c:pt idx="1621">
                  <c:v>41086</c:v>
                </c:pt>
                <c:pt idx="1622">
                  <c:v>41087</c:v>
                </c:pt>
                <c:pt idx="1623">
                  <c:v>41088</c:v>
                </c:pt>
                <c:pt idx="1624">
                  <c:v>41089</c:v>
                </c:pt>
                <c:pt idx="1625">
                  <c:v>41092</c:v>
                </c:pt>
                <c:pt idx="1626">
                  <c:v>41093</c:v>
                </c:pt>
                <c:pt idx="1627">
                  <c:v>41095</c:v>
                </c:pt>
                <c:pt idx="1628">
                  <c:v>41096</c:v>
                </c:pt>
                <c:pt idx="1629">
                  <c:v>41099</c:v>
                </c:pt>
                <c:pt idx="1630">
                  <c:v>41100</c:v>
                </c:pt>
                <c:pt idx="1631">
                  <c:v>41101</c:v>
                </c:pt>
                <c:pt idx="1632">
                  <c:v>41102</c:v>
                </c:pt>
                <c:pt idx="1633">
                  <c:v>41103</c:v>
                </c:pt>
                <c:pt idx="1634">
                  <c:v>41106</c:v>
                </c:pt>
                <c:pt idx="1635">
                  <c:v>41107</c:v>
                </c:pt>
                <c:pt idx="1636">
                  <c:v>41108</c:v>
                </c:pt>
                <c:pt idx="1637">
                  <c:v>41109</c:v>
                </c:pt>
                <c:pt idx="1638">
                  <c:v>41110</c:v>
                </c:pt>
                <c:pt idx="1639">
                  <c:v>41113</c:v>
                </c:pt>
                <c:pt idx="1640">
                  <c:v>41114</c:v>
                </c:pt>
                <c:pt idx="1641">
                  <c:v>41115</c:v>
                </c:pt>
                <c:pt idx="1642">
                  <c:v>41116</c:v>
                </c:pt>
                <c:pt idx="1643">
                  <c:v>41117</c:v>
                </c:pt>
                <c:pt idx="1644">
                  <c:v>41120</c:v>
                </c:pt>
                <c:pt idx="1645">
                  <c:v>41121</c:v>
                </c:pt>
                <c:pt idx="1646">
                  <c:v>41122</c:v>
                </c:pt>
                <c:pt idx="1647">
                  <c:v>41123</c:v>
                </c:pt>
                <c:pt idx="1648">
                  <c:v>41124</c:v>
                </c:pt>
                <c:pt idx="1649">
                  <c:v>41127</c:v>
                </c:pt>
                <c:pt idx="1650">
                  <c:v>41128</c:v>
                </c:pt>
                <c:pt idx="1651">
                  <c:v>41129</c:v>
                </c:pt>
                <c:pt idx="1652">
                  <c:v>41130</c:v>
                </c:pt>
                <c:pt idx="1653">
                  <c:v>41131</c:v>
                </c:pt>
                <c:pt idx="1654">
                  <c:v>41134</c:v>
                </c:pt>
                <c:pt idx="1655">
                  <c:v>41135</c:v>
                </c:pt>
                <c:pt idx="1656">
                  <c:v>41136</c:v>
                </c:pt>
                <c:pt idx="1657">
                  <c:v>41137</c:v>
                </c:pt>
                <c:pt idx="1658">
                  <c:v>41138</c:v>
                </c:pt>
                <c:pt idx="1659">
                  <c:v>41141</c:v>
                </c:pt>
                <c:pt idx="1660">
                  <c:v>41142</c:v>
                </c:pt>
                <c:pt idx="1661">
                  <c:v>41143</c:v>
                </c:pt>
                <c:pt idx="1662">
                  <c:v>41144</c:v>
                </c:pt>
                <c:pt idx="1663">
                  <c:v>41145</c:v>
                </c:pt>
                <c:pt idx="1664">
                  <c:v>41148</c:v>
                </c:pt>
                <c:pt idx="1665">
                  <c:v>41149</c:v>
                </c:pt>
                <c:pt idx="1666">
                  <c:v>41150</c:v>
                </c:pt>
                <c:pt idx="1667">
                  <c:v>41151</c:v>
                </c:pt>
                <c:pt idx="1668">
                  <c:v>41152</c:v>
                </c:pt>
                <c:pt idx="1669">
                  <c:v>41156</c:v>
                </c:pt>
                <c:pt idx="1670">
                  <c:v>41157</c:v>
                </c:pt>
                <c:pt idx="1671">
                  <c:v>41158</c:v>
                </c:pt>
                <c:pt idx="1672">
                  <c:v>41159</c:v>
                </c:pt>
                <c:pt idx="1673">
                  <c:v>41162</c:v>
                </c:pt>
                <c:pt idx="1674">
                  <c:v>41163</c:v>
                </c:pt>
                <c:pt idx="1675">
                  <c:v>41164</c:v>
                </c:pt>
                <c:pt idx="1676">
                  <c:v>41165</c:v>
                </c:pt>
                <c:pt idx="1677">
                  <c:v>41166</c:v>
                </c:pt>
                <c:pt idx="1678">
                  <c:v>41169</c:v>
                </c:pt>
                <c:pt idx="1679">
                  <c:v>41170</c:v>
                </c:pt>
                <c:pt idx="1680">
                  <c:v>41171</c:v>
                </c:pt>
                <c:pt idx="1681">
                  <c:v>41172</c:v>
                </c:pt>
                <c:pt idx="1682">
                  <c:v>41173</c:v>
                </c:pt>
                <c:pt idx="1683">
                  <c:v>41176</c:v>
                </c:pt>
                <c:pt idx="1684">
                  <c:v>41177</c:v>
                </c:pt>
                <c:pt idx="1685">
                  <c:v>41178</c:v>
                </c:pt>
                <c:pt idx="1686">
                  <c:v>41179</c:v>
                </c:pt>
                <c:pt idx="1687">
                  <c:v>41180</c:v>
                </c:pt>
                <c:pt idx="1688">
                  <c:v>41183</c:v>
                </c:pt>
                <c:pt idx="1689">
                  <c:v>41184</c:v>
                </c:pt>
                <c:pt idx="1690">
                  <c:v>41185</c:v>
                </c:pt>
                <c:pt idx="1691">
                  <c:v>41186</c:v>
                </c:pt>
                <c:pt idx="1692">
                  <c:v>41187</c:v>
                </c:pt>
                <c:pt idx="1693">
                  <c:v>41191</c:v>
                </c:pt>
                <c:pt idx="1694">
                  <c:v>41192</c:v>
                </c:pt>
                <c:pt idx="1695">
                  <c:v>41193</c:v>
                </c:pt>
                <c:pt idx="1696">
                  <c:v>41194</c:v>
                </c:pt>
                <c:pt idx="1697">
                  <c:v>41197</c:v>
                </c:pt>
                <c:pt idx="1698">
                  <c:v>41198</c:v>
                </c:pt>
                <c:pt idx="1699">
                  <c:v>41199</c:v>
                </c:pt>
                <c:pt idx="1700">
                  <c:v>41200</c:v>
                </c:pt>
                <c:pt idx="1701">
                  <c:v>41201</c:v>
                </c:pt>
                <c:pt idx="1702">
                  <c:v>41204</c:v>
                </c:pt>
                <c:pt idx="1703">
                  <c:v>41205</c:v>
                </c:pt>
                <c:pt idx="1704">
                  <c:v>41206</c:v>
                </c:pt>
                <c:pt idx="1705">
                  <c:v>41207</c:v>
                </c:pt>
                <c:pt idx="1706">
                  <c:v>41208</c:v>
                </c:pt>
                <c:pt idx="1707">
                  <c:v>41213</c:v>
                </c:pt>
                <c:pt idx="1708">
                  <c:v>41214</c:v>
                </c:pt>
                <c:pt idx="1709">
                  <c:v>41215</c:v>
                </c:pt>
                <c:pt idx="1710">
                  <c:v>41218</c:v>
                </c:pt>
                <c:pt idx="1711">
                  <c:v>41219</c:v>
                </c:pt>
                <c:pt idx="1712">
                  <c:v>41220</c:v>
                </c:pt>
                <c:pt idx="1713">
                  <c:v>41221</c:v>
                </c:pt>
                <c:pt idx="1714">
                  <c:v>41222</c:v>
                </c:pt>
                <c:pt idx="1715">
                  <c:v>41226</c:v>
                </c:pt>
                <c:pt idx="1716">
                  <c:v>41227</c:v>
                </c:pt>
                <c:pt idx="1717">
                  <c:v>41228</c:v>
                </c:pt>
                <c:pt idx="1718">
                  <c:v>41229</c:v>
                </c:pt>
                <c:pt idx="1719">
                  <c:v>41232</c:v>
                </c:pt>
                <c:pt idx="1720">
                  <c:v>41233</c:v>
                </c:pt>
                <c:pt idx="1721">
                  <c:v>41234</c:v>
                </c:pt>
                <c:pt idx="1722">
                  <c:v>41236</c:v>
                </c:pt>
                <c:pt idx="1723">
                  <c:v>41239</c:v>
                </c:pt>
                <c:pt idx="1724">
                  <c:v>41240</c:v>
                </c:pt>
                <c:pt idx="1725">
                  <c:v>41241</c:v>
                </c:pt>
                <c:pt idx="1726">
                  <c:v>41242</c:v>
                </c:pt>
                <c:pt idx="1727">
                  <c:v>41243</c:v>
                </c:pt>
                <c:pt idx="1728">
                  <c:v>41246</c:v>
                </c:pt>
                <c:pt idx="1729">
                  <c:v>41247</c:v>
                </c:pt>
                <c:pt idx="1730">
                  <c:v>41248</c:v>
                </c:pt>
                <c:pt idx="1731">
                  <c:v>41249</c:v>
                </c:pt>
                <c:pt idx="1732">
                  <c:v>41250</c:v>
                </c:pt>
                <c:pt idx="1733">
                  <c:v>41253</c:v>
                </c:pt>
                <c:pt idx="1734">
                  <c:v>41254</c:v>
                </c:pt>
                <c:pt idx="1735">
                  <c:v>41255</c:v>
                </c:pt>
                <c:pt idx="1736">
                  <c:v>41256</c:v>
                </c:pt>
                <c:pt idx="1737">
                  <c:v>41257</c:v>
                </c:pt>
                <c:pt idx="1738">
                  <c:v>41260</c:v>
                </c:pt>
                <c:pt idx="1739">
                  <c:v>41261</c:v>
                </c:pt>
                <c:pt idx="1740">
                  <c:v>41262</c:v>
                </c:pt>
                <c:pt idx="1741">
                  <c:v>41263</c:v>
                </c:pt>
                <c:pt idx="1742">
                  <c:v>41264</c:v>
                </c:pt>
                <c:pt idx="1743">
                  <c:v>41267</c:v>
                </c:pt>
                <c:pt idx="1744">
                  <c:v>41269</c:v>
                </c:pt>
                <c:pt idx="1745">
                  <c:v>41270</c:v>
                </c:pt>
                <c:pt idx="1746">
                  <c:v>41271</c:v>
                </c:pt>
                <c:pt idx="1747">
                  <c:v>41274</c:v>
                </c:pt>
                <c:pt idx="1748">
                  <c:v>41276</c:v>
                </c:pt>
                <c:pt idx="1749">
                  <c:v>41277</c:v>
                </c:pt>
                <c:pt idx="1750">
                  <c:v>41278</c:v>
                </c:pt>
                <c:pt idx="1751">
                  <c:v>41281</c:v>
                </c:pt>
                <c:pt idx="1752">
                  <c:v>41282</c:v>
                </c:pt>
                <c:pt idx="1753">
                  <c:v>41283</c:v>
                </c:pt>
                <c:pt idx="1754">
                  <c:v>41284</c:v>
                </c:pt>
                <c:pt idx="1755">
                  <c:v>41285</c:v>
                </c:pt>
                <c:pt idx="1756">
                  <c:v>41288</c:v>
                </c:pt>
                <c:pt idx="1757">
                  <c:v>41289</c:v>
                </c:pt>
                <c:pt idx="1758">
                  <c:v>41290</c:v>
                </c:pt>
                <c:pt idx="1759">
                  <c:v>41291</c:v>
                </c:pt>
                <c:pt idx="1760">
                  <c:v>41292</c:v>
                </c:pt>
                <c:pt idx="1761">
                  <c:v>41296</c:v>
                </c:pt>
                <c:pt idx="1762">
                  <c:v>41297</c:v>
                </c:pt>
                <c:pt idx="1763">
                  <c:v>41298</c:v>
                </c:pt>
                <c:pt idx="1764">
                  <c:v>41299</c:v>
                </c:pt>
                <c:pt idx="1765">
                  <c:v>41302</c:v>
                </c:pt>
                <c:pt idx="1766">
                  <c:v>41303</c:v>
                </c:pt>
                <c:pt idx="1767">
                  <c:v>41304</c:v>
                </c:pt>
                <c:pt idx="1768">
                  <c:v>41305</c:v>
                </c:pt>
                <c:pt idx="1769">
                  <c:v>41306</c:v>
                </c:pt>
                <c:pt idx="1770">
                  <c:v>41309</c:v>
                </c:pt>
                <c:pt idx="1771">
                  <c:v>41310</c:v>
                </c:pt>
                <c:pt idx="1772">
                  <c:v>41311</c:v>
                </c:pt>
                <c:pt idx="1773">
                  <c:v>41312</c:v>
                </c:pt>
                <c:pt idx="1774">
                  <c:v>41313</c:v>
                </c:pt>
                <c:pt idx="1775">
                  <c:v>41316</c:v>
                </c:pt>
                <c:pt idx="1776">
                  <c:v>41317</c:v>
                </c:pt>
                <c:pt idx="1777">
                  <c:v>41318</c:v>
                </c:pt>
                <c:pt idx="1778">
                  <c:v>41319</c:v>
                </c:pt>
                <c:pt idx="1779">
                  <c:v>41320</c:v>
                </c:pt>
                <c:pt idx="1780">
                  <c:v>41324</c:v>
                </c:pt>
                <c:pt idx="1781">
                  <c:v>41325</c:v>
                </c:pt>
                <c:pt idx="1782">
                  <c:v>41326</c:v>
                </c:pt>
                <c:pt idx="1783">
                  <c:v>41327</c:v>
                </c:pt>
                <c:pt idx="1784">
                  <c:v>41330</c:v>
                </c:pt>
                <c:pt idx="1785">
                  <c:v>41331</c:v>
                </c:pt>
                <c:pt idx="1786">
                  <c:v>41332</c:v>
                </c:pt>
                <c:pt idx="1787">
                  <c:v>41333</c:v>
                </c:pt>
                <c:pt idx="1788">
                  <c:v>41334</c:v>
                </c:pt>
                <c:pt idx="1789">
                  <c:v>41337</c:v>
                </c:pt>
                <c:pt idx="1790">
                  <c:v>41338</c:v>
                </c:pt>
                <c:pt idx="1791">
                  <c:v>41339</c:v>
                </c:pt>
                <c:pt idx="1792">
                  <c:v>41340</c:v>
                </c:pt>
                <c:pt idx="1793">
                  <c:v>41341</c:v>
                </c:pt>
                <c:pt idx="1794">
                  <c:v>41344</c:v>
                </c:pt>
                <c:pt idx="1795">
                  <c:v>41345</c:v>
                </c:pt>
                <c:pt idx="1796">
                  <c:v>41346</c:v>
                </c:pt>
                <c:pt idx="1797">
                  <c:v>41347</c:v>
                </c:pt>
                <c:pt idx="1798">
                  <c:v>41348</c:v>
                </c:pt>
                <c:pt idx="1799">
                  <c:v>41351</c:v>
                </c:pt>
                <c:pt idx="1800">
                  <c:v>41352</c:v>
                </c:pt>
                <c:pt idx="1801">
                  <c:v>41353</c:v>
                </c:pt>
                <c:pt idx="1802">
                  <c:v>41354</c:v>
                </c:pt>
                <c:pt idx="1803">
                  <c:v>41355</c:v>
                </c:pt>
                <c:pt idx="1804">
                  <c:v>41358</c:v>
                </c:pt>
                <c:pt idx="1805">
                  <c:v>41359</c:v>
                </c:pt>
                <c:pt idx="1806">
                  <c:v>41360</c:v>
                </c:pt>
                <c:pt idx="1807">
                  <c:v>41361</c:v>
                </c:pt>
                <c:pt idx="1808">
                  <c:v>41365</c:v>
                </c:pt>
                <c:pt idx="1809">
                  <c:v>41366</c:v>
                </c:pt>
                <c:pt idx="1810">
                  <c:v>41367</c:v>
                </c:pt>
                <c:pt idx="1811">
                  <c:v>41368</c:v>
                </c:pt>
                <c:pt idx="1812">
                  <c:v>41369</c:v>
                </c:pt>
                <c:pt idx="1813">
                  <c:v>41372</c:v>
                </c:pt>
                <c:pt idx="1814">
                  <c:v>41373</c:v>
                </c:pt>
                <c:pt idx="1815">
                  <c:v>41374</c:v>
                </c:pt>
                <c:pt idx="1816">
                  <c:v>41375</c:v>
                </c:pt>
                <c:pt idx="1817">
                  <c:v>41376</c:v>
                </c:pt>
                <c:pt idx="1818">
                  <c:v>41379</c:v>
                </c:pt>
                <c:pt idx="1819">
                  <c:v>41380</c:v>
                </c:pt>
                <c:pt idx="1820">
                  <c:v>41381</c:v>
                </c:pt>
                <c:pt idx="1821">
                  <c:v>41382</c:v>
                </c:pt>
                <c:pt idx="1822">
                  <c:v>41383</c:v>
                </c:pt>
                <c:pt idx="1823">
                  <c:v>41386</c:v>
                </c:pt>
                <c:pt idx="1824">
                  <c:v>41387</c:v>
                </c:pt>
                <c:pt idx="1825">
                  <c:v>41388</c:v>
                </c:pt>
                <c:pt idx="1826">
                  <c:v>41389</c:v>
                </c:pt>
                <c:pt idx="1827">
                  <c:v>41390</c:v>
                </c:pt>
                <c:pt idx="1828">
                  <c:v>41393</c:v>
                </c:pt>
                <c:pt idx="1829">
                  <c:v>41394</c:v>
                </c:pt>
                <c:pt idx="1830">
                  <c:v>41395</c:v>
                </c:pt>
                <c:pt idx="1831">
                  <c:v>41396</c:v>
                </c:pt>
                <c:pt idx="1832">
                  <c:v>41397</c:v>
                </c:pt>
                <c:pt idx="1833">
                  <c:v>41400</c:v>
                </c:pt>
                <c:pt idx="1834">
                  <c:v>41401</c:v>
                </c:pt>
                <c:pt idx="1835">
                  <c:v>41402</c:v>
                </c:pt>
                <c:pt idx="1836">
                  <c:v>41403</c:v>
                </c:pt>
                <c:pt idx="1837">
                  <c:v>41404</c:v>
                </c:pt>
                <c:pt idx="1838">
                  <c:v>41407</c:v>
                </c:pt>
                <c:pt idx="1839">
                  <c:v>41408</c:v>
                </c:pt>
                <c:pt idx="1840">
                  <c:v>41409</c:v>
                </c:pt>
                <c:pt idx="1841">
                  <c:v>41410</c:v>
                </c:pt>
                <c:pt idx="1842">
                  <c:v>41411</c:v>
                </c:pt>
                <c:pt idx="1843">
                  <c:v>41414</c:v>
                </c:pt>
                <c:pt idx="1844">
                  <c:v>41415</c:v>
                </c:pt>
                <c:pt idx="1845">
                  <c:v>41416</c:v>
                </c:pt>
                <c:pt idx="1846">
                  <c:v>41417</c:v>
                </c:pt>
                <c:pt idx="1847">
                  <c:v>41418</c:v>
                </c:pt>
                <c:pt idx="1848">
                  <c:v>41422</c:v>
                </c:pt>
                <c:pt idx="1849">
                  <c:v>41423</c:v>
                </c:pt>
                <c:pt idx="1850">
                  <c:v>41424</c:v>
                </c:pt>
                <c:pt idx="1851">
                  <c:v>41425</c:v>
                </c:pt>
                <c:pt idx="1852">
                  <c:v>41428</c:v>
                </c:pt>
                <c:pt idx="1853">
                  <c:v>41429</c:v>
                </c:pt>
                <c:pt idx="1854">
                  <c:v>41430</c:v>
                </c:pt>
                <c:pt idx="1855">
                  <c:v>41431</c:v>
                </c:pt>
                <c:pt idx="1856">
                  <c:v>41432</c:v>
                </c:pt>
                <c:pt idx="1857">
                  <c:v>41435</c:v>
                </c:pt>
                <c:pt idx="1858">
                  <c:v>41436</c:v>
                </c:pt>
                <c:pt idx="1859">
                  <c:v>41437</c:v>
                </c:pt>
                <c:pt idx="1860">
                  <c:v>41438</c:v>
                </c:pt>
                <c:pt idx="1861">
                  <c:v>41439</c:v>
                </c:pt>
                <c:pt idx="1862">
                  <c:v>41442</c:v>
                </c:pt>
                <c:pt idx="1863">
                  <c:v>41443</c:v>
                </c:pt>
                <c:pt idx="1864">
                  <c:v>41444</c:v>
                </c:pt>
                <c:pt idx="1865">
                  <c:v>41445</c:v>
                </c:pt>
                <c:pt idx="1866">
                  <c:v>41446</c:v>
                </c:pt>
                <c:pt idx="1867">
                  <c:v>41449</c:v>
                </c:pt>
                <c:pt idx="1868">
                  <c:v>41450</c:v>
                </c:pt>
                <c:pt idx="1869">
                  <c:v>41451</c:v>
                </c:pt>
                <c:pt idx="1870">
                  <c:v>41452</c:v>
                </c:pt>
                <c:pt idx="1871">
                  <c:v>41453</c:v>
                </c:pt>
                <c:pt idx="1872">
                  <c:v>41456</c:v>
                </c:pt>
                <c:pt idx="1873">
                  <c:v>41457</c:v>
                </c:pt>
                <c:pt idx="1874">
                  <c:v>41458</c:v>
                </c:pt>
                <c:pt idx="1875">
                  <c:v>41460</c:v>
                </c:pt>
                <c:pt idx="1876">
                  <c:v>41463</c:v>
                </c:pt>
                <c:pt idx="1877">
                  <c:v>41464</c:v>
                </c:pt>
                <c:pt idx="1878">
                  <c:v>41465</c:v>
                </c:pt>
                <c:pt idx="1879">
                  <c:v>41466</c:v>
                </c:pt>
                <c:pt idx="1880">
                  <c:v>41467</c:v>
                </c:pt>
                <c:pt idx="1881">
                  <c:v>41470</c:v>
                </c:pt>
                <c:pt idx="1882">
                  <c:v>41471</c:v>
                </c:pt>
                <c:pt idx="1883">
                  <c:v>41472</c:v>
                </c:pt>
                <c:pt idx="1884">
                  <c:v>41473</c:v>
                </c:pt>
                <c:pt idx="1885">
                  <c:v>41474</c:v>
                </c:pt>
                <c:pt idx="1886">
                  <c:v>41477</c:v>
                </c:pt>
                <c:pt idx="1887">
                  <c:v>41478</c:v>
                </c:pt>
                <c:pt idx="1888">
                  <c:v>41479</c:v>
                </c:pt>
                <c:pt idx="1889">
                  <c:v>41480</c:v>
                </c:pt>
                <c:pt idx="1890">
                  <c:v>41481</c:v>
                </c:pt>
                <c:pt idx="1891">
                  <c:v>41484</c:v>
                </c:pt>
                <c:pt idx="1892">
                  <c:v>41485</c:v>
                </c:pt>
                <c:pt idx="1893">
                  <c:v>41486</c:v>
                </c:pt>
                <c:pt idx="1894">
                  <c:v>41487</c:v>
                </c:pt>
                <c:pt idx="1895">
                  <c:v>41488</c:v>
                </c:pt>
                <c:pt idx="1896">
                  <c:v>41491</c:v>
                </c:pt>
                <c:pt idx="1897">
                  <c:v>41492</c:v>
                </c:pt>
                <c:pt idx="1898">
                  <c:v>41493</c:v>
                </c:pt>
                <c:pt idx="1899">
                  <c:v>41494</c:v>
                </c:pt>
                <c:pt idx="1900">
                  <c:v>41495</c:v>
                </c:pt>
                <c:pt idx="1901">
                  <c:v>41498</c:v>
                </c:pt>
                <c:pt idx="1902">
                  <c:v>41499</c:v>
                </c:pt>
                <c:pt idx="1903">
                  <c:v>41500</c:v>
                </c:pt>
                <c:pt idx="1904">
                  <c:v>41501</c:v>
                </c:pt>
                <c:pt idx="1905">
                  <c:v>41502</c:v>
                </c:pt>
                <c:pt idx="1906">
                  <c:v>41505</c:v>
                </c:pt>
                <c:pt idx="1907">
                  <c:v>41506</c:v>
                </c:pt>
                <c:pt idx="1908">
                  <c:v>41507</c:v>
                </c:pt>
                <c:pt idx="1909">
                  <c:v>41508</c:v>
                </c:pt>
                <c:pt idx="1910">
                  <c:v>41509</c:v>
                </c:pt>
                <c:pt idx="1911">
                  <c:v>41512</c:v>
                </c:pt>
                <c:pt idx="1912">
                  <c:v>41513</c:v>
                </c:pt>
                <c:pt idx="1913">
                  <c:v>41514</c:v>
                </c:pt>
                <c:pt idx="1914">
                  <c:v>41515</c:v>
                </c:pt>
                <c:pt idx="1915">
                  <c:v>41516</c:v>
                </c:pt>
                <c:pt idx="1916">
                  <c:v>41520</c:v>
                </c:pt>
                <c:pt idx="1917">
                  <c:v>41521</c:v>
                </c:pt>
                <c:pt idx="1918">
                  <c:v>41522</c:v>
                </c:pt>
                <c:pt idx="1919">
                  <c:v>41523</c:v>
                </c:pt>
                <c:pt idx="1920">
                  <c:v>41526</c:v>
                </c:pt>
                <c:pt idx="1921">
                  <c:v>41527</c:v>
                </c:pt>
                <c:pt idx="1922">
                  <c:v>41528</c:v>
                </c:pt>
                <c:pt idx="1923">
                  <c:v>41529</c:v>
                </c:pt>
                <c:pt idx="1924">
                  <c:v>41530</c:v>
                </c:pt>
                <c:pt idx="1925">
                  <c:v>41533</c:v>
                </c:pt>
                <c:pt idx="1926">
                  <c:v>41534</c:v>
                </c:pt>
                <c:pt idx="1927">
                  <c:v>41535</c:v>
                </c:pt>
                <c:pt idx="1928">
                  <c:v>41536</c:v>
                </c:pt>
                <c:pt idx="1929">
                  <c:v>41537</c:v>
                </c:pt>
                <c:pt idx="1930">
                  <c:v>41540</c:v>
                </c:pt>
                <c:pt idx="1931">
                  <c:v>41541</c:v>
                </c:pt>
                <c:pt idx="1932">
                  <c:v>41542</c:v>
                </c:pt>
                <c:pt idx="1933">
                  <c:v>41543</c:v>
                </c:pt>
                <c:pt idx="1934">
                  <c:v>41544</c:v>
                </c:pt>
                <c:pt idx="1935">
                  <c:v>41547</c:v>
                </c:pt>
                <c:pt idx="1936">
                  <c:v>41548</c:v>
                </c:pt>
                <c:pt idx="1937">
                  <c:v>41549</c:v>
                </c:pt>
                <c:pt idx="1938">
                  <c:v>41550</c:v>
                </c:pt>
                <c:pt idx="1939">
                  <c:v>41551</c:v>
                </c:pt>
                <c:pt idx="1940">
                  <c:v>41554</c:v>
                </c:pt>
                <c:pt idx="1941">
                  <c:v>41555</c:v>
                </c:pt>
                <c:pt idx="1942">
                  <c:v>41556</c:v>
                </c:pt>
                <c:pt idx="1943">
                  <c:v>41557</c:v>
                </c:pt>
                <c:pt idx="1944">
                  <c:v>41558</c:v>
                </c:pt>
                <c:pt idx="1945">
                  <c:v>41562</c:v>
                </c:pt>
                <c:pt idx="1946">
                  <c:v>41563</c:v>
                </c:pt>
                <c:pt idx="1947">
                  <c:v>41564</c:v>
                </c:pt>
                <c:pt idx="1948">
                  <c:v>41565</c:v>
                </c:pt>
                <c:pt idx="1949">
                  <c:v>41568</c:v>
                </c:pt>
                <c:pt idx="1950">
                  <c:v>41569</c:v>
                </c:pt>
                <c:pt idx="1951">
                  <c:v>41570</c:v>
                </c:pt>
                <c:pt idx="1952">
                  <c:v>41571</c:v>
                </c:pt>
                <c:pt idx="1953">
                  <c:v>41572</c:v>
                </c:pt>
                <c:pt idx="1954">
                  <c:v>41575</c:v>
                </c:pt>
                <c:pt idx="1955">
                  <c:v>41576</c:v>
                </c:pt>
                <c:pt idx="1956">
                  <c:v>41577</c:v>
                </c:pt>
                <c:pt idx="1957">
                  <c:v>41578</c:v>
                </c:pt>
                <c:pt idx="1958">
                  <c:v>41579</c:v>
                </c:pt>
                <c:pt idx="1959">
                  <c:v>41582</c:v>
                </c:pt>
                <c:pt idx="1960">
                  <c:v>41583</c:v>
                </c:pt>
                <c:pt idx="1961">
                  <c:v>41584</c:v>
                </c:pt>
                <c:pt idx="1962">
                  <c:v>41585</c:v>
                </c:pt>
                <c:pt idx="1963">
                  <c:v>41586</c:v>
                </c:pt>
                <c:pt idx="1964">
                  <c:v>41590</c:v>
                </c:pt>
                <c:pt idx="1965">
                  <c:v>41591</c:v>
                </c:pt>
                <c:pt idx="1966">
                  <c:v>41592</c:v>
                </c:pt>
                <c:pt idx="1967">
                  <c:v>41593</c:v>
                </c:pt>
                <c:pt idx="1968">
                  <c:v>41596</c:v>
                </c:pt>
                <c:pt idx="1969">
                  <c:v>41597</c:v>
                </c:pt>
                <c:pt idx="1970">
                  <c:v>41598</c:v>
                </c:pt>
                <c:pt idx="1971">
                  <c:v>41599</c:v>
                </c:pt>
                <c:pt idx="1972">
                  <c:v>41600</c:v>
                </c:pt>
                <c:pt idx="1973">
                  <c:v>41603</c:v>
                </c:pt>
                <c:pt idx="1974">
                  <c:v>41604</c:v>
                </c:pt>
                <c:pt idx="1975">
                  <c:v>41605</c:v>
                </c:pt>
                <c:pt idx="1976">
                  <c:v>41607</c:v>
                </c:pt>
                <c:pt idx="1977">
                  <c:v>41610</c:v>
                </c:pt>
                <c:pt idx="1978">
                  <c:v>41611</c:v>
                </c:pt>
                <c:pt idx="1979">
                  <c:v>41612</c:v>
                </c:pt>
                <c:pt idx="1980">
                  <c:v>41613</c:v>
                </c:pt>
                <c:pt idx="1981">
                  <c:v>41614</c:v>
                </c:pt>
                <c:pt idx="1982">
                  <c:v>41617</c:v>
                </c:pt>
                <c:pt idx="1983">
                  <c:v>41618</c:v>
                </c:pt>
                <c:pt idx="1984">
                  <c:v>41619</c:v>
                </c:pt>
                <c:pt idx="1985">
                  <c:v>41620</c:v>
                </c:pt>
                <c:pt idx="1986">
                  <c:v>41621</c:v>
                </c:pt>
                <c:pt idx="1987">
                  <c:v>41624</c:v>
                </c:pt>
                <c:pt idx="1988">
                  <c:v>41625</c:v>
                </c:pt>
                <c:pt idx="1989">
                  <c:v>41626</c:v>
                </c:pt>
                <c:pt idx="1990">
                  <c:v>41627</c:v>
                </c:pt>
                <c:pt idx="1991">
                  <c:v>41628</c:v>
                </c:pt>
                <c:pt idx="1992">
                  <c:v>41631</c:v>
                </c:pt>
                <c:pt idx="1993">
                  <c:v>41632</c:v>
                </c:pt>
                <c:pt idx="1994">
                  <c:v>41634</c:v>
                </c:pt>
                <c:pt idx="1995">
                  <c:v>41635</c:v>
                </c:pt>
                <c:pt idx="1996">
                  <c:v>41638</c:v>
                </c:pt>
                <c:pt idx="1997">
                  <c:v>41639</c:v>
                </c:pt>
                <c:pt idx="1998">
                  <c:v>41641</c:v>
                </c:pt>
                <c:pt idx="1999">
                  <c:v>41642</c:v>
                </c:pt>
                <c:pt idx="2000">
                  <c:v>41645</c:v>
                </c:pt>
                <c:pt idx="2001">
                  <c:v>41646</c:v>
                </c:pt>
                <c:pt idx="2002">
                  <c:v>41647</c:v>
                </c:pt>
                <c:pt idx="2003">
                  <c:v>41648</c:v>
                </c:pt>
                <c:pt idx="2004">
                  <c:v>41649</c:v>
                </c:pt>
                <c:pt idx="2005">
                  <c:v>41652</c:v>
                </c:pt>
                <c:pt idx="2006">
                  <c:v>41653</c:v>
                </c:pt>
                <c:pt idx="2007">
                  <c:v>41654</c:v>
                </c:pt>
                <c:pt idx="2008">
                  <c:v>41655</c:v>
                </c:pt>
                <c:pt idx="2009">
                  <c:v>41656</c:v>
                </c:pt>
                <c:pt idx="2010">
                  <c:v>41660</c:v>
                </c:pt>
                <c:pt idx="2011">
                  <c:v>41661</c:v>
                </c:pt>
                <c:pt idx="2012">
                  <c:v>41662</c:v>
                </c:pt>
                <c:pt idx="2013">
                  <c:v>41663</c:v>
                </c:pt>
                <c:pt idx="2014">
                  <c:v>41666</c:v>
                </c:pt>
                <c:pt idx="2015">
                  <c:v>41667</c:v>
                </c:pt>
                <c:pt idx="2016">
                  <c:v>41668</c:v>
                </c:pt>
                <c:pt idx="2017">
                  <c:v>41669</c:v>
                </c:pt>
                <c:pt idx="2018">
                  <c:v>41670</c:v>
                </c:pt>
                <c:pt idx="2019">
                  <c:v>41673</c:v>
                </c:pt>
                <c:pt idx="2020">
                  <c:v>41674</c:v>
                </c:pt>
                <c:pt idx="2021">
                  <c:v>41675</c:v>
                </c:pt>
                <c:pt idx="2022">
                  <c:v>41676</c:v>
                </c:pt>
                <c:pt idx="2023">
                  <c:v>41677</c:v>
                </c:pt>
                <c:pt idx="2024">
                  <c:v>41680</c:v>
                </c:pt>
                <c:pt idx="2025">
                  <c:v>41681</c:v>
                </c:pt>
                <c:pt idx="2026">
                  <c:v>41682</c:v>
                </c:pt>
                <c:pt idx="2027">
                  <c:v>41683</c:v>
                </c:pt>
                <c:pt idx="2028">
                  <c:v>41684</c:v>
                </c:pt>
                <c:pt idx="2029">
                  <c:v>41688</c:v>
                </c:pt>
                <c:pt idx="2030">
                  <c:v>41689</c:v>
                </c:pt>
                <c:pt idx="2031">
                  <c:v>41690</c:v>
                </c:pt>
                <c:pt idx="2032">
                  <c:v>41691</c:v>
                </c:pt>
                <c:pt idx="2033">
                  <c:v>41694</c:v>
                </c:pt>
                <c:pt idx="2034">
                  <c:v>41695</c:v>
                </c:pt>
                <c:pt idx="2035">
                  <c:v>41696</c:v>
                </c:pt>
                <c:pt idx="2036">
                  <c:v>41697</c:v>
                </c:pt>
                <c:pt idx="2037">
                  <c:v>41698</c:v>
                </c:pt>
                <c:pt idx="2038">
                  <c:v>41701</c:v>
                </c:pt>
                <c:pt idx="2039">
                  <c:v>41702</c:v>
                </c:pt>
                <c:pt idx="2040">
                  <c:v>41703</c:v>
                </c:pt>
                <c:pt idx="2041">
                  <c:v>41704</c:v>
                </c:pt>
                <c:pt idx="2042">
                  <c:v>41705</c:v>
                </c:pt>
                <c:pt idx="2043">
                  <c:v>41708</c:v>
                </c:pt>
                <c:pt idx="2044">
                  <c:v>41709</c:v>
                </c:pt>
                <c:pt idx="2045">
                  <c:v>41710</c:v>
                </c:pt>
                <c:pt idx="2046">
                  <c:v>41711</c:v>
                </c:pt>
                <c:pt idx="2047">
                  <c:v>41712</c:v>
                </c:pt>
                <c:pt idx="2048">
                  <c:v>41715</c:v>
                </c:pt>
                <c:pt idx="2049">
                  <c:v>41716</c:v>
                </c:pt>
                <c:pt idx="2050">
                  <c:v>41717</c:v>
                </c:pt>
                <c:pt idx="2051">
                  <c:v>41718</c:v>
                </c:pt>
                <c:pt idx="2052">
                  <c:v>41719</c:v>
                </c:pt>
                <c:pt idx="2053">
                  <c:v>41722</c:v>
                </c:pt>
                <c:pt idx="2054">
                  <c:v>41723</c:v>
                </c:pt>
                <c:pt idx="2055">
                  <c:v>41724</c:v>
                </c:pt>
                <c:pt idx="2056">
                  <c:v>41725</c:v>
                </c:pt>
                <c:pt idx="2057">
                  <c:v>41726</c:v>
                </c:pt>
                <c:pt idx="2058">
                  <c:v>41729</c:v>
                </c:pt>
                <c:pt idx="2059">
                  <c:v>41730</c:v>
                </c:pt>
                <c:pt idx="2060">
                  <c:v>41731</c:v>
                </c:pt>
                <c:pt idx="2061">
                  <c:v>41732</c:v>
                </c:pt>
                <c:pt idx="2062">
                  <c:v>41733</c:v>
                </c:pt>
                <c:pt idx="2063">
                  <c:v>41736</c:v>
                </c:pt>
                <c:pt idx="2064">
                  <c:v>41737</c:v>
                </c:pt>
                <c:pt idx="2065">
                  <c:v>41738</c:v>
                </c:pt>
                <c:pt idx="2066">
                  <c:v>41739</c:v>
                </c:pt>
                <c:pt idx="2067">
                  <c:v>41740</c:v>
                </c:pt>
                <c:pt idx="2068">
                  <c:v>41743</c:v>
                </c:pt>
                <c:pt idx="2069">
                  <c:v>41744</c:v>
                </c:pt>
                <c:pt idx="2070">
                  <c:v>41745</c:v>
                </c:pt>
                <c:pt idx="2071">
                  <c:v>41746</c:v>
                </c:pt>
                <c:pt idx="2072">
                  <c:v>41750</c:v>
                </c:pt>
                <c:pt idx="2073">
                  <c:v>41751</c:v>
                </c:pt>
                <c:pt idx="2074">
                  <c:v>41752</c:v>
                </c:pt>
                <c:pt idx="2075">
                  <c:v>41753</c:v>
                </c:pt>
                <c:pt idx="2076">
                  <c:v>41754</c:v>
                </c:pt>
                <c:pt idx="2077">
                  <c:v>41757</c:v>
                </c:pt>
                <c:pt idx="2078">
                  <c:v>41758</c:v>
                </c:pt>
                <c:pt idx="2079">
                  <c:v>41759</c:v>
                </c:pt>
                <c:pt idx="2080">
                  <c:v>41760</c:v>
                </c:pt>
                <c:pt idx="2081">
                  <c:v>41761</c:v>
                </c:pt>
                <c:pt idx="2082">
                  <c:v>41764</c:v>
                </c:pt>
                <c:pt idx="2083">
                  <c:v>41765</c:v>
                </c:pt>
                <c:pt idx="2084">
                  <c:v>41766</c:v>
                </c:pt>
                <c:pt idx="2085">
                  <c:v>41767</c:v>
                </c:pt>
                <c:pt idx="2086">
                  <c:v>41768</c:v>
                </c:pt>
                <c:pt idx="2087">
                  <c:v>41771</c:v>
                </c:pt>
                <c:pt idx="2088">
                  <c:v>41772</c:v>
                </c:pt>
                <c:pt idx="2089">
                  <c:v>41773</c:v>
                </c:pt>
                <c:pt idx="2090">
                  <c:v>41774</c:v>
                </c:pt>
                <c:pt idx="2091">
                  <c:v>41775</c:v>
                </c:pt>
                <c:pt idx="2092">
                  <c:v>41778</c:v>
                </c:pt>
                <c:pt idx="2093">
                  <c:v>41779</c:v>
                </c:pt>
                <c:pt idx="2094">
                  <c:v>41780</c:v>
                </c:pt>
                <c:pt idx="2095">
                  <c:v>41781</c:v>
                </c:pt>
                <c:pt idx="2096">
                  <c:v>41782</c:v>
                </c:pt>
                <c:pt idx="2097">
                  <c:v>41786</c:v>
                </c:pt>
                <c:pt idx="2098">
                  <c:v>41787</c:v>
                </c:pt>
                <c:pt idx="2099">
                  <c:v>41788</c:v>
                </c:pt>
                <c:pt idx="2100">
                  <c:v>41789</c:v>
                </c:pt>
                <c:pt idx="2101">
                  <c:v>41792</c:v>
                </c:pt>
                <c:pt idx="2102">
                  <c:v>41793</c:v>
                </c:pt>
                <c:pt idx="2103">
                  <c:v>41794</c:v>
                </c:pt>
                <c:pt idx="2104">
                  <c:v>41795</c:v>
                </c:pt>
                <c:pt idx="2105">
                  <c:v>41796</c:v>
                </c:pt>
                <c:pt idx="2106">
                  <c:v>41799</c:v>
                </c:pt>
                <c:pt idx="2107">
                  <c:v>41800</c:v>
                </c:pt>
                <c:pt idx="2108">
                  <c:v>41801</c:v>
                </c:pt>
                <c:pt idx="2109">
                  <c:v>41802</c:v>
                </c:pt>
                <c:pt idx="2110">
                  <c:v>41803</c:v>
                </c:pt>
                <c:pt idx="2111">
                  <c:v>41806</c:v>
                </c:pt>
                <c:pt idx="2112">
                  <c:v>41807</c:v>
                </c:pt>
                <c:pt idx="2113">
                  <c:v>41808</c:v>
                </c:pt>
                <c:pt idx="2114">
                  <c:v>41809</c:v>
                </c:pt>
                <c:pt idx="2115">
                  <c:v>41810</c:v>
                </c:pt>
                <c:pt idx="2116">
                  <c:v>41813</c:v>
                </c:pt>
                <c:pt idx="2117">
                  <c:v>41814</c:v>
                </c:pt>
                <c:pt idx="2118">
                  <c:v>41815</c:v>
                </c:pt>
                <c:pt idx="2119">
                  <c:v>41816</c:v>
                </c:pt>
                <c:pt idx="2120">
                  <c:v>41817</c:v>
                </c:pt>
                <c:pt idx="2121">
                  <c:v>41820</c:v>
                </c:pt>
                <c:pt idx="2122">
                  <c:v>41821</c:v>
                </c:pt>
                <c:pt idx="2123">
                  <c:v>41822</c:v>
                </c:pt>
                <c:pt idx="2124">
                  <c:v>41823</c:v>
                </c:pt>
                <c:pt idx="2125">
                  <c:v>41827</c:v>
                </c:pt>
                <c:pt idx="2126">
                  <c:v>41828</c:v>
                </c:pt>
                <c:pt idx="2127">
                  <c:v>41829</c:v>
                </c:pt>
                <c:pt idx="2128">
                  <c:v>41830</c:v>
                </c:pt>
                <c:pt idx="2129">
                  <c:v>41831</c:v>
                </c:pt>
                <c:pt idx="2130">
                  <c:v>41834</c:v>
                </c:pt>
                <c:pt idx="2131">
                  <c:v>41835</c:v>
                </c:pt>
                <c:pt idx="2132">
                  <c:v>41836</c:v>
                </c:pt>
                <c:pt idx="2133">
                  <c:v>41837</c:v>
                </c:pt>
                <c:pt idx="2134">
                  <c:v>41838</c:v>
                </c:pt>
                <c:pt idx="2135">
                  <c:v>41841</c:v>
                </c:pt>
                <c:pt idx="2136">
                  <c:v>41842</c:v>
                </c:pt>
                <c:pt idx="2137">
                  <c:v>41843</c:v>
                </c:pt>
                <c:pt idx="2138">
                  <c:v>41844</c:v>
                </c:pt>
                <c:pt idx="2139">
                  <c:v>41845</c:v>
                </c:pt>
                <c:pt idx="2140">
                  <c:v>41848</c:v>
                </c:pt>
                <c:pt idx="2141">
                  <c:v>41849</c:v>
                </c:pt>
                <c:pt idx="2142">
                  <c:v>41850</c:v>
                </c:pt>
                <c:pt idx="2143">
                  <c:v>41851</c:v>
                </c:pt>
                <c:pt idx="2144">
                  <c:v>41852</c:v>
                </c:pt>
                <c:pt idx="2145">
                  <c:v>41855</c:v>
                </c:pt>
                <c:pt idx="2146">
                  <c:v>41856</c:v>
                </c:pt>
                <c:pt idx="2147">
                  <c:v>41857</c:v>
                </c:pt>
                <c:pt idx="2148">
                  <c:v>41858</c:v>
                </c:pt>
                <c:pt idx="2149">
                  <c:v>41859</c:v>
                </c:pt>
                <c:pt idx="2150">
                  <c:v>41862</c:v>
                </c:pt>
                <c:pt idx="2151">
                  <c:v>41863</c:v>
                </c:pt>
                <c:pt idx="2152">
                  <c:v>41864</c:v>
                </c:pt>
                <c:pt idx="2153">
                  <c:v>41865</c:v>
                </c:pt>
                <c:pt idx="2154">
                  <c:v>41866</c:v>
                </c:pt>
                <c:pt idx="2155">
                  <c:v>41869</c:v>
                </c:pt>
                <c:pt idx="2156">
                  <c:v>41870</c:v>
                </c:pt>
                <c:pt idx="2157">
                  <c:v>41871</c:v>
                </c:pt>
                <c:pt idx="2158">
                  <c:v>41872</c:v>
                </c:pt>
                <c:pt idx="2159">
                  <c:v>41873</c:v>
                </c:pt>
                <c:pt idx="2160">
                  <c:v>41876</c:v>
                </c:pt>
                <c:pt idx="2161">
                  <c:v>41877</c:v>
                </c:pt>
                <c:pt idx="2162">
                  <c:v>41878</c:v>
                </c:pt>
                <c:pt idx="2163">
                  <c:v>41879</c:v>
                </c:pt>
                <c:pt idx="2164">
                  <c:v>41880</c:v>
                </c:pt>
                <c:pt idx="2165">
                  <c:v>41884</c:v>
                </c:pt>
                <c:pt idx="2166">
                  <c:v>41885</c:v>
                </c:pt>
                <c:pt idx="2167">
                  <c:v>41886</c:v>
                </c:pt>
                <c:pt idx="2168">
                  <c:v>41887</c:v>
                </c:pt>
                <c:pt idx="2169">
                  <c:v>41890</c:v>
                </c:pt>
                <c:pt idx="2170">
                  <c:v>41891</c:v>
                </c:pt>
                <c:pt idx="2171">
                  <c:v>41892</c:v>
                </c:pt>
                <c:pt idx="2172">
                  <c:v>41893</c:v>
                </c:pt>
                <c:pt idx="2173">
                  <c:v>41894</c:v>
                </c:pt>
                <c:pt idx="2174">
                  <c:v>41897</c:v>
                </c:pt>
                <c:pt idx="2175">
                  <c:v>41898</c:v>
                </c:pt>
                <c:pt idx="2176">
                  <c:v>41899</c:v>
                </c:pt>
                <c:pt idx="2177">
                  <c:v>41900</c:v>
                </c:pt>
                <c:pt idx="2178">
                  <c:v>41901</c:v>
                </c:pt>
                <c:pt idx="2179">
                  <c:v>41904</c:v>
                </c:pt>
                <c:pt idx="2180">
                  <c:v>41905</c:v>
                </c:pt>
                <c:pt idx="2181">
                  <c:v>41906</c:v>
                </c:pt>
                <c:pt idx="2182">
                  <c:v>41907</c:v>
                </c:pt>
                <c:pt idx="2183">
                  <c:v>41908</c:v>
                </c:pt>
                <c:pt idx="2184">
                  <c:v>41911</c:v>
                </c:pt>
                <c:pt idx="2185">
                  <c:v>41912</c:v>
                </c:pt>
                <c:pt idx="2186">
                  <c:v>41913</c:v>
                </c:pt>
                <c:pt idx="2187">
                  <c:v>41914</c:v>
                </c:pt>
                <c:pt idx="2188">
                  <c:v>41915</c:v>
                </c:pt>
                <c:pt idx="2189">
                  <c:v>41918</c:v>
                </c:pt>
                <c:pt idx="2190">
                  <c:v>41919</c:v>
                </c:pt>
                <c:pt idx="2191">
                  <c:v>41920</c:v>
                </c:pt>
                <c:pt idx="2192">
                  <c:v>41921</c:v>
                </c:pt>
                <c:pt idx="2193">
                  <c:v>41922</c:v>
                </c:pt>
                <c:pt idx="2194">
                  <c:v>41926</c:v>
                </c:pt>
                <c:pt idx="2195">
                  <c:v>41927</c:v>
                </c:pt>
                <c:pt idx="2196">
                  <c:v>41928</c:v>
                </c:pt>
                <c:pt idx="2197">
                  <c:v>41929</c:v>
                </c:pt>
                <c:pt idx="2198">
                  <c:v>41932</c:v>
                </c:pt>
                <c:pt idx="2199">
                  <c:v>41933</c:v>
                </c:pt>
                <c:pt idx="2200">
                  <c:v>41934</c:v>
                </c:pt>
                <c:pt idx="2201">
                  <c:v>41935</c:v>
                </c:pt>
                <c:pt idx="2202">
                  <c:v>41936</c:v>
                </c:pt>
                <c:pt idx="2203">
                  <c:v>41939</c:v>
                </c:pt>
                <c:pt idx="2204">
                  <c:v>41940</c:v>
                </c:pt>
                <c:pt idx="2205">
                  <c:v>41941</c:v>
                </c:pt>
                <c:pt idx="2206">
                  <c:v>41942</c:v>
                </c:pt>
                <c:pt idx="2207">
                  <c:v>41943</c:v>
                </c:pt>
                <c:pt idx="2208">
                  <c:v>41946</c:v>
                </c:pt>
                <c:pt idx="2209">
                  <c:v>41947</c:v>
                </c:pt>
                <c:pt idx="2210">
                  <c:v>41948</c:v>
                </c:pt>
                <c:pt idx="2211">
                  <c:v>41949</c:v>
                </c:pt>
                <c:pt idx="2212">
                  <c:v>41950</c:v>
                </c:pt>
                <c:pt idx="2213">
                  <c:v>41953</c:v>
                </c:pt>
                <c:pt idx="2214">
                  <c:v>41955</c:v>
                </c:pt>
                <c:pt idx="2215">
                  <c:v>41956</c:v>
                </c:pt>
                <c:pt idx="2216">
                  <c:v>41957</c:v>
                </c:pt>
                <c:pt idx="2217">
                  <c:v>41960</c:v>
                </c:pt>
                <c:pt idx="2218">
                  <c:v>41961</c:v>
                </c:pt>
                <c:pt idx="2219">
                  <c:v>41962</c:v>
                </c:pt>
                <c:pt idx="2220">
                  <c:v>41963</c:v>
                </c:pt>
                <c:pt idx="2221">
                  <c:v>41964</c:v>
                </c:pt>
                <c:pt idx="2222">
                  <c:v>41967</c:v>
                </c:pt>
                <c:pt idx="2223">
                  <c:v>41968</c:v>
                </c:pt>
                <c:pt idx="2224">
                  <c:v>41969</c:v>
                </c:pt>
                <c:pt idx="2225">
                  <c:v>41971</c:v>
                </c:pt>
                <c:pt idx="2226">
                  <c:v>41974</c:v>
                </c:pt>
                <c:pt idx="2227">
                  <c:v>41975</c:v>
                </c:pt>
                <c:pt idx="2228">
                  <c:v>41976</c:v>
                </c:pt>
                <c:pt idx="2229">
                  <c:v>41977</c:v>
                </c:pt>
                <c:pt idx="2230">
                  <c:v>41978</c:v>
                </c:pt>
                <c:pt idx="2231">
                  <c:v>41981</c:v>
                </c:pt>
                <c:pt idx="2232">
                  <c:v>41982</c:v>
                </c:pt>
                <c:pt idx="2233">
                  <c:v>41983</c:v>
                </c:pt>
                <c:pt idx="2234">
                  <c:v>41984</c:v>
                </c:pt>
                <c:pt idx="2235">
                  <c:v>41985</c:v>
                </c:pt>
                <c:pt idx="2236">
                  <c:v>41988</c:v>
                </c:pt>
                <c:pt idx="2237">
                  <c:v>41989</c:v>
                </c:pt>
                <c:pt idx="2238">
                  <c:v>41990</c:v>
                </c:pt>
                <c:pt idx="2239">
                  <c:v>41991</c:v>
                </c:pt>
                <c:pt idx="2240">
                  <c:v>41992</c:v>
                </c:pt>
                <c:pt idx="2241">
                  <c:v>41995</c:v>
                </c:pt>
                <c:pt idx="2242">
                  <c:v>41996</c:v>
                </c:pt>
                <c:pt idx="2243">
                  <c:v>41997</c:v>
                </c:pt>
                <c:pt idx="2244">
                  <c:v>41999</c:v>
                </c:pt>
                <c:pt idx="2245">
                  <c:v>42002</c:v>
                </c:pt>
                <c:pt idx="2246">
                  <c:v>42003</c:v>
                </c:pt>
                <c:pt idx="2247">
                  <c:v>42004</c:v>
                </c:pt>
                <c:pt idx="2248">
                  <c:v>42006</c:v>
                </c:pt>
                <c:pt idx="2249">
                  <c:v>42009</c:v>
                </c:pt>
                <c:pt idx="2250">
                  <c:v>42010</c:v>
                </c:pt>
                <c:pt idx="2251">
                  <c:v>42011</c:v>
                </c:pt>
                <c:pt idx="2252">
                  <c:v>42012</c:v>
                </c:pt>
                <c:pt idx="2253">
                  <c:v>42013</c:v>
                </c:pt>
                <c:pt idx="2254">
                  <c:v>42016</c:v>
                </c:pt>
                <c:pt idx="2255">
                  <c:v>42017</c:v>
                </c:pt>
                <c:pt idx="2256">
                  <c:v>42018</c:v>
                </c:pt>
                <c:pt idx="2257">
                  <c:v>42019</c:v>
                </c:pt>
                <c:pt idx="2258">
                  <c:v>42020</c:v>
                </c:pt>
                <c:pt idx="2259">
                  <c:v>42024</c:v>
                </c:pt>
                <c:pt idx="2260">
                  <c:v>42025</c:v>
                </c:pt>
                <c:pt idx="2261">
                  <c:v>42026</c:v>
                </c:pt>
                <c:pt idx="2262">
                  <c:v>42027</c:v>
                </c:pt>
                <c:pt idx="2263">
                  <c:v>42030</c:v>
                </c:pt>
                <c:pt idx="2264">
                  <c:v>42031</c:v>
                </c:pt>
                <c:pt idx="2265">
                  <c:v>42032</c:v>
                </c:pt>
                <c:pt idx="2266">
                  <c:v>42033</c:v>
                </c:pt>
                <c:pt idx="2267">
                  <c:v>42034</c:v>
                </c:pt>
                <c:pt idx="2268">
                  <c:v>42037</c:v>
                </c:pt>
                <c:pt idx="2269">
                  <c:v>42038</c:v>
                </c:pt>
                <c:pt idx="2270">
                  <c:v>42039</c:v>
                </c:pt>
                <c:pt idx="2271">
                  <c:v>42040</c:v>
                </c:pt>
                <c:pt idx="2272">
                  <c:v>42041</c:v>
                </c:pt>
                <c:pt idx="2273">
                  <c:v>42044</c:v>
                </c:pt>
                <c:pt idx="2274">
                  <c:v>42045</c:v>
                </c:pt>
                <c:pt idx="2275">
                  <c:v>42046</c:v>
                </c:pt>
                <c:pt idx="2276">
                  <c:v>42047</c:v>
                </c:pt>
                <c:pt idx="2277">
                  <c:v>42048</c:v>
                </c:pt>
                <c:pt idx="2278">
                  <c:v>42052</c:v>
                </c:pt>
                <c:pt idx="2279">
                  <c:v>42053</c:v>
                </c:pt>
                <c:pt idx="2280">
                  <c:v>42054</c:v>
                </c:pt>
                <c:pt idx="2281">
                  <c:v>42055</c:v>
                </c:pt>
                <c:pt idx="2282">
                  <c:v>42058</c:v>
                </c:pt>
                <c:pt idx="2283">
                  <c:v>42059</c:v>
                </c:pt>
                <c:pt idx="2284">
                  <c:v>42060</c:v>
                </c:pt>
                <c:pt idx="2285">
                  <c:v>42061</c:v>
                </c:pt>
                <c:pt idx="2286">
                  <c:v>42062</c:v>
                </c:pt>
                <c:pt idx="2287">
                  <c:v>42065</c:v>
                </c:pt>
                <c:pt idx="2288">
                  <c:v>42066</c:v>
                </c:pt>
                <c:pt idx="2289">
                  <c:v>42067</c:v>
                </c:pt>
                <c:pt idx="2290">
                  <c:v>42068</c:v>
                </c:pt>
                <c:pt idx="2291">
                  <c:v>42069</c:v>
                </c:pt>
                <c:pt idx="2292">
                  <c:v>42072</c:v>
                </c:pt>
                <c:pt idx="2293">
                  <c:v>42073</c:v>
                </c:pt>
                <c:pt idx="2294">
                  <c:v>42074</c:v>
                </c:pt>
                <c:pt idx="2295">
                  <c:v>42075</c:v>
                </c:pt>
                <c:pt idx="2296">
                  <c:v>42076</c:v>
                </c:pt>
                <c:pt idx="2297">
                  <c:v>42079</c:v>
                </c:pt>
                <c:pt idx="2298">
                  <c:v>42080</c:v>
                </c:pt>
                <c:pt idx="2299">
                  <c:v>42081</c:v>
                </c:pt>
                <c:pt idx="2300">
                  <c:v>42082</c:v>
                </c:pt>
                <c:pt idx="2301">
                  <c:v>42083</c:v>
                </c:pt>
                <c:pt idx="2302">
                  <c:v>42086</c:v>
                </c:pt>
                <c:pt idx="2303">
                  <c:v>42087</c:v>
                </c:pt>
                <c:pt idx="2304">
                  <c:v>42088</c:v>
                </c:pt>
                <c:pt idx="2305">
                  <c:v>42089</c:v>
                </c:pt>
                <c:pt idx="2306">
                  <c:v>42090</c:v>
                </c:pt>
                <c:pt idx="2307">
                  <c:v>42093</c:v>
                </c:pt>
                <c:pt idx="2308">
                  <c:v>42094</c:v>
                </c:pt>
                <c:pt idx="2309">
                  <c:v>42095</c:v>
                </c:pt>
                <c:pt idx="2310">
                  <c:v>42096</c:v>
                </c:pt>
                <c:pt idx="2311">
                  <c:v>42100</c:v>
                </c:pt>
                <c:pt idx="2312">
                  <c:v>42101</c:v>
                </c:pt>
                <c:pt idx="2313">
                  <c:v>42102</c:v>
                </c:pt>
                <c:pt idx="2314">
                  <c:v>42103</c:v>
                </c:pt>
                <c:pt idx="2315">
                  <c:v>42104</c:v>
                </c:pt>
                <c:pt idx="2316">
                  <c:v>42107</c:v>
                </c:pt>
                <c:pt idx="2317">
                  <c:v>42108</c:v>
                </c:pt>
                <c:pt idx="2318">
                  <c:v>42109</c:v>
                </c:pt>
                <c:pt idx="2319">
                  <c:v>42110</c:v>
                </c:pt>
                <c:pt idx="2320">
                  <c:v>42111</c:v>
                </c:pt>
                <c:pt idx="2321">
                  <c:v>42114</c:v>
                </c:pt>
                <c:pt idx="2322">
                  <c:v>42115</c:v>
                </c:pt>
                <c:pt idx="2323">
                  <c:v>42116</c:v>
                </c:pt>
                <c:pt idx="2324">
                  <c:v>42117</c:v>
                </c:pt>
                <c:pt idx="2325">
                  <c:v>42118</c:v>
                </c:pt>
                <c:pt idx="2326">
                  <c:v>42121</c:v>
                </c:pt>
                <c:pt idx="2327">
                  <c:v>42122</c:v>
                </c:pt>
                <c:pt idx="2328">
                  <c:v>42123</c:v>
                </c:pt>
                <c:pt idx="2329">
                  <c:v>42124</c:v>
                </c:pt>
                <c:pt idx="2330">
                  <c:v>42125</c:v>
                </c:pt>
                <c:pt idx="2331">
                  <c:v>42128</c:v>
                </c:pt>
                <c:pt idx="2332">
                  <c:v>42129</c:v>
                </c:pt>
                <c:pt idx="2333">
                  <c:v>42130</c:v>
                </c:pt>
                <c:pt idx="2334">
                  <c:v>42131</c:v>
                </c:pt>
                <c:pt idx="2335">
                  <c:v>42132</c:v>
                </c:pt>
                <c:pt idx="2336">
                  <c:v>42135</c:v>
                </c:pt>
                <c:pt idx="2337">
                  <c:v>42136</c:v>
                </c:pt>
                <c:pt idx="2338">
                  <c:v>42137</c:v>
                </c:pt>
                <c:pt idx="2339">
                  <c:v>42138</c:v>
                </c:pt>
                <c:pt idx="2340">
                  <c:v>42139</c:v>
                </c:pt>
                <c:pt idx="2341">
                  <c:v>42142</c:v>
                </c:pt>
                <c:pt idx="2342">
                  <c:v>42143</c:v>
                </c:pt>
                <c:pt idx="2343">
                  <c:v>42144</c:v>
                </c:pt>
                <c:pt idx="2344">
                  <c:v>42145</c:v>
                </c:pt>
                <c:pt idx="2345">
                  <c:v>42146</c:v>
                </c:pt>
                <c:pt idx="2346">
                  <c:v>42150</c:v>
                </c:pt>
                <c:pt idx="2347">
                  <c:v>42151</c:v>
                </c:pt>
                <c:pt idx="2348">
                  <c:v>42152</c:v>
                </c:pt>
                <c:pt idx="2349">
                  <c:v>42153</c:v>
                </c:pt>
                <c:pt idx="2350">
                  <c:v>42156</c:v>
                </c:pt>
                <c:pt idx="2351">
                  <c:v>42157</c:v>
                </c:pt>
                <c:pt idx="2352">
                  <c:v>42158</c:v>
                </c:pt>
                <c:pt idx="2353">
                  <c:v>42159</c:v>
                </c:pt>
                <c:pt idx="2354">
                  <c:v>42160</c:v>
                </c:pt>
                <c:pt idx="2355">
                  <c:v>42163</c:v>
                </c:pt>
                <c:pt idx="2356">
                  <c:v>42164</c:v>
                </c:pt>
                <c:pt idx="2357">
                  <c:v>42165</c:v>
                </c:pt>
                <c:pt idx="2358">
                  <c:v>42166</c:v>
                </c:pt>
                <c:pt idx="2359">
                  <c:v>42167</c:v>
                </c:pt>
                <c:pt idx="2360">
                  <c:v>42170</c:v>
                </c:pt>
                <c:pt idx="2361">
                  <c:v>42171</c:v>
                </c:pt>
                <c:pt idx="2362">
                  <c:v>42172</c:v>
                </c:pt>
                <c:pt idx="2363">
                  <c:v>42173</c:v>
                </c:pt>
                <c:pt idx="2364">
                  <c:v>42174</c:v>
                </c:pt>
                <c:pt idx="2365">
                  <c:v>42177</c:v>
                </c:pt>
                <c:pt idx="2366">
                  <c:v>42178</c:v>
                </c:pt>
                <c:pt idx="2367">
                  <c:v>42179</c:v>
                </c:pt>
                <c:pt idx="2368">
                  <c:v>42180</c:v>
                </c:pt>
                <c:pt idx="2369">
                  <c:v>42181</c:v>
                </c:pt>
                <c:pt idx="2370">
                  <c:v>42184</c:v>
                </c:pt>
                <c:pt idx="2371">
                  <c:v>42185</c:v>
                </c:pt>
                <c:pt idx="2372">
                  <c:v>42186</c:v>
                </c:pt>
                <c:pt idx="2373">
                  <c:v>42187</c:v>
                </c:pt>
                <c:pt idx="2374">
                  <c:v>42191</c:v>
                </c:pt>
                <c:pt idx="2375">
                  <c:v>42192</c:v>
                </c:pt>
                <c:pt idx="2376">
                  <c:v>42193</c:v>
                </c:pt>
                <c:pt idx="2377">
                  <c:v>42194</c:v>
                </c:pt>
                <c:pt idx="2378">
                  <c:v>42195</c:v>
                </c:pt>
                <c:pt idx="2379">
                  <c:v>42198</c:v>
                </c:pt>
                <c:pt idx="2380">
                  <c:v>42199</c:v>
                </c:pt>
                <c:pt idx="2381">
                  <c:v>42200</c:v>
                </c:pt>
                <c:pt idx="2382">
                  <c:v>42201</c:v>
                </c:pt>
                <c:pt idx="2383">
                  <c:v>42202</c:v>
                </c:pt>
                <c:pt idx="2384">
                  <c:v>42205</c:v>
                </c:pt>
                <c:pt idx="2385">
                  <c:v>42206</c:v>
                </c:pt>
                <c:pt idx="2386">
                  <c:v>42207</c:v>
                </c:pt>
                <c:pt idx="2387">
                  <c:v>42208</c:v>
                </c:pt>
                <c:pt idx="2388">
                  <c:v>42209</c:v>
                </c:pt>
                <c:pt idx="2389">
                  <c:v>42212</c:v>
                </c:pt>
                <c:pt idx="2390">
                  <c:v>42213</c:v>
                </c:pt>
                <c:pt idx="2391">
                  <c:v>42214</c:v>
                </c:pt>
                <c:pt idx="2392">
                  <c:v>42215</c:v>
                </c:pt>
                <c:pt idx="2393">
                  <c:v>42216</c:v>
                </c:pt>
                <c:pt idx="2394">
                  <c:v>42219</c:v>
                </c:pt>
                <c:pt idx="2395">
                  <c:v>42220</c:v>
                </c:pt>
                <c:pt idx="2396">
                  <c:v>42221</c:v>
                </c:pt>
                <c:pt idx="2397">
                  <c:v>42222</c:v>
                </c:pt>
                <c:pt idx="2398">
                  <c:v>42223</c:v>
                </c:pt>
                <c:pt idx="2399">
                  <c:v>42226</c:v>
                </c:pt>
                <c:pt idx="2400">
                  <c:v>42227</c:v>
                </c:pt>
                <c:pt idx="2401">
                  <c:v>42228</c:v>
                </c:pt>
                <c:pt idx="2402">
                  <c:v>42229</c:v>
                </c:pt>
                <c:pt idx="2403">
                  <c:v>42230</c:v>
                </c:pt>
                <c:pt idx="2404">
                  <c:v>42233</c:v>
                </c:pt>
                <c:pt idx="2405">
                  <c:v>42234</c:v>
                </c:pt>
                <c:pt idx="2406">
                  <c:v>42235</c:v>
                </c:pt>
                <c:pt idx="2407">
                  <c:v>42236</c:v>
                </c:pt>
                <c:pt idx="2408">
                  <c:v>42237</c:v>
                </c:pt>
                <c:pt idx="2409">
                  <c:v>42240</c:v>
                </c:pt>
                <c:pt idx="2410">
                  <c:v>42241</c:v>
                </c:pt>
                <c:pt idx="2411">
                  <c:v>42242</c:v>
                </c:pt>
                <c:pt idx="2412">
                  <c:v>42243</c:v>
                </c:pt>
                <c:pt idx="2413">
                  <c:v>42244</c:v>
                </c:pt>
                <c:pt idx="2414">
                  <c:v>42247</c:v>
                </c:pt>
                <c:pt idx="2415">
                  <c:v>42248</c:v>
                </c:pt>
                <c:pt idx="2416">
                  <c:v>42249</c:v>
                </c:pt>
                <c:pt idx="2417">
                  <c:v>42250</c:v>
                </c:pt>
                <c:pt idx="2418">
                  <c:v>42251</c:v>
                </c:pt>
                <c:pt idx="2419">
                  <c:v>42255</c:v>
                </c:pt>
                <c:pt idx="2420">
                  <c:v>42256</c:v>
                </c:pt>
                <c:pt idx="2421">
                  <c:v>42257</c:v>
                </c:pt>
                <c:pt idx="2422">
                  <c:v>42258</c:v>
                </c:pt>
                <c:pt idx="2423">
                  <c:v>42261</c:v>
                </c:pt>
                <c:pt idx="2424">
                  <c:v>42262</c:v>
                </c:pt>
                <c:pt idx="2425">
                  <c:v>42263</c:v>
                </c:pt>
                <c:pt idx="2426">
                  <c:v>42264</c:v>
                </c:pt>
                <c:pt idx="2427">
                  <c:v>42265</c:v>
                </c:pt>
                <c:pt idx="2428">
                  <c:v>42268</c:v>
                </c:pt>
                <c:pt idx="2429">
                  <c:v>42269</c:v>
                </c:pt>
                <c:pt idx="2430">
                  <c:v>42270</c:v>
                </c:pt>
                <c:pt idx="2431">
                  <c:v>42271</c:v>
                </c:pt>
                <c:pt idx="2432">
                  <c:v>42272</c:v>
                </c:pt>
                <c:pt idx="2433">
                  <c:v>42275</c:v>
                </c:pt>
                <c:pt idx="2434">
                  <c:v>42276</c:v>
                </c:pt>
                <c:pt idx="2435">
                  <c:v>42277</c:v>
                </c:pt>
                <c:pt idx="2436">
                  <c:v>42278</c:v>
                </c:pt>
                <c:pt idx="2437">
                  <c:v>42279</c:v>
                </c:pt>
                <c:pt idx="2438">
                  <c:v>42282</c:v>
                </c:pt>
                <c:pt idx="2439">
                  <c:v>42283</c:v>
                </c:pt>
                <c:pt idx="2440">
                  <c:v>42284</c:v>
                </c:pt>
                <c:pt idx="2441">
                  <c:v>42285</c:v>
                </c:pt>
                <c:pt idx="2442">
                  <c:v>42286</c:v>
                </c:pt>
                <c:pt idx="2443">
                  <c:v>42290</c:v>
                </c:pt>
                <c:pt idx="2444">
                  <c:v>42291</c:v>
                </c:pt>
                <c:pt idx="2445">
                  <c:v>42292</c:v>
                </c:pt>
                <c:pt idx="2446">
                  <c:v>42293</c:v>
                </c:pt>
                <c:pt idx="2447">
                  <c:v>42296</c:v>
                </c:pt>
                <c:pt idx="2448">
                  <c:v>42297</c:v>
                </c:pt>
                <c:pt idx="2449">
                  <c:v>42298</c:v>
                </c:pt>
                <c:pt idx="2450">
                  <c:v>42299</c:v>
                </c:pt>
                <c:pt idx="2451">
                  <c:v>42300</c:v>
                </c:pt>
                <c:pt idx="2452">
                  <c:v>42303</c:v>
                </c:pt>
                <c:pt idx="2453">
                  <c:v>42304</c:v>
                </c:pt>
                <c:pt idx="2454">
                  <c:v>42305</c:v>
                </c:pt>
                <c:pt idx="2455">
                  <c:v>42306</c:v>
                </c:pt>
                <c:pt idx="2456">
                  <c:v>42307</c:v>
                </c:pt>
                <c:pt idx="2457">
                  <c:v>42310</c:v>
                </c:pt>
                <c:pt idx="2458">
                  <c:v>42311</c:v>
                </c:pt>
                <c:pt idx="2459">
                  <c:v>42312</c:v>
                </c:pt>
                <c:pt idx="2460">
                  <c:v>42313</c:v>
                </c:pt>
                <c:pt idx="2461">
                  <c:v>42314</c:v>
                </c:pt>
                <c:pt idx="2462">
                  <c:v>42317</c:v>
                </c:pt>
                <c:pt idx="2463">
                  <c:v>42318</c:v>
                </c:pt>
                <c:pt idx="2464">
                  <c:v>42320</c:v>
                </c:pt>
                <c:pt idx="2465">
                  <c:v>42321</c:v>
                </c:pt>
                <c:pt idx="2466">
                  <c:v>42324</c:v>
                </c:pt>
                <c:pt idx="2467">
                  <c:v>42325</c:v>
                </c:pt>
                <c:pt idx="2468">
                  <c:v>42326</c:v>
                </c:pt>
                <c:pt idx="2469">
                  <c:v>42327</c:v>
                </c:pt>
                <c:pt idx="2470">
                  <c:v>42328</c:v>
                </c:pt>
                <c:pt idx="2471">
                  <c:v>42331</c:v>
                </c:pt>
                <c:pt idx="2472">
                  <c:v>42332</c:v>
                </c:pt>
                <c:pt idx="2473">
                  <c:v>42333</c:v>
                </c:pt>
                <c:pt idx="2474">
                  <c:v>42335</c:v>
                </c:pt>
                <c:pt idx="2475">
                  <c:v>42338</c:v>
                </c:pt>
                <c:pt idx="2476">
                  <c:v>42339</c:v>
                </c:pt>
                <c:pt idx="2477">
                  <c:v>42340</c:v>
                </c:pt>
                <c:pt idx="2478">
                  <c:v>42341</c:v>
                </c:pt>
                <c:pt idx="2479">
                  <c:v>42342</c:v>
                </c:pt>
                <c:pt idx="2480">
                  <c:v>42345</c:v>
                </c:pt>
                <c:pt idx="2481">
                  <c:v>42346</c:v>
                </c:pt>
                <c:pt idx="2482">
                  <c:v>42347</c:v>
                </c:pt>
                <c:pt idx="2483">
                  <c:v>42348</c:v>
                </c:pt>
                <c:pt idx="2484">
                  <c:v>42349</c:v>
                </c:pt>
                <c:pt idx="2485">
                  <c:v>42352</c:v>
                </c:pt>
                <c:pt idx="2486">
                  <c:v>42353</c:v>
                </c:pt>
                <c:pt idx="2487">
                  <c:v>42354</c:v>
                </c:pt>
                <c:pt idx="2488">
                  <c:v>42355</c:v>
                </c:pt>
                <c:pt idx="2489">
                  <c:v>42356</c:v>
                </c:pt>
                <c:pt idx="2490">
                  <c:v>42359</c:v>
                </c:pt>
                <c:pt idx="2491">
                  <c:v>42360</c:v>
                </c:pt>
                <c:pt idx="2492">
                  <c:v>42361</c:v>
                </c:pt>
                <c:pt idx="2493">
                  <c:v>42362</c:v>
                </c:pt>
                <c:pt idx="2494">
                  <c:v>42366</c:v>
                </c:pt>
                <c:pt idx="2495">
                  <c:v>42367</c:v>
                </c:pt>
                <c:pt idx="2496">
                  <c:v>42368</c:v>
                </c:pt>
                <c:pt idx="2497">
                  <c:v>42369</c:v>
                </c:pt>
                <c:pt idx="2498">
                  <c:v>42373</c:v>
                </c:pt>
                <c:pt idx="2499">
                  <c:v>42374</c:v>
                </c:pt>
                <c:pt idx="2500">
                  <c:v>42375</c:v>
                </c:pt>
                <c:pt idx="2501">
                  <c:v>42376</c:v>
                </c:pt>
                <c:pt idx="2502">
                  <c:v>42377</c:v>
                </c:pt>
                <c:pt idx="2503">
                  <c:v>42380</c:v>
                </c:pt>
                <c:pt idx="2504">
                  <c:v>42381</c:v>
                </c:pt>
                <c:pt idx="2505">
                  <c:v>42382</c:v>
                </c:pt>
                <c:pt idx="2506">
                  <c:v>42383</c:v>
                </c:pt>
                <c:pt idx="2507">
                  <c:v>42384</c:v>
                </c:pt>
                <c:pt idx="2508">
                  <c:v>42388</c:v>
                </c:pt>
                <c:pt idx="2509">
                  <c:v>42389</c:v>
                </c:pt>
                <c:pt idx="2510">
                  <c:v>42390</c:v>
                </c:pt>
                <c:pt idx="2511">
                  <c:v>42391</c:v>
                </c:pt>
                <c:pt idx="2512">
                  <c:v>42394</c:v>
                </c:pt>
                <c:pt idx="2513">
                  <c:v>42395</c:v>
                </c:pt>
                <c:pt idx="2514">
                  <c:v>42396</c:v>
                </c:pt>
                <c:pt idx="2515">
                  <c:v>42397</c:v>
                </c:pt>
                <c:pt idx="2516">
                  <c:v>42398</c:v>
                </c:pt>
                <c:pt idx="2517">
                  <c:v>42401</c:v>
                </c:pt>
                <c:pt idx="2518">
                  <c:v>42402</c:v>
                </c:pt>
                <c:pt idx="2519">
                  <c:v>42403</c:v>
                </c:pt>
                <c:pt idx="2520">
                  <c:v>42404</c:v>
                </c:pt>
                <c:pt idx="2521">
                  <c:v>42405</c:v>
                </c:pt>
                <c:pt idx="2522">
                  <c:v>42408</c:v>
                </c:pt>
                <c:pt idx="2523">
                  <c:v>42409</c:v>
                </c:pt>
                <c:pt idx="2524">
                  <c:v>42410</c:v>
                </c:pt>
                <c:pt idx="2525">
                  <c:v>42411</c:v>
                </c:pt>
                <c:pt idx="2526">
                  <c:v>42412</c:v>
                </c:pt>
                <c:pt idx="2527">
                  <c:v>42416</c:v>
                </c:pt>
                <c:pt idx="2528">
                  <c:v>42417</c:v>
                </c:pt>
                <c:pt idx="2529">
                  <c:v>42418</c:v>
                </c:pt>
                <c:pt idx="2530">
                  <c:v>42419</c:v>
                </c:pt>
                <c:pt idx="2531">
                  <c:v>42422</c:v>
                </c:pt>
                <c:pt idx="2532">
                  <c:v>42423</c:v>
                </c:pt>
                <c:pt idx="2533">
                  <c:v>42424</c:v>
                </c:pt>
                <c:pt idx="2534">
                  <c:v>42425</c:v>
                </c:pt>
                <c:pt idx="2535">
                  <c:v>42426</c:v>
                </c:pt>
                <c:pt idx="2536">
                  <c:v>42429</c:v>
                </c:pt>
                <c:pt idx="2537">
                  <c:v>42430</c:v>
                </c:pt>
                <c:pt idx="2538">
                  <c:v>42431</c:v>
                </c:pt>
                <c:pt idx="2539">
                  <c:v>42432</c:v>
                </c:pt>
                <c:pt idx="2540">
                  <c:v>42433</c:v>
                </c:pt>
                <c:pt idx="2541">
                  <c:v>42436</c:v>
                </c:pt>
                <c:pt idx="2542">
                  <c:v>42437</c:v>
                </c:pt>
                <c:pt idx="2543">
                  <c:v>42438</c:v>
                </c:pt>
                <c:pt idx="2544">
                  <c:v>42439</c:v>
                </c:pt>
                <c:pt idx="2545">
                  <c:v>42440</c:v>
                </c:pt>
                <c:pt idx="2546">
                  <c:v>42443</c:v>
                </c:pt>
                <c:pt idx="2547">
                  <c:v>42444</c:v>
                </c:pt>
                <c:pt idx="2548">
                  <c:v>42445</c:v>
                </c:pt>
                <c:pt idx="2549">
                  <c:v>42446</c:v>
                </c:pt>
                <c:pt idx="2550">
                  <c:v>42447</c:v>
                </c:pt>
                <c:pt idx="2551">
                  <c:v>42450</c:v>
                </c:pt>
                <c:pt idx="2552">
                  <c:v>42451</c:v>
                </c:pt>
                <c:pt idx="2553">
                  <c:v>42452</c:v>
                </c:pt>
                <c:pt idx="2554">
                  <c:v>42453</c:v>
                </c:pt>
                <c:pt idx="2555">
                  <c:v>42457</c:v>
                </c:pt>
                <c:pt idx="2556">
                  <c:v>42458</c:v>
                </c:pt>
                <c:pt idx="2557">
                  <c:v>42459</c:v>
                </c:pt>
                <c:pt idx="2558">
                  <c:v>42460</c:v>
                </c:pt>
                <c:pt idx="2559">
                  <c:v>42461</c:v>
                </c:pt>
                <c:pt idx="2560">
                  <c:v>42464</c:v>
                </c:pt>
                <c:pt idx="2561">
                  <c:v>42465</c:v>
                </c:pt>
                <c:pt idx="2562">
                  <c:v>42466</c:v>
                </c:pt>
                <c:pt idx="2563">
                  <c:v>42467</c:v>
                </c:pt>
                <c:pt idx="2564">
                  <c:v>42468</c:v>
                </c:pt>
                <c:pt idx="2565">
                  <c:v>42471</c:v>
                </c:pt>
                <c:pt idx="2566">
                  <c:v>42472</c:v>
                </c:pt>
                <c:pt idx="2567">
                  <c:v>42473</c:v>
                </c:pt>
                <c:pt idx="2568">
                  <c:v>42474</c:v>
                </c:pt>
                <c:pt idx="2569">
                  <c:v>42475</c:v>
                </c:pt>
                <c:pt idx="2570">
                  <c:v>42478</c:v>
                </c:pt>
                <c:pt idx="2571">
                  <c:v>42479</c:v>
                </c:pt>
                <c:pt idx="2572">
                  <c:v>42480</c:v>
                </c:pt>
                <c:pt idx="2573">
                  <c:v>42481</c:v>
                </c:pt>
                <c:pt idx="2574">
                  <c:v>42482</c:v>
                </c:pt>
                <c:pt idx="2575">
                  <c:v>42485</c:v>
                </c:pt>
                <c:pt idx="2576">
                  <c:v>42486</c:v>
                </c:pt>
                <c:pt idx="2577">
                  <c:v>42487</c:v>
                </c:pt>
                <c:pt idx="2578">
                  <c:v>42488</c:v>
                </c:pt>
                <c:pt idx="2579">
                  <c:v>42489</c:v>
                </c:pt>
                <c:pt idx="2580">
                  <c:v>42492</c:v>
                </c:pt>
                <c:pt idx="2581">
                  <c:v>42493</c:v>
                </c:pt>
                <c:pt idx="2582">
                  <c:v>42494</c:v>
                </c:pt>
                <c:pt idx="2583">
                  <c:v>42495</c:v>
                </c:pt>
                <c:pt idx="2584">
                  <c:v>42496</c:v>
                </c:pt>
                <c:pt idx="2585">
                  <c:v>42499</c:v>
                </c:pt>
                <c:pt idx="2586">
                  <c:v>42500</c:v>
                </c:pt>
                <c:pt idx="2587">
                  <c:v>42501</c:v>
                </c:pt>
                <c:pt idx="2588">
                  <c:v>42502</c:v>
                </c:pt>
                <c:pt idx="2589">
                  <c:v>42503</c:v>
                </c:pt>
                <c:pt idx="2590">
                  <c:v>42506</c:v>
                </c:pt>
                <c:pt idx="2591">
                  <c:v>42507</c:v>
                </c:pt>
                <c:pt idx="2592">
                  <c:v>42508</c:v>
                </c:pt>
                <c:pt idx="2593">
                  <c:v>42509</c:v>
                </c:pt>
                <c:pt idx="2594">
                  <c:v>42510</c:v>
                </c:pt>
                <c:pt idx="2595">
                  <c:v>42513</c:v>
                </c:pt>
                <c:pt idx="2596">
                  <c:v>42514</c:v>
                </c:pt>
                <c:pt idx="2597">
                  <c:v>42515</c:v>
                </c:pt>
                <c:pt idx="2598">
                  <c:v>42516</c:v>
                </c:pt>
                <c:pt idx="2599">
                  <c:v>42517</c:v>
                </c:pt>
                <c:pt idx="2600">
                  <c:v>42521</c:v>
                </c:pt>
                <c:pt idx="2601">
                  <c:v>42522</c:v>
                </c:pt>
                <c:pt idx="2602">
                  <c:v>42523</c:v>
                </c:pt>
                <c:pt idx="2603">
                  <c:v>42524</c:v>
                </c:pt>
                <c:pt idx="2604">
                  <c:v>42527</c:v>
                </c:pt>
                <c:pt idx="2605">
                  <c:v>42528</c:v>
                </c:pt>
                <c:pt idx="2606">
                  <c:v>42529</c:v>
                </c:pt>
                <c:pt idx="2607">
                  <c:v>42530</c:v>
                </c:pt>
                <c:pt idx="2608">
                  <c:v>42531</c:v>
                </c:pt>
                <c:pt idx="2609">
                  <c:v>42534</c:v>
                </c:pt>
                <c:pt idx="2610">
                  <c:v>42535</c:v>
                </c:pt>
                <c:pt idx="2611">
                  <c:v>42536</c:v>
                </c:pt>
                <c:pt idx="2612">
                  <c:v>42537</c:v>
                </c:pt>
                <c:pt idx="2613">
                  <c:v>42538</c:v>
                </c:pt>
                <c:pt idx="2614">
                  <c:v>42541</c:v>
                </c:pt>
                <c:pt idx="2615">
                  <c:v>42542</c:v>
                </c:pt>
                <c:pt idx="2616">
                  <c:v>42543</c:v>
                </c:pt>
                <c:pt idx="2617">
                  <c:v>42544</c:v>
                </c:pt>
                <c:pt idx="2618">
                  <c:v>42545</c:v>
                </c:pt>
                <c:pt idx="2619">
                  <c:v>42548</c:v>
                </c:pt>
                <c:pt idx="2620">
                  <c:v>42549</c:v>
                </c:pt>
                <c:pt idx="2621">
                  <c:v>42550</c:v>
                </c:pt>
                <c:pt idx="2622">
                  <c:v>42551</c:v>
                </c:pt>
                <c:pt idx="2623">
                  <c:v>42552</c:v>
                </c:pt>
                <c:pt idx="2624">
                  <c:v>42556</c:v>
                </c:pt>
                <c:pt idx="2625">
                  <c:v>42557</c:v>
                </c:pt>
                <c:pt idx="2626">
                  <c:v>42558</c:v>
                </c:pt>
                <c:pt idx="2627">
                  <c:v>42559</c:v>
                </c:pt>
                <c:pt idx="2628">
                  <c:v>42562</c:v>
                </c:pt>
                <c:pt idx="2629">
                  <c:v>42563</c:v>
                </c:pt>
                <c:pt idx="2630">
                  <c:v>42564</c:v>
                </c:pt>
                <c:pt idx="2631">
                  <c:v>42565</c:v>
                </c:pt>
                <c:pt idx="2632">
                  <c:v>42566</c:v>
                </c:pt>
                <c:pt idx="2633">
                  <c:v>42569</c:v>
                </c:pt>
                <c:pt idx="2634">
                  <c:v>42570</c:v>
                </c:pt>
                <c:pt idx="2635">
                  <c:v>42571</c:v>
                </c:pt>
                <c:pt idx="2636">
                  <c:v>42572</c:v>
                </c:pt>
                <c:pt idx="2637">
                  <c:v>42573</c:v>
                </c:pt>
                <c:pt idx="2638">
                  <c:v>42576</c:v>
                </c:pt>
                <c:pt idx="2639">
                  <c:v>42577</c:v>
                </c:pt>
                <c:pt idx="2640">
                  <c:v>42578</c:v>
                </c:pt>
                <c:pt idx="2641">
                  <c:v>42579</c:v>
                </c:pt>
                <c:pt idx="2642">
                  <c:v>42580</c:v>
                </c:pt>
                <c:pt idx="2643">
                  <c:v>42583</c:v>
                </c:pt>
                <c:pt idx="2644">
                  <c:v>42584</c:v>
                </c:pt>
                <c:pt idx="2645">
                  <c:v>42585</c:v>
                </c:pt>
                <c:pt idx="2646">
                  <c:v>42586</c:v>
                </c:pt>
                <c:pt idx="2647">
                  <c:v>42587</c:v>
                </c:pt>
                <c:pt idx="2648">
                  <c:v>42590</c:v>
                </c:pt>
                <c:pt idx="2649">
                  <c:v>42591</c:v>
                </c:pt>
                <c:pt idx="2650">
                  <c:v>42592</c:v>
                </c:pt>
                <c:pt idx="2651">
                  <c:v>42593</c:v>
                </c:pt>
                <c:pt idx="2652">
                  <c:v>42594</c:v>
                </c:pt>
                <c:pt idx="2653">
                  <c:v>42597</c:v>
                </c:pt>
                <c:pt idx="2654">
                  <c:v>42598</c:v>
                </c:pt>
                <c:pt idx="2655">
                  <c:v>42599</c:v>
                </c:pt>
                <c:pt idx="2656">
                  <c:v>42600</c:v>
                </c:pt>
                <c:pt idx="2657">
                  <c:v>42601</c:v>
                </c:pt>
                <c:pt idx="2658">
                  <c:v>42604</c:v>
                </c:pt>
                <c:pt idx="2659">
                  <c:v>42605</c:v>
                </c:pt>
                <c:pt idx="2660">
                  <c:v>42606</c:v>
                </c:pt>
                <c:pt idx="2661">
                  <c:v>42607</c:v>
                </c:pt>
                <c:pt idx="2662">
                  <c:v>42608</c:v>
                </c:pt>
                <c:pt idx="2663">
                  <c:v>42611</c:v>
                </c:pt>
                <c:pt idx="2664">
                  <c:v>42612</c:v>
                </c:pt>
                <c:pt idx="2665">
                  <c:v>42613</c:v>
                </c:pt>
                <c:pt idx="2666">
                  <c:v>42614</c:v>
                </c:pt>
                <c:pt idx="2667">
                  <c:v>42615</c:v>
                </c:pt>
                <c:pt idx="2668">
                  <c:v>42619</c:v>
                </c:pt>
                <c:pt idx="2669">
                  <c:v>42620</c:v>
                </c:pt>
                <c:pt idx="2670">
                  <c:v>42621</c:v>
                </c:pt>
                <c:pt idx="2671">
                  <c:v>42622</c:v>
                </c:pt>
                <c:pt idx="2672">
                  <c:v>42625</c:v>
                </c:pt>
                <c:pt idx="2673">
                  <c:v>42626</c:v>
                </c:pt>
                <c:pt idx="2674">
                  <c:v>42627</c:v>
                </c:pt>
                <c:pt idx="2675">
                  <c:v>42628</c:v>
                </c:pt>
                <c:pt idx="2676">
                  <c:v>42629</c:v>
                </c:pt>
                <c:pt idx="2677">
                  <c:v>42632</c:v>
                </c:pt>
                <c:pt idx="2678">
                  <c:v>42633</c:v>
                </c:pt>
                <c:pt idx="2679">
                  <c:v>42634</c:v>
                </c:pt>
                <c:pt idx="2680">
                  <c:v>42635</c:v>
                </c:pt>
                <c:pt idx="2681">
                  <c:v>42636</c:v>
                </c:pt>
                <c:pt idx="2682">
                  <c:v>42639</c:v>
                </c:pt>
                <c:pt idx="2683">
                  <c:v>42640</c:v>
                </c:pt>
                <c:pt idx="2684">
                  <c:v>42641</c:v>
                </c:pt>
                <c:pt idx="2685">
                  <c:v>42642</c:v>
                </c:pt>
                <c:pt idx="2686">
                  <c:v>42643</c:v>
                </c:pt>
                <c:pt idx="2687">
                  <c:v>42646</c:v>
                </c:pt>
                <c:pt idx="2688">
                  <c:v>42647</c:v>
                </c:pt>
                <c:pt idx="2689">
                  <c:v>42648</c:v>
                </c:pt>
                <c:pt idx="2690">
                  <c:v>42649</c:v>
                </c:pt>
                <c:pt idx="2691">
                  <c:v>42650</c:v>
                </c:pt>
                <c:pt idx="2692">
                  <c:v>42654</c:v>
                </c:pt>
                <c:pt idx="2693">
                  <c:v>42655</c:v>
                </c:pt>
                <c:pt idx="2694">
                  <c:v>42656</c:v>
                </c:pt>
                <c:pt idx="2695">
                  <c:v>42657</c:v>
                </c:pt>
                <c:pt idx="2696">
                  <c:v>42660</c:v>
                </c:pt>
                <c:pt idx="2697">
                  <c:v>42661</c:v>
                </c:pt>
                <c:pt idx="2698">
                  <c:v>42662</c:v>
                </c:pt>
                <c:pt idx="2699">
                  <c:v>42663</c:v>
                </c:pt>
                <c:pt idx="2700">
                  <c:v>42664</c:v>
                </c:pt>
                <c:pt idx="2701">
                  <c:v>42667</c:v>
                </c:pt>
                <c:pt idx="2702">
                  <c:v>42668</c:v>
                </c:pt>
                <c:pt idx="2703">
                  <c:v>42669</c:v>
                </c:pt>
                <c:pt idx="2704">
                  <c:v>42670</c:v>
                </c:pt>
                <c:pt idx="2705">
                  <c:v>42671</c:v>
                </c:pt>
                <c:pt idx="2706">
                  <c:v>42674</c:v>
                </c:pt>
                <c:pt idx="2707">
                  <c:v>42675</c:v>
                </c:pt>
                <c:pt idx="2708">
                  <c:v>42676</c:v>
                </c:pt>
                <c:pt idx="2709">
                  <c:v>42677</c:v>
                </c:pt>
                <c:pt idx="2710">
                  <c:v>42678</c:v>
                </c:pt>
                <c:pt idx="2711">
                  <c:v>42681</c:v>
                </c:pt>
                <c:pt idx="2712">
                  <c:v>42682</c:v>
                </c:pt>
                <c:pt idx="2713">
                  <c:v>42683</c:v>
                </c:pt>
                <c:pt idx="2714">
                  <c:v>42684</c:v>
                </c:pt>
                <c:pt idx="2715">
                  <c:v>42688</c:v>
                </c:pt>
                <c:pt idx="2716">
                  <c:v>42689</c:v>
                </c:pt>
                <c:pt idx="2717">
                  <c:v>42690</c:v>
                </c:pt>
                <c:pt idx="2718">
                  <c:v>42691</c:v>
                </c:pt>
                <c:pt idx="2719">
                  <c:v>42692</c:v>
                </c:pt>
                <c:pt idx="2720">
                  <c:v>42695</c:v>
                </c:pt>
                <c:pt idx="2721">
                  <c:v>42696</c:v>
                </c:pt>
                <c:pt idx="2722">
                  <c:v>42697</c:v>
                </c:pt>
                <c:pt idx="2723">
                  <c:v>42699</c:v>
                </c:pt>
                <c:pt idx="2724">
                  <c:v>42702</c:v>
                </c:pt>
                <c:pt idx="2725">
                  <c:v>42703</c:v>
                </c:pt>
                <c:pt idx="2726">
                  <c:v>42704</c:v>
                </c:pt>
                <c:pt idx="2727">
                  <c:v>42705</c:v>
                </c:pt>
                <c:pt idx="2728">
                  <c:v>42706</c:v>
                </c:pt>
                <c:pt idx="2729">
                  <c:v>42709</c:v>
                </c:pt>
                <c:pt idx="2730">
                  <c:v>42710</c:v>
                </c:pt>
                <c:pt idx="2731">
                  <c:v>42711</c:v>
                </c:pt>
                <c:pt idx="2732">
                  <c:v>42712</c:v>
                </c:pt>
                <c:pt idx="2733">
                  <c:v>42713</c:v>
                </c:pt>
                <c:pt idx="2734">
                  <c:v>42716</c:v>
                </c:pt>
                <c:pt idx="2735">
                  <c:v>42717</c:v>
                </c:pt>
                <c:pt idx="2736">
                  <c:v>42718</c:v>
                </c:pt>
                <c:pt idx="2737">
                  <c:v>42719</c:v>
                </c:pt>
                <c:pt idx="2738">
                  <c:v>42720</c:v>
                </c:pt>
                <c:pt idx="2739">
                  <c:v>42723</c:v>
                </c:pt>
                <c:pt idx="2740">
                  <c:v>42724</c:v>
                </c:pt>
                <c:pt idx="2741">
                  <c:v>42725</c:v>
                </c:pt>
                <c:pt idx="2742">
                  <c:v>42726</c:v>
                </c:pt>
                <c:pt idx="2743">
                  <c:v>42727</c:v>
                </c:pt>
                <c:pt idx="2744">
                  <c:v>42731</c:v>
                </c:pt>
                <c:pt idx="2745">
                  <c:v>42732</c:v>
                </c:pt>
                <c:pt idx="2746">
                  <c:v>42733</c:v>
                </c:pt>
                <c:pt idx="2747">
                  <c:v>42734</c:v>
                </c:pt>
                <c:pt idx="2748">
                  <c:v>42738</c:v>
                </c:pt>
                <c:pt idx="2749">
                  <c:v>42739</c:v>
                </c:pt>
                <c:pt idx="2750">
                  <c:v>42740</c:v>
                </c:pt>
                <c:pt idx="2751">
                  <c:v>42741</c:v>
                </c:pt>
                <c:pt idx="2752">
                  <c:v>42744</c:v>
                </c:pt>
                <c:pt idx="2753">
                  <c:v>42745</c:v>
                </c:pt>
                <c:pt idx="2754">
                  <c:v>42746</c:v>
                </c:pt>
                <c:pt idx="2755">
                  <c:v>42747</c:v>
                </c:pt>
                <c:pt idx="2756">
                  <c:v>42748</c:v>
                </c:pt>
                <c:pt idx="2757">
                  <c:v>42752</c:v>
                </c:pt>
                <c:pt idx="2758">
                  <c:v>42753</c:v>
                </c:pt>
                <c:pt idx="2759">
                  <c:v>42754</c:v>
                </c:pt>
                <c:pt idx="2760">
                  <c:v>42755</c:v>
                </c:pt>
                <c:pt idx="2761">
                  <c:v>42758</c:v>
                </c:pt>
                <c:pt idx="2762">
                  <c:v>42759</c:v>
                </c:pt>
                <c:pt idx="2763">
                  <c:v>42760</c:v>
                </c:pt>
                <c:pt idx="2764">
                  <c:v>42761</c:v>
                </c:pt>
                <c:pt idx="2765">
                  <c:v>42762</c:v>
                </c:pt>
                <c:pt idx="2766">
                  <c:v>42765</c:v>
                </c:pt>
                <c:pt idx="2767">
                  <c:v>42766</c:v>
                </c:pt>
                <c:pt idx="2768">
                  <c:v>42767</c:v>
                </c:pt>
                <c:pt idx="2769">
                  <c:v>42768</c:v>
                </c:pt>
                <c:pt idx="2770">
                  <c:v>42769</c:v>
                </c:pt>
                <c:pt idx="2771">
                  <c:v>42772</c:v>
                </c:pt>
                <c:pt idx="2772">
                  <c:v>42773</c:v>
                </c:pt>
                <c:pt idx="2773">
                  <c:v>42774</c:v>
                </c:pt>
                <c:pt idx="2774">
                  <c:v>42775</c:v>
                </c:pt>
                <c:pt idx="2775">
                  <c:v>42776</c:v>
                </c:pt>
                <c:pt idx="2776">
                  <c:v>42779</c:v>
                </c:pt>
                <c:pt idx="2777">
                  <c:v>42780</c:v>
                </c:pt>
                <c:pt idx="2778">
                  <c:v>42781</c:v>
                </c:pt>
                <c:pt idx="2779">
                  <c:v>42782</c:v>
                </c:pt>
                <c:pt idx="2780">
                  <c:v>42783</c:v>
                </c:pt>
                <c:pt idx="2781">
                  <c:v>42787</c:v>
                </c:pt>
                <c:pt idx="2782">
                  <c:v>42788</c:v>
                </c:pt>
                <c:pt idx="2783">
                  <c:v>42789</c:v>
                </c:pt>
                <c:pt idx="2784">
                  <c:v>42790</c:v>
                </c:pt>
                <c:pt idx="2785">
                  <c:v>42793</c:v>
                </c:pt>
                <c:pt idx="2786">
                  <c:v>42794</c:v>
                </c:pt>
                <c:pt idx="2787">
                  <c:v>42795</c:v>
                </c:pt>
                <c:pt idx="2788">
                  <c:v>42796</c:v>
                </c:pt>
                <c:pt idx="2789">
                  <c:v>42797</c:v>
                </c:pt>
                <c:pt idx="2790">
                  <c:v>42800</c:v>
                </c:pt>
                <c:pt idx="2791">
                  <c:v>42801</c:v>
                </c:pt>
                <c:pt idx="2792">
                  <c:v>42802</c:v>
                </c:pt>
                <c:pt idx="2793">
                  <c:v>42803</c:v>
                </c:pt>
                <c:pt idx="2794">
                  <c:v>42804</c:v>
                </c:pt>
                <c:pt idx="2795">
                  <c:v>42807</c:v>
                </c:pt>
                <c:pt idx="2796">
                  <c:v>42808</c:v>
                </c:pt>
                <c:pt idx="2797">
                  <c:v>42809</c:v>
                </c:pt>
                <c:pt idx="2798">
                  <c:v>42810</c:v>
                </c:pt>
                <c:pt idx="2799">
                  <c:v>42811</c:v>
                </c:pt>
                <c:pt idx="2800">
                  <c:v>42814</c:v>
                </c:pt>
                <c:pt idx="2801">
                  <c:v>42815</c:v>
                </c:pt>
                <c:pt idx="2802">
                  <c:v>42816</c:v>
                </c:pt>
                <c:pt idx="2803">
                  <c:v>42817</c:v>
                </c:pt>
                <c:pt idx="2804">
                  <c:v>42818</c:v>
                </c:pt>
                <c:pt idx="2805">
                  <c:v>42821</c:v>
                </c:pt>
                <c:pt idx="2806">
                  <c:v>42822</c:v>
                </c:pt>
                <c:pt idx="2807">
                  <c:v>42823</c:v>
                </c:pt>
                <c:pt idx="2808">
                  <c:v>42824</c:v>
                </c:pt>
                <c:pt idx="2809">
                  <c:v>42825</c:v>
                </c:pt>
                <c:pt idx="2810">
                  <c:v>42828</c:v>
                </c:pt>
                <c:pt idx="2811">
                  <c:v>42829</c:v>
                </c:pt>
                <c:pt idx="2812">
                  <c:v>42830</c:v>
                </c:pt>
                <c:pt idx="2813">
                  <c:v>42831</c:v>
                </c:pt>
                <c:pt idx="2814">
                  <c:v>42832</c:v>
                </c:pt>
                <c:pt idx="2815">
                  <c:v>42835</c:v>
                </c:pt>
                <c:pt idx="2816">
                  <c:v>42836</c:v>
                </c:pt>
                <c:pt idx="2817">
                  <c:v>42837</c:v>
                </c:pt>
                <c:pt idx="2818">
                  <c:v>42838</c:v>
                </c:pt>
                <c:pt idx="2819">
                  <c:v>42842</c:v>
                </c:pt>
                <c:pt idx="2820">
                  <c:v>42843</c:v>
                </c:pt>
                <c:pt idx="2821">
                  <c:v>42844</c:v>
                </c:pt>
                <c:pt idx="2822">
                  <c:v>42845</c:v>
                </c:pt>
                <c:pt idx="2823">
                  <c:v>42846</c:v>
                </c:pt>
                <c:pt idx="2824">
                  <c:v>42849</c:v>
                </c:pt>
                <c:pt idx="2825">
                  <c:v>42850</c:v>
                </c:pt>
                <c:pt idx="2826">
                  <c:v>42851</c:v>
                </c:pt>
                <c:pt idx="2827">
                  <c:v>42852</c:v>
                </c:pt>
                <c:pt idx="2828">
                  <c:v>42853</c:v>
                </c:pt>
                <c:pt idx="2829">
                  <c:v>42856</c:v>
                </c:pt>
                <c:pt idx="2830">
                  <c:v>42857</c:v>
                </c:pt>
                <c:pt idx="2831">
                  <c:v>42858</c:v>
                </c:pt>
                <c:pt idx="2832">
                  <c:v>42859</c:v>
                </c:pt>
                <c:pt idx="2833">
                  <c:v>42860</c:v>
                </c:pt>
                <c:pt idx="2834">
                  <c:v>42863</c:v>
                </c:pt>
                <c:pt idx="2835">
                  <c:v>42864</c:v>
                </c:pt>
                <c:pt idx="2836">
                  <c:v>42865</c:v>
                </c:pt>
                <c:pt idx="2837">
                  <c:v>42866</c:v>
                </c:pt>
                <c:pt idx="2838">
                  <c:v>42867</c:v>
                </c:pt>
                <c:pt idx="2839">
                  <c:v>42870</c:v>
                </c:pt>
                <c:pt idx="2840">
                  <c:v>42871</c:v>
                </c:pt>
                <c:pt idx="2841">
                  <c:v>42872</c:v>
                </c:pt>
                <c:pt idx="2842">
                  <c:v>42873</c:v>
                </c:pt>
                <c:pt idx="2843">
                  <c:v>42874</c:v>
                </c:pt>
                <c:pt idx="2844">
                  <c:v>42877</c:v>
                </c:pt>
                <c:pt idx="2845">
                  <c:v>42878</c:v>
                </c:pt>
                <c:pt idx="2846">
                  <c:v>42879</c:v>
                </c:pt>
                <c:pt idx="2847">
                  <c:v>42880</c:v>
                </c:pt>
                <c:pt idx="2848">
                  <c:v>42881</c:v>
                </c:pt>
                <c:pt idx="2849">
                  <c:v>42885</c:v>
                </c:pt>
                <c:pt idx="2850">
                  <c:v>42886</c:v>
                </c:pt>
                <c:pt idx="2851">
                  <c:v>42887</c:v>
                </c:pt>
                <c:pt idx="2852">
                  <c:v>42888</c:v>
                </c:pt>
                <c:pt idx="2853">
                  <c:v>42891</c:v>
                </c:pt>
                <c:pt idx="2854">
                  <c:v>42892</c:v>
                </c:pt>
                <c:pt idx="2855">
                  <c:v>42893</c:v>
                </c:pt>
                <c:pt idx="2856">
                  <c:v>42894</c:v>
                </c:pt>
                <c:pt idx="2857">
                  <c:v>42895</c:v>
                </c:pt>
                <c:pt idx="2858">
                  <c:v>42898</c:v>
                </c:pt>
                <c:pt idx="2859">
                  <c:v>42899</c:v>
                </c:pt>
                <c:pt idx="2860">
                  <c:v>42900</c:v>
                </c:pt>
                <c:pt idx="2861">
                  <c:v>42901</c:v>
                </c:pt>
                <c:pt idx="2862">
                  <c:v>42902</c:v>
                </c:pt>
                <c:pt idx="2863">
                  <c:v>42905</c:v>
                </c:pt>
                <c:pt idx="2864">
                  <c:v>42906</c:v>
                </c:pt>
                <c:pt idx="2865">
                  <c:v>42907</c:v>
                </c:pt>
                <c:pt idx="2866">
                  <c:v>42908</c:v>
                </c:pt>
                <c:pt idx="2867">
                  <c:v>42909</c:v>
                </c:pt>
                <c:pt idx="2868">
                  <c:v>42912</c:v>
                </c:pt>
                <c:pt idx="2869">
                  <c:v>42913</c:v>
                </c:pt>
                <c:pt idx="2870">
                  <c:v>42914</c:v>
                </c:pt>
                <c:pt idx="2871">
                  <c:v>42915</c:v>
                </c:pt>
                <c:pt idx="2872">
                  <c:v>42916</c:v>
                </c:pt>
                <c:pt idx="2873">
                  <c:v>42919</c:v>
                </c:pt>
                <c:pt idx="2874">
                  <c:v>42921</c:v>
                </c:pt>
                <c:pt idx="2875">
                  <c:v>42922</c:v>
                </c:pt>
                <c:pt idx="2876">
                  <c:v>42923</c:v>
                </c:pt>
                <c:pt idx="2877">
                  <c:v>42926</c:v>
                </c:pt>
                <c:pt idx="2878">
                  <c:v>42927</c:v>
                </c:pt>
                <c:pt idx="2879">
                  <c:v>42928</c:v>
                </c:pt>
                <c:pt idx="2880">
                  <c:v>42929</c:v>
                </c:pt>
                <c:pt idx="2881">
                  <c:v>42930</c:v>
                </c:pt>
                <c:pt idx="2882">
                  <c:v>42933</c:v>
                </c:pt>
                <c:pt idx="2883">
                  <c:v>42934</c:v>
                </c:pt>
                <c:pt idx="2884">
                  <c:v>42935</c:v>
                </c:pt>
                <c:pt idx="2885">
                  <c:v>42936</c:v>
                </c:pt>
                <c:pt idx="2886">
                  <c:v>42937</c:v>
                </c:pt>
                <c:pt idx="2887">
                  <c:v>42940</c:v>
                </c:pt>
                <c:pt idx="2888">
                  <c:v>42941</c:v>
                </c:pt>
                <c:pt idx="2889">
                  <c:v>42942</c:v>
                </c:pt>
                <c:pt idx="2890">
                  <c:v>42943</c:v>
                </c:pt>
                <c:pt idx="2891">
                  <c:v>42944</c:v>
                </c:pt>
                <c:pt idx="2892">
                  <c:v>42947</c:v>
                </c:pt>
                <c:pt idx="2893">
                  <c:v>42948</c:v>
                </c:pt>
                <c:pt idx="2894">
                  <c:v>42949</c:v>
                </c:pt>
                <c:pt idx="2895">
                  <c:v>42950</c:v>
                </c:pt>
                <c:pt idx="2896">
                  <c:v>42951</c:v>
                </c:pt>
                <c:pt idx="2897">
                  <c:v>42954</c:v>
                </c:pt>
                <c:pt idx="2898">
                  <c:v>42955</c:v>
                </c:pt>
                <c:pt idx="2899">
                  <c:v>42956</c:v>
                </c:pt>
                <c:pt idx="2900">
                  <c:v>42957</c:v>
                </c:pt>
                <c:pt idx="2901">
                  <c:v>42958</c:v>
                </c:pt>
                <c:pt idx="2902">
                  <c:v>42961</c:v>
                </c:pt>
                <c:pt idx="2903">
                  <c:v>42962</c:v>
                </c:pt>
                <c:pt idx="2904">
                  <c:v>42963</c:v>
                </c:pt>
                <c:pt idx="2905">
                  <c:v>42964</c:v>
                </c:pt>
                <c:pt idx="2906">
                  <c:v>42965</c:v>
                </c:pt>
                <c:pt idx="2907">
                  <c:v>42968</c:v>
                </c:pt>
                <c:pt idx="2908">
                  <c:v>42969</c:v>
                </c:pt>
                <c:pt idx="2909">
                  <c:v>42970</c:v>
                </c:pt>
                <c:pt idx="2910">
                  <c:v>42971</c:v>
                </c:pt>
                <c:pt idx="2911">
                  <c:v>42972</c:v>
                </c:pt>
                <c:pt idx="2912">
                  <c:v>42975</c:v>
                </c:pt>
                <c:pt idx="2913">
                  <c:v>42976</c:v>
                </c:pt>
                <c:pt idx="2914">
                  <c:v>42977</c:v>
                </c:pt>
                <c:pt idx="2915">
                  <c:v>42978</c:v>
                </c:pt>
                <c:pt idx="2916">
                  <c:v>42979</c:v>
                </c:pt>
                <c:pt idx="2917">
                  <c:v>42983</c:v>
                </c:pt>
                <c:pt idx="2918">
                  <c:v>42984</c:v>
                </c:pt>
                <c:pt idx="2919">
                  <c:v>42985</c:v>
                </c:pt>
                <c:pt idx="2920">
                  <c:v>42986</c:v>
                </c:pt>
                <c:pt idx="2921">
                  <c:v>42989</c:v>
                </c:pt>
                <c:pt idx="2922">
                  <c:v>42990</c:v>
                </c:pt>
                <c:pt idx="2923">
                  <c:v>42991</c:v>
                </c:pt>
                <c:pt idx="2924">
                  <c:v>42992</c:v>
                </c:pt>
                <c:pt idx="2925">
                  <c:v>42993</c:v>
                </c:pt>
                <c:pt idx="2926">
                  <c:v>42996</c:v>
                </c:pt>
                <c:pt idx="2927">
                  <c:v>42997</c:v>
                </c:pt>
                <c:pt idx="2928">
                  <c:v>42998</c:v>
                </c:pt>
                <c:pt idx="2929">
                  <c:v>42999</c:v>
                </c:pt>
                <c:pt idx="2930">
                  <c:v>43000</c:v>
                </c:pt>
                <c:pt idx="2931">
                  <c:v>43003</c:v>
                </c:pt>
                <c:pt idx="2932">
                  <c:v>43004</c:v>
                </c:pt>
                <c:pt idx="2933">
                  <c:v>43005</c:v>
                </c:pt>
                <c:pt idx="2934">
                  <c:v>43006</c:v>
                </c:pt>
                <c:pt idx="2935">
                  <c:v>43007</c:v>
                </c:pt>
                <c:pt idx="2936">
                  <c:v>43010</c:v>
                </c:pt>
                <c:pt idx="2937">
                  <c:v>43011</c:v>
                </c:pt>
                <c:pt idx="2938">
                  <c:v>43012</c:v>
                </c:pt>
                <c:pt idx="2939">
                  <c:v>43013</c:v>
                </c:pt>
                <c:pt idx="2940">
                  <c:v>43014</c:v>
                </c:pt>
                <c:pt idx="2941">
                  <c:v>43018</c:v>
                </c:pt>
                <c:pt idx="2942">
                  <c:v>43019</c:v>
                </c:pt>
                <c:pt idx="2943">
                  <c:v>43020</c:v>
                </c:pt>
                <c:pt idx="2944">
                  <c:v>43021</c:v>
                </c:pt>
                <c:pt idx="2945">
                  <c:v>43024</c:v>
                </c:pt>
                <c:pt idx="2946">
                  <c:v>43025</c:v>
                </c:pt>
                <c:pt idx="2947">
                  <c:v>43026</c:v>
                </c:pt>
                <c:pt idx="2948">
                  <c:v>43027</c:v>
                </c:pt>
                <c:pt idx="2949">
                  <c:v>43028</c:v>
                </c:pt>
                <c:pt idx="2950">
                  <c:v>43031</c:v>
                </c:pt>
                <c:pt idx="2951">
                  <c:v>43032</c:v>
                </c:pt>
                <c:pt idx="2952">
                  <c:v>43033</c:v>
                </c:pt>
                <c:pt idx="2953">
                  <c:v>43034</c:v>
                </c:pt>
                <c:pt idx="2954">
                  <c:v>43035</c:v>
                </c:pt>
                <c:pt idx="2955">
                  <c:v>43038</c:v>
                </c:pt>
                <c:pt idx="2956">
                  <c:v>43039</c:v>
                </c:pt>
                <c:pt idx="2957">
                  <c:v>43040</c:v>
                </c:pt>
                <c:pt idx="2958">
                  <c:v>43041</c:v>
                </c:pt>
                <c:pt idx="2959">
                  <c:v>43042</c:v>
                </c:pt>
                <c:pt idx="2960">
                  <c:v>43045</c:v>
                </c:pt>
                <c:pt idx="2961">
                  <c:v>43046</c:v>
                </c:pt>
                <c:pt idx="2962">
                  <c:v>43047</c:v>
                </c:pt>
                <c:pt idx="2963">
                  <c:v>43048</c:v>
                </c:pt>
                <c:pt idx="2964">
                  <c:v>43049</c:v>
                </c:pt>
                <c:pt idx="2965">
                  <c:v>43052</c:v>
                </c:pt>
                <c:pt idx="2966">
                  <c:v>43053</c:v>
                </c:pt>
                <c:pt idx="2967">
                  <c:v>43054</c:v>
                </c:pt>
                <c:pt idx="2968">
                  <c:v>43055</c:v>
                </c:pt>
                <c:pt idx="2969">
                  <c:v>43056</c:v>
                </c:pt>
                <c:pt idx="2970">
                  <c:v>43059</c:v>
                </c:pt>
                <c:pt idx="2971">
                  <c:v>43060</c:v>
                </c:pt>
                <c:pt idx="2972">
                  <c:v>43061</c:v>
                </c:pt>
                <c:pt idx="2973">
                  <c:v>43063</c:v>
                </c:pt>
                <c:pt idx="2974">
                  <c:v>43066</c:v>
                </c:pt>
                <c:pt idx="2975">
                  <c:v>43067</c:v>
                </c:pt>
                <c:pt idx="2976">
                  <c:v>43068</c:v>
                </c:pt>
                <c:pt idx="2977">
                  <c:v>43069</c:v>
                </c:pt>
                <c:pt idx="2978">
                  <c:v>43070</c:v>
                </c:pt>
                <c:pt idx="2979">
                  <c:v>43073</c:v>
                </c:pt>
                <c:pt idx="2980">
                  <c:v>43074</c:v>
                </c:pt>
                <c:pt idx="2981">
                  <c:v>43075</c:v>
                </c:pt>
                <c:pt idx="2982">
                  <c:v>43076</c:v>
                </c:pt>
                <c:pt idx="2983">
                  <c:v>43077</c:v>
                </c:pt>
                <c:pt idx="2984">
                  <c:v>43080</c:v>
                </c:pt>
                <c:pt idx="2985">
                  <c:v>43081</c:v>
                </c:pt>
                <c:pt idx="2986">
                  <c:v>43082</c:v>
                </c:pt>
                <c:pt idx="2987">
                  <c:v>43083</c:v>
                </c:pt>
                <c:pt idx="2988">
                  <c:v>43084</c:v>
                </c:pt>
                <c:pt idx="2989">
                  <c:v>43087</c:v>
                </c:pt>
                <c:pt idx="2990">
                  <c:v>43088</c:v>
                </c:pt>
                <c:pt idx="2991">
                  <c:v>43089</c:v>
                </c:pt>
                <c:pt idx="2992">
                  <c:v>43090</c:v>
                </c:pt>
                <c:pt idx="2993">
                  <c:v>43091</c:v>
                </c:pt>
                <c:pt idx="2994">
                  <c:v>43095</c:v>
                </c:pt>
                <c:pt idx="2995">
                  <c:v>43096</c:v>
                </c:pt>
                <c:pt idx="2996">
                  <c:v>43097</c:v>
                </c:pt>
                <c:pt idx="2997">
                  <c:v>43098</c:v>
                </c:pt>
                <c:pt idx="2998">
                  <c:v>43102</c:v>
                </c:pt>
                <c:pt idx="2999">
                  <c:v>43103</c:v>
                </c:pt>
                <c:pt idx="3000">
                  <c:v>43104</c:v>
                </c:pt>
                <c:pt idx="3001">
                  <c:v>43105</c:v>
                </c:pt>
                <c:pt idx="3002">
                  <c:v>43108</c:v>
                </c:pt>
                <c:pt idx="3003">
                  <c:v>43109</c:v>
                </c:pt>
                <c:pt idx="3004">
                  <c:v>43110</c:v>
                </c:pt>
                <c:pt idx="3005">
                  <c:v>43111</c:v>
                </c:pt>
                <c:pt idx="3006">
                  <c:v>43112</c:v>
                </c:pt>
                <c:pt idx="3007">
                  <c:v>43116</c:v>
                </c:pt>
                <c:pt idx="3008">
                  <c:v>43117</c:v>
                </c:pt>
                <c:pt idx="3009">
                  <c:v>43118</c:v>
                </c:pt>
                <c:pt idx="3010">
                  <c:v>43119</c:v>
                </c:pt>
                <c:pt idx="3011">
                  <c:v>43122</c:v>
                </c:pt>
                <c:pt idx="3012">
                  <c:v>43123</c:v>
                </c:pt>
                <c:pt idx="3013">
                  <c:v>43124</c:v>
                </c:pt>
                <c:pt idx="3014">
                  <c:v>43125</c:v>
                </c:pt>
                <c:pt idx="3015">
                  <c:v>43126</c:v>
                </c:pt>
                <c:pt idx="3016">
                  <c:v>43129</c:v>
                </c:pt>
                <c:pt idx="3017">
                  <c:v>43130</c:v>
                </c:pt>
                <c:pt idx="3018">
                  <c:v>43131</c:v>
                </c:pt>
                <c:pt idx="3019">
                  <c:v>43132</c:v>
                </c:pt>
                <c:pt idx="3020">
                  <c:v>43133</c:v>
                </c:pt>
                <c:pt idx="3021">
                  <c:v>43136</c:v>
                </c:pt>
                <c:pt idx="3022">
                  <c:v>43137</c:v>
                </c:pt>
                <c:pt idx="3023">
                  <c:v>43138</c:v>
                </c:pt>
                <c:pt idx="3024">
                  <c:v>43139</c:v>
                </c:pt>
                <c:pt idx="3025">
                  <c:v>43140</c:v>
                </c:pt>
                <c:pt idx="3026">
                  <c:v>43143</c:v>
                </c:pt>
                <c:pt idx="3027">
                  <c:v>43144</c:v>
                </c:pt>
                <c:pt idx="3028">
                  <c:v>43145</c:v>
                </c:pt>
                <c:pt idx="3029">
                  <c:v>43146</c:v>
                </c:pt>
                <c:pt idx="3030">
                  <c:v>43147</c:v>
                </c:pt>
                <c:pt idx="3031">
                  <c:v>43151</c:v>
                </c:pt>
                <c:pt idx="3032">
                  <c:v>43152</c:v>
                </c:pt>
                <c:pt idx="3033">
                  <c:v>43153</c:v>
                </c:pt>
                <c:pt idx="3034">
                  <c:v>43154</c:v>
                </c:pt>
                <c:pt idx="3035">
                  <c:v>43157</c:v>
                </c:pt>
                <c:pt idx="3036">
                  <c:v>43158</c:v>
                </c:pt>
                <c:pt idx="3037">
                  <c:v>43159</c:v>
                </c:pt>
                <c:pt idx="3038">
                  <c:v>43160</c:v>
                </c:pt>
                <c:pt idx="3039">
                  <c:v>43161</c:v>
                </c:pt>
                <c:pt idx="3040">
                  <c:v>43164</c:v>
                </c:pt>
                <c:pt idx="3041">
                  <c:v>43165</c:v>
                </c:pt>
                <c:pt idx="3042">
                  <c:v>43166</c:v>
                </c:pt>
                <c:pt idx="3043">
                  <c:v>43167</c:v>
                </c:pt>
                <c:pt idx="3044">
                  <c:v>43168</c:v>
                </c:pt>
                <c:pt idx="3045">
                  <c:v>43171</c:v>
                </c:pt>
                <c:pt idx="3046">
                  <c:v>43172</c:v>
                </c:pt>
                <c:pt idx="3047">
                  <c:v>43173</c:v>
                </c:pt>
                <c:pt idx="3048">
                  <c:v>43174</c:v>
                </c:pt>
                <c:pt idx="3049">
                  <c:v>43175</c:v>
                </c:pt>
                <c:pt idx="3050">
                  <c:v>43178</c:v>
                </c:pt>
                <c:pt idx="3051">
                  <c:v>43179</c:v>
                </c:pt>
                <c:pt idx="3052">
                  <c:v>43180</c:v>
                </c:pt>
                <c:pt idx="3053">
                  <c:v>43181</c:v>
                </c:pt>
                <c:pt idx="3054">
                  <c:v>43182</c:v>
                </c:pt>
                <c:pt idx="3055">
                  <c:v>43185</c:v>
                </c:pt>
                <c:pt idx="3056">
                  <c:v>43186</c:v>
                </c:pt>
                <c:pt idx="3057">
                  <c:v>43187</c:v>
                </c:pt>
                <c:pt idx="3058">
                  <c:v>43188</c:v>
                </c:pt>
                <c:pt idx="3059">
                  <c:v>43192</c:v>
                </c:pt>
                <c:pt idx="3060">
                  <c:v>43193</c:v>
                </c:pt>
                <c:pt idx="3061">
                  <c:v>43194</c:v>
                </c:pt>
                <c:pt idx="3062">
                  <c:v>43195</c:v>
                </c:pt>
                <c:pt idx="3063">
                  <c:v>43196</c:v>
                </c:pt>
                <c:pt idx="3064">
                  <c:v>43199</c:v>
                </c:pt>
                <c:pt idx="3065">
                  <c:v>43200</c:v>
                </c:pt>
                <c:pt idx="3066">
                  <c:v>43201</c:v>
                </c:pt>
                <c:pt idx="3067">
                  <c:v>43202</c:v>
                </c:pt>
                <c:pt idx="3068">
                  <c:v>43203</c:v>
                </c:pt>
                <c:pt idx="3069">
                  <c:v>43206</c:v>
                </c:pt>
                <c:pt idx="3070">
                  <c:v>43207</c:v>
                </c:pt>
                <c:pt idx="3071">
                  <c:v>43208</c:v>
                </c:pt>
                <c:pt idx="3072">
                  <c:v>43209</c:v>
                </c:pt>
                <c:pt idx="3073">
                  <c:v>43210</c:v>
                </c:pt>
                <c:pt idx="3074">
                  <c:v>43213</c:v>
                </c:pt>
                <c:pt idx="3075">
                  <c:v>43214</c:v>
                </c:pt>
                <c:pt idx="3076">
                  <c:v>43215</c:v>
                </c:pt>
                <c:pt idx="3077">
                  <c:v>43216</c:v>
                </c:pt>
                <c:pt idx="3078">
                  <c:v>43217</c:v>
                </c:pt>
                <c:pt idx="3079">
                  <c:v>43220</c:v>
                </c:pt>
                <c:pt idx="3080">
                  <c:v>43221</c:v>
                </c:pt>
                <c:pt idx="3081">
                  <c:v>43222</c:v>
                </c:pt>
                <c:pt idx="3082">
                  <c:v>43223</c:v>
                </c:pt>
                <c:pt idx="3083">
                  <c:v>43224</c:v>
                </c:pt>
                <c:pt idx="3084">
                  <c:v>43227</c:v>
                </c:pt>
                <c:pt idx="3085">
                  <c:v>43228</c:v>
                </c:pt>
                <c:pt idx="3086">
                  <c:v>43229</c:v>
                </c:pt>
                <c:pt idx="3087">
                  <c:v>43230</c:v>
                </c:pt>
                <c:pt idx="3088">
                  <c:v>43231</c:v>
                </c:pt>
                <c:pt idx="3089">
                  <c:v>43234</c:v>
                </c:pt>
                <c:pt idx="3090">
                  <c:v>43235</c:v>
                </c:pt>
                <c:pt idx="3091">
                  <c:v>43236</c:v>
                </c:pt>
                <c:pt idx="3092">
                  <c:v>43237</c:v>
                </c:pt>
                <c:pt idx="3093">
                  <c:v>43238</c:v>
                </c:pt>
                <c:pt idx="3094">
                  <c:v>43241</c:v>
                </c:pt>
                <c:pt idx="3095">
                  <c:v>43242</c:v>
                </c:pt>
                <c:pt idx="3096">
                  <c:v>43243</c:v>
                </c:pt>
                <c:pt idx="3097">
                  <c:v>43244</c:v>
                </c:pt>
                <c:pt idx="3098">
                  <c:v>43245</c:v>
                </c:pt>
                <c:pt idx="3099">
                  <c:v>43249</c:v>
                </c:pt>
                <c:pt idx="3100">
                  <c:v>43250</c:v>
                </c:pt>
                <c:pt idx="3101">
                  <c:v>43251</c:v>
                </c:pt>
                <c:pt idx="3102">
                  <c:v>43252</c:v>
                </c:pt>
                <c:pt idx="3103">
                  <c:v>43255</c:v>
                </c:pt>
                <c:pt idx="3104">
                  <c:v>43256</c:v>
                </c:pt>
                <c:pt idx="3105">
                  <c:v>43257</c:v>
                </c:pt>
                <c:pt idx="3106">
                  <c:v>43258</c:v>
                </c:pt>
                <c:pt idx="3107">
                  <c:v>43259</c:v>
                </c:pt>
                <c:pt idx="3108">
                  <c:v>43262</c:v>
                </c:pt>
                <c:pt idx="3109">
                  <c:v>43263</c:v>
                </c:pt>
                <c:pt idx="3110">
                  <c:v>43264</c:v>
                </c:pt>
                <c:pt idx="3111">
                  <c:v>43265</c:v>
                </c:pt>
                <c:pt idx="3112">
                  <c:v>43266</c:v>
                </c:pt>
                <c:pt idx="3113">
                  <c:v>43269</c:v>
                </c:pt>
                <c:pt idx="3114">
                  <c:v>43270</c:v>
                </c:pt>
                <c:pt idx="3115">
                  <c:v>43271</c:v>
                </c:pt>
                <c:pt idx="3116">
                  <c:v>43272</c:v>
                </c:pt>
                <c:pt idx="3117">
                  <c:v>43273</c:v>
                </c:pt>
                <c:pt idx="3118">
                  <c:v>43276</c:v>
                </c:pt>
                <c:pt idx="3119">
                  <c:v>43277</c:v>
                </c:pt>
                <c:pt idx="3120">
                  <c:v>43278</c:v>
                </c:pt>
                <c:pt idx="3121">
                  <c:v>43279</c:v>
                </c:pt>
                <c:pt idx="3122">
                  <c:v>43280</c:v>
                </c:pt>
                <c:pt idx="3123">
                  <c:v>43283</c:v>
                </c:pt>
                <c:pt idx="3124">
                  <c:v>43284</c:v>
                </c:pt>
                <c:pt idx="3125">
                  <c:v>43286</c:v>
                </c:pt>
                <c:pt idx="3126">
                  <c:v>43287</c:v>
                </c:pt>
                <c:pt idx="3127">
                  <c:v>43290</c:v>
                </c:pt>
                <c:pt idx="3128">
                  <c:v>43291</c:v>
                </c:pt>
                <c:pt idx="3129">
                  <c:v>43292</c:v>
                </c:pt>
                <c:pt idx="3130">
                  <c:v>43293</c:v>
                </c:pt>
                <c:pt idx="3131">
                  <c:v>43294</c:v>
                </c:pt>
                <c:pt idx="3132">
                  <c:v>43297</c:v>
                </c:pt>
                <c:pt idx="3133">
                  <c:v>43298</c:v>
                </c:pt>
                <c:pt idx="3134">
                  <c:v>43299</c:v>
                </c:pt>
                <c:pt idx="3135">
                  <c:v>43300</c:v>
                </c:pt>
                <c:pt idx="3136">
                  <c:v>43301</c:v>
                </c:pt>
                <c:pt idx="3137">
                  <c:v>43304</c:v>
                </c:pt>
                <c:pt idx="3138">
                  <c:v>43305</c:v>
                </c:pt>
                <c:pt idx="3139">
                  <c:v>43306</c:v>
                </c:pt>
                <c:pt idx="3140">
                  <c:v>43307</c:v>
                </c:pt>
                <c:pt idx="3141">
                  <c:v>43308</c:v>
                </c:pt>
                <c:pt idx="3142">
                  <c:v>43311</c:v>
                </c:pt>
                <c:pt idx="3143">
                  <c:v>43312</c:v>
                </c:pt>
                <c:pt idx="3144">
                  <c:v>43313</c:v>
                </c:pt>
                <c:pt idx="3145">
                  <c:v>43314</c:v>
                </c:pt>
                <c:pt idx="3146">
                  <c:v>43315</c:v>
                </c:pt>
                <c:pt idx="3147">
                  <c:v>43318</c:v>
                </c:pt>
                <c:pt idx="3148">
                  <c:v>43319</c:v>
                </c:pt>
                <c:pt idx="3149">
                  <c:v>43320</c:v>
                </c:pt>
                <c:pt idx="3150">
                  <c:v>43321</c:v>
                </c:pt>
                <c:pt idx="3151">
                  <c:v>43322</c:v>
                </c:pt>
                <c:pt idx="3152">
                  <c:v>43325</c:v>
                </c:pt>
                <c:pt idx="3153">
                  <c:v>43326</c:v>
                </c:pt>
                <c:pt idx="3154">
                  <c:v>43327</c:v>
                </c:pt>
                <c:pt idx="3155">
                  <c:v>43328</c:v>
                </c:pt>
                <c:pt idx="3156">
                  <c:v>43329</c:v>
                </c:pt>
                <c:pt idx="3157">
                  <c:v>43332</c:v>
                </c:pt>
                <c:pt idx="3158">
                  <c:v>43333</c:v>
                </c:pt>
                <c:pt idx="3159">
                  <c:v>43334</c:v>
                </c:pt>
                <c:pt idx="3160">
                  <c:v>43335</c:v>
                </c:pt>
                <c:pt idx="3161">
                  <c:v>43336</c:v>
                </c:pt>
                <c:pt idx="3162">
                  <c:v>43339</c:v>
                </c:pt>
                <c:pt idx="3163">
                  <c:v>43340</c:v>
                </c:pt>
                <c:pt idx="3164">
                  <c:v>43341</c:v>
                </c:pt>
                <c:pt idx="3165">
                  <c:v>43342</c:v>
                </c:pt>
                <c:pt idx="3166">
                  <c:v>43343</c:v>
                </c:pt>
                <c:pt idx="3167">
                  <c:v>43347</c:v>
                </c:pt>
                <c:pt idx="3168">
                  <c:v>43348</c:v>
                </c:pt>
                <c:pt idx="3169">
                  <c:v>43349</c:v>
                </c:pt>
                <c:pt idx="3170">
                  <c:v>43350</c:v>
                </c:pt>
                <c:pt idx="3171">
                  <c:v>43353</c:v>
                </c:pt>
                <c:pt idx="3172">
                  <c:v>43354</c:v>
                </c:pt>
                <c:pt idx="3173">
                  <c:v>43355</c:v>
                </c:pt>
                <c:pt idx="3174">
                  <c:v>43356</c:v>
                </c:pt>
                <c:pt idx="3175">
                  <c:v>43357</c:v>
                </c:pt>
                <c:pt idx="3176">
                  <c:v>43360</c:v>
                </c:pt>
                <c:pt idx="3177">
                  <c:v>43361</c:v>
                </c:pt>
                <c:pt idx="3178">
                  <c:v>43362</c:v>
                </c:pt>
                <c:pt idx="3179">
                  <c:v>43363</c:v>
                </c:pt>
                <c:pt idx="3180">
                  <c:v>43364</c:v>
                </c:pt>
                <c:pt idx="3181">
                  <c:v>43367</c:v>
                </c:pt>
                <c:pt idx="3182">
                  <c:v>43368</c:v>
                </c:pt>
                <c:pt idx="3183">
                  <c:v>43369</c:v>
                </c:pt>
                <c:pt idx="3184">
                  <c:v>43370</c:v>
                </c:pt>
                <c:pt idx="3185">
                  <c:v>43371</c:v>
                </c:pt>
                <c:pt idx="3186">
                  <c:v>43374</c:v>
                </c:pt>
                <c:pt idx="3187">
                  <c:v>43375</c:v>
                </c:pt>
                <c:pt idx="3188">
                  <c:v>43376</c:v>
                </c:pt>
                <c:pt idx="3189">
                  <c:v>43377</c:v>
                </c:pt>
                <c:pt idx="3190">
                  <c:v>43378</c:v>
                </c:pt>
                <c:pt idx="3191">
                  <c:v>43382</c:v>
                </c:pt>
                <c:pt idx="3192">
                  <c:v>43383</c:v>
                </c:pt>
                <c:pt idx="3193">
                  <c:v>43384</c:v>
                </c:pt>
                <c:pt idx="3194">
                  <c:v>43385</c:v>
                </c:pt>
                <c:pt idx="3195">
                  <c:v>43388</c:v>
                </c:pt>
                <c:pt idx="3196">
                  <c:v>43389</c:v>
                </c:pt>
                <c:pt idx="3197">
                  <c:v>43390</c:v>
                </c:pt>
                <c:pt idx="3198">
                  <c:v>43391</c:v>
                </c:pt>
                <c:pt idx="3199">
                  <c:v>43392</c:v>
                </c:pt>
                <c:pt idx="3200">
                  <c:v>43395</c:v>
                </c:pt>
                <c:pt idx="3201">
                  <c:v>43396</c:v>
                </c:pt>
                <c:pt idx="3202">
                  <c:v>43397</c:v>
                </c:pt>
                <c:pt idx="3203">
                  <c:v>43398</c:v>
                </c:pt>
                <c:pt idx="3204">
                  <c:v>43399</c:v>
                </c:pt>
                <c:pt idx="3205">
                  <c:v>43402</c:v>
                </c:pt>
                <c:pt idx="3206">
                  <c:v>43403</c:v>
                </c:pt>
                <c:pt idx="3207">
                  <c:v>43404</c:v>
                </c:pt>
                <c:pt idx="3208">
                  <c:v>43405</c:v>
                </c:pt>
                <c:pt idx="3209">
                  <c:v>43406</c:v>
                </c:pt>
                <c:pt idx="3210">
                  <c:v>43409</c:v>
                </c:pt>
                <c:pt idx="3211">
                  <c:v>43410</c:v>
                </c:pt>
                <c:pt idx="3212">
                  <c:v>43411</c:v>
                </c:pt>
                <c:pt idx="3213">
                  <c:v>43412</c:v>
                </c:pt>
                <c:pt idx="3214">
                  <c:v>43413</c:v>
                </c:pt>
                <c:pt idx="3215">
                  <c:v>43417</c:v>
                </c:pt>
                <c:pt idx="3216">
                  <c:v>43418</c:v>
                </c:pt>
                <c:pt idx="3217">
                  <c:v>43419</c:v>
                </c:pt>
                <c:pt idx="3218">
                  <c:v>43420</c:v>
                </c:pt>
                <c:pt idx="3219">
                  <c:v>43423</c:v>
                </c:pt>
                <c:pt idx="3220">
                  <c:v>43424</c:v>
                </c:pt>
                <c:pt idx="3221">
                  <c:v>43425</c:v>
                </c:pt>
                <c:pt idx="3222">
                  <c:v>43427</c:v>
                </c:pt>
                <c:pt idx="3223">
                  <c:v>43430</c:v>
                </c:pt>
                <c:pt idx="3224">
                  <c:v>43431</c:v>
                </c:pt>
                <c:pt idx="3225">
                  <c:v>43432</c:v>
                </c:pt>
                <c:pt idx="3226">
                  <c:v>43433</c:v>
                </c:pt>
                <c:pt idx="3227">
                  <c:v>43434</c:v>
                </c:pt>
                <c:pt idx="3228">
                  <c:v>43437</c:v>
                </c:pt>
                <c:pt idx="3229">
                  <c:v>43438</c:v>
                </c:pt>
                <c:pt idx="3230">
                  <c:v>43440</c:v>
                </c:pt>
                <c:pt idx="3231">
                  <c:v>43441</c:v>
                </c:pt>
                <c:pt idx="3232">
                  <c:v>43444</c:v>
                </c:pt>
                <c:pt idx="3233">
                  <c:v>43445</c:v>
                </c:pt>
                <c:pt idx="3234">
                  <c:v>43446</c:v>
                </c:pt>
                <c:pt idx="3235">
                  <c:v>43447</c:v>
                </c:pt>
                <c:pt idx="3236">
                  <c:v>43448</c:v>
                </c:pt>
                <c:pt idx="3237">
                  <c:v>43451</c:v>
                </c:pt>
                <c:pt idx="3238">
                  <c:v>43452</c:v>
                </c:pt>
                <c:pt idx="3239">
                  <c:v>43453</c:v>
                </c:pt>
                <c:pt idx="3240">
                  <c:v>43454</c:v>
                </c:pt>
                <c:pt idx="3241">
                  <c:v>43455</c:v>
                </c:pt>
                <c:pt idx="3242">
                  <c:v>43458</c:v>
                </c:pt>
                <c:pt idx="3243">
                  <c:v>43460</c:v>
                </c:pt>
                <c:pt idx="3244">
                  <c:v>43461</c:v>
                </c:pt>
                <c:pt idx="3245">
                  <c:v>43462</c:v>
                </c:pt>
                <c:pt idx="3246">
                  <c:v>43465</c:v>
                </c:pt>
                <c:pt idx="3247">
                  <c:v>43467</c:v>
                </c:pt>
                <c:pt idx="3248">
                  <c:v>43468</c:v>
                </c:pt>
                <c:pt idx="3249">
                  <c:v>43469</c:v>
                </c:pt>
                <c:pt idx="3250">
                  <c:v>43472</c:v>
                </c:pt>
                <c:pt idx="3251">
                  <c:v>43473</c:v>
                </c:pt>
                <c:pt idx="3252">
                  <c:v>43474</c:v>
                </c:pt>
                <c:pt idx="3253">
                  <c:v>43475</c:v>
                </c:pt>
                <c:pt idx="3254">
                  <c:v>43476</c:v>
                </c:pt>
                <c:pt idx="3255">
                  <c:v>43479</c:v>
                </c:pt>
                <c:pt idx="3256">
                  <c:v>43480</c:v>
                </c:pt>
                <c:pt idx="3257">
                  <c:v>43481</c:v>
                </c:pt>
                <c:pt idx="3258">
                  <c:v>43482</c:v>
                </c:pt>
                <c:pt idx="3259">
                  <c:v>43483</c:v>
                </c:pt>
                <c:pt idx="3260">
                  <c:v>43487</c:v>
                </c:pt>
                <c:pt idx="3261">
                  <c:v>43488</c:v>
                </c:pt>
                <c:pt idx="3262">
                  <c:v>43489</c:v>
                </c:pt>
                <c:pt idx="3263">
                  <c:v>43490</c:v>
                </c:pt>
                <c:pt idx="3264">
                  <c:v>43493</c:v>
                </c:pt>
                <c:pt idx="3265">
                  <c:v>43494</c:v>
                </c:pt>
                <c:pt idx="3266">
                  <c:v>43495</c:v>
                </c:pt>
                <c:pt idx="3267">
                  <c:v>43496</c:v>
                </c:pt>
                <c:pt idx="3268">
                  <c:v>43497</c:v>
                </c:pt>
                <c:pt idx="3269">
                  <c:v>43500</c:v>
                </c:pt>
                <c:pt idx="3270">
                  <c:v>43501</c:v>
                </c:pt>
                <c:pt idx="3271">
                  <c:v>43502</c:v>
                </c:pt>
                <c:pt idx="3272">
                  <c:v>43503</c:v>
                </c:pt>
                <c:pt idx="3273">
                  <c:v>43504</c:v>
                </c:pt>
                <c:pt idx="3274">
                  <c:v>43507</c:v>
                </c:pt>
                <c:pt idx="3275">
                  <c:v>43508</c:v>
                </c:pt>
                <c:pt idx="3276">
                  <c:v>43509</c:v>
                </c:pt>
                <c:pt idx="3277">
                  <c:v>43510</c:v>
                </c:pt>
                <c:pt idx="3278">
                  <c:v>43511</c:v>
                </c:pt>
                <c:pt idx="3279">
                  <c:v>43515</c:v>
                </c:pt>
                <c:pt idx="3280">
                  <c:v>43516</c:v>
                </c:pt>
                <c:pt idx="3281">
                  <c:v>43517</c:v>
                </c:pt>
                <c:pt idx="3282">
                  <c:v>43518</c:v>
                </c:pt>
                <c:pt idx="3283">
                  <c:v>43521</c:v>
                </c:pt>
                <c:pt idx="3284">
                  <c:v>43522</c:v>
                </c:pt>
                <c:pt idx="3285">
                  <c:v>43523</c:v>
                </c:pt>
                <c:pt idx="3286">
                  <c:v>43524</c:v>
                </c:pt>
                <c:pt idx="3287">
                  <c:v>43525</c:v>
                </c:pt>
                <c:pt idx="3288">
                  <c:v>43528</c:v>
                </c:pt>
                <c:pt idx="3289">
                  <c:v>43529</c:v>
                </c:pt>
                <c:pt idx="3290">
                  <c:v>43530</c:v>
                </c:pt>
                <c:pt idx="3291">
                  <c:v>43531</c:v>
                </c:pt>
                <c:pt idx="3292">
                  <c:v>43532</c:v>
                </c:pt>
                <c:pt idx="3293">
                  <c:v>43535</c:v>
                </c:pt>
                <c:pt idx="3294">
                  <c:v>43536</c:v>
                </c:pt>
                <c:pt idx="3295">
                  <c:v>43537</c:v>
                </c:pt>
                <c:pt idx="3296">
                  <c:v>43538</c:v>
                </c:pt>
                <c:pt idx="3297">
                  <c:v>43539</c:v>
                </c:pt>
                <c:pt idx="3298">
                  <c:v>43542</c:v>
                </c:pt>
                <c:pt idx="3299">
                  <c:v>43543</c:v>
                </c:pt>
                <c:pt idx="3300">
                  <c:v>43544</c:v>
                </c:pt>
                <c:pt idx="3301">
                  <c:v>43545</c:v>
                </c:pt>
                <c:pt idx="3302">
                  <c:v>43546</c:v>
                </c:pt>
                <c:pt idx="3303">
                  <c:v>43549</c:v>
                </c:pt>
                <c:pt idx="3304">
                  <c:v>43550</c:v>
                </c:pt>
                <c:pt idx="3305">
                  <c:v>43551</c:v>
                </c:pt>
                <c:pt idx="3306">
                  <c:v>43552</c:v>
                </c:pt>
                <c:pt idx="3307">
                  <c:v>43553</c:v>
                </c:pt>
                <c:pt idx="3308">
                  <c:v>43556</c:v>
                </c:pt>
                <c:pt idx="3309">
                  <c:v>43557</c:v>
                </c:pt>
                <c:pt idx="3310">
                  <c:v>43558</c:v>
                </c:pt>
                <c:pt idx="3311">
                  <c:v>43559</c:v>
                </c:pt>
                <c:pt idx="3312">
                  <c:v>43560</c:v>
                </c:pt>
                <c:pt idx="3313">
                  <c:v>43563</c:v>
                </c:pt>
                <c:pt idx="3314">
                  <c:v>43564</c:v>
                </c:pt>
                <c:pt idx="3315">
                  <c:v>43565</c:v>
                </c:pt>
                <c:pt idx="3316">
                  <c:v>43566</c:v>
                </c:pt>
                <c:pt idx="3317">
                  <c:v>43567</c:v>
                </c:pt>
                <c:pt idx="3318">
                  <c:v>43570</c:v>
                </c:pt>
                <c:pt idx="3319">
                  <c:v>43571</c:v>
                </c:pt>
                <c:pt idx="3320">
                  <c:v>43572</c:v>
                </c:pt>
                <c:pt idx="3321">
                  <c:v>43573</c:v>
                </c:pt>
                <c:pt idx="3322">
                  <c:v>43577</c:v>
                </c:pt>
                <c:pt idx="3323">
                  <c:v>43578</c:v>
                </c:pt>
                <c:pt idx="3324">
                  <c:v>43579</c:v>
                </c:pt>
                <c:pt idx="3325">
                  <c:v>43580</c:v>
                </c:pt>
                <c:pt idx="3326">
                  <c:v>43581</c:v>
                </c:pt>
                <c:pt idx="3327">
                  <c:v>43584</c:v>
                </c:pt>
                <c:pt idx="3328">
                  <c:v>43585</c:v>
                </c:pt>
                <c:pt idx="3329">
                  <c:v>43586</c:v>
                </c:pt>
                <c:pt idx="3330">
                  <c:v>43587</c:v>
                </c:pt>
                <c:pt idx="3331">
                  <c:v>43588</c:v>
                </c:pt>
                <c:pt idx="3332">
                  <c:v>43591</c:v>
                </c:pt>
                <c:pt idx="3333">
                  <c:v>43592</c:v>
                </c:pt>
                <c:pt idx="3334">
                  <c:v>43593</c:v>
                </c:pt>
                <c:pt idx="3335">
                  <c:v>43594</c:v>
                </c:pt>
                <c:pt idx="3336">
                  <c:v>43595</c:v>
                </c:pt>
                <c:pt idx="3337">
                  <c:v>43598</c:v>
                </c:pt>
                <c:pt idx="3338">
                  <c:v>43599</c:v>
                </c:pt>
                <c:pt idx="3339">
                  <c:v>43600</c:v>
                </c:pt>
                <c:pt idx="3340">
                  <c:v>43601</c:v>
                </c:pt>
                <c:pt idx="3341">
                  <c:v>43602</c:v>
                </c:pt>
                <c:pt idx="3342">
                  <c:v>43605</c:v>
                </c:pt>
                <c:pt idx="3343">
                  <c:v>43606</c:v>
                </c:pt>
                <c:pt idx="3344">
                  <c:v>43607</c:v>
                </c:pt>
                <c:pt idx="3345">
                  <c:v>43608</c:v>
                </c:pt>
                <c:pt idx="3346">
                  <c:v>43609</c:v>
                </c:pt>
                <c:pt idx="3347">
                  <c:v>43613</c:v>
                </c:pt>
                <c:pt idx="3348">
                  <c:v>43614</c:v>
                </c:pt>
                <c:pt idx="3349">
                  <c:v>43615</c:v>
                </c:pt>
                <c:pt idx="3350">
                  <c:v>43616</c:v>
                </c:pt>
                <c:pt idx="3351">
                  <c:v>43619</c:v>
                </c:pt>
                <c:pt idx="3352">
                  <c:v>43620</c:v>
                </c:pt>
                <c:pt idx="3353">
                  <c:v>43621</c:v>
                </c:pt>
                <c:pt idx="3354">
                  <c:v>43622</c:v>
                </c:pt>
                <c:pt idx="3355">
                  <c:v>43623</c:v>
                </c:pt>
                <c:pt idx="3356">
                  <c:v>43626</c:v>
                </c:pt>
                <c:pt idx="3357">
                  <c:v>43627</c:v>
                </c:pt>
                <c:pt idx="3358">
                  <c:v>43628</c:v>
                </c:pt>
                <c:pt idx="3359">
                  <c:v>43629</c:v>
                </c:pt>
                <c:pt idx="3360">
                  <c:v>43630</c:v>
                </c:pt>
                <c:pt idx="3361">
                  <c:v>43633</c:v>
                </c:pt>
                <c:pt idx="3362">
                  <c:v>43634</c:v>
                </c:pt>
                <c:pt idx="3363">
                  <c:v>43635</c:v>
                </c:pt>
                <c:pt idx="3364">
                  <c:v>43636</c:v>
                </c:pt>
                <c:pt idx="3365">
                  <c:v>43637</c:v>
                </c:pt>
                <c:pt idx="3366">
                  <c:v>43640</c:v>
                </c:pt>
                <c:pt idx="3367">
                  <c:v>43641</c:v>
                </c:pt>
                <c:pt idx="3368">
                  <c:v>43642</c:v>
                </c:pt>
                <c:pt idx="3369">
                  <c:v>43643</c:v>
                </c:pt>
                <c:pt idx="3370">
                  <c:v>43644</c:v>
                </c:pt>
                <c:pt idx="3371">
                  <c:v>43647</c:v>
                </c:pt>
                <c:pt idx="3372">
                  <c:v>43648</c:v>
                </c:pt>
                <c:pt idx="3373">
                  <c:v>43649</c:v>
                </c:pt>
                <c:pt idx="3374">
                  <c:v>43651</c:v>
                </c:pt>
                <c:pt idx="3375">
                  <c:v>43654</c:v>
                </c:pt>
                <c:pt idx="3376">
                  <c:v>43655</c:v>
                </c:pt>
                <c:pt idx="3377">
                  <c:v>43656</c:v>
                </c:pt>
                <c:pt idx="3378">
                  <c:v>43657</c:v>
                </c:pt>
                <c:pt idx="3379">
                  <c:v>43658</c:v>
                </c:pt>
                <c:pt idx="3380">
                  <c:v>43661</c:v>
                </c:pt>
                <c:pt idx="3381">
                  <c:v>43662</c:v>
                </c:pt>
                <c:pt idx="3382">
                  <c:v>43663</c:v>
                </c:pt>
                <c:pt idx="3383">
                  <c:v>43664</c:v>
                </c:pt>
                <c:pt idx="3384">
                  <c:v>43665</c:v>
                </c:pt>
                <c:pt idx="3385">
                  <c:v>43668</c:v>
                </c:pt>
                <c:pt idx="3386">
                  <c:v>43669</c:v>
                </c:pt>
                <c:pt idx="3387">
                  <c:v>43670</c:v>
                </c:pt>
                <c:pt idx="3388">
                  <c:v>43671</c:v>
                </c:pt>
                <c:pt idx="3389">
                  <c:v>43672</c:v>
                </c:pt>
                <c:pt idx="3390">
                  <c:v>43675</c:v>
                </c:pt>
                <c:pt idx="3391">
                  <c:v>43676</c:v>
                </c:pt>
                <c:pt idx="3392">
                  <c:v>43677</c:v>
                </c:pt>
                <c:pt idx="3393">
                  <c:v>43678</c:v>
                </c:pt>
                <c:pt idx="3394">
                  <c:v>43679</c:v>
                </c:pt>
                <c:pt idx="3395">
                  <c:v>43682</c:v>
                </c:pt>
                <c:pt idx="3396">
                  <c:v>43683</c:v>
                </c:pt>
                <c:pt idx="3397">
                  <c:v>43684</c:v>
                </c:pt>
                <c:pt idx="3398">
                  <c:v>43685</c:v>
                </c:pt>
                <c:pt idx="3399">
                  <c:v>43686</c:v>
                </c:pt>
                <c:pt idx="3400">
                  <c:v>43689</c:v>
                </c:pt>
                <c:pt idx="3401">
                  <c:v>43690</c:v>
                </c:pt>
                <c:pt idx="3402">
                  <c:v>43691</c:v>
                </c:pt>
                <c:pt idx="3403">
                  <c:v>43692</c:v>
                </c:pt>
                <c:pt idx="3404">
                  <c:v>43693</c:v>
                </c:pt>
                <c:pt idx="3405">
                  <c:v>43696</c:v>
                </c:pt>
                <c:pt idx="3406">
                  <c:v>43697</c:v>
                </c:pt>
                <c:pt idx="3407">
                  <c:v>43698</c:v>
                </c:pt>
                <c:pt idx="3408">
                  <c:v>43699</c:v>
                </c:pt>
                <c:pt idx="3409">
                  <c:v>43700</c:v>
                </c:pt>
                <c:pt idx="3410">
                  <c:v>43703</c:v>
                </c:pt>
                <c:pt idx="3411">
                  <c:v>43704</c:v>
                </c:pt>
                <c:pt idx="3412">
                  <c:v>43705</c:v>
                </c:pt>
                <c:pt idx="3413">
                  <c:v>43706</c:v>
                </c:pt>
                <c:pt idx="3414">
                  <c:v>43707</c:v>
                </c:pt>
                <c:pt idx="3415">
                  <c:v>43711</c:v>
                </c:pt>
                <c:pt idx="3416">
                  <c:v>43712</c:v>
                </c:pt>
                <c:pt idx="3417">
                  <c:v>43713</c:v>
                </c:pt>
                <c:pt idx="3418">
                  <c:v>43714</c:v>
                </c:pt>
                <c:pt idx="3419">
                  <c:v>43717</c:v>
                </c:pt>
                <c:pt idx="3420">
                  <c:v>43718</c:v>
                </c:pt>
                <c:pt idx="3421">
                  <c:v>43719</c:v>
                </c:pt>
                <c:pt idx="3422">
                  <c:v>43720</c:v>
                </c:pt>
                <c:pt idx="3423">
                  <c:v>43721</c:v>
                </c:pt>
                <c:pt idx="3424">
                  <c:v>43724</c:v>
                </c:pt>
                <c:pt idx="3425">
                  <c:v>43725</c:v>
                </c:pt>
                <c:pt idx="3426">
                  <c:v>43726</c:v>
                </c:pt>
                <c:pt idx="3427">
                  <c:v>43727</c:v>
                </c:pt>
                <c:pt idx="3428">
                  <c:v>43728</c:v>
                </c:pt>
                <c:pt idx="3429">
                  <c:v>43731</c:v>
                </c:pt>
                <c:pt idx="3430">
                  <c:v>43732</c:v>
                </c:pt>
                <c:pt idx="3431">
                  <c:v>43733</c:v>
                </c:pt>
                <c:pt idx="3432">
                  <c:v>43734</c:v>
                </c:pt>
                <c:pt idx="3433">
                  <c:v>43735</c:v>
                </c:pt>
                <c:pt idx="3434">
                  <c:v>43738</c:v>
                </c:pt>
                <c:pt idx="3435">
                  <c:v>43739</c:v>
                </c:pt>
                <c:pt idx="3436">
                  <c:v>43740</c:v>
                </c:pt>
                <c:pt idx="3437">
                  <c:v>43741</c:v>
                </c:pt>
                <c:pt idx="3438">
                  <c:v>43742</c:v>
                </c:pt>
                <c:pt idx="3439">
                  <c:v>43745</c:v>
                </c:pt>
                <c:pt idx="3440">
                  <c:v>43746</c:v>
                </c:pt>
                <c:pt idx="3441">
                  <c:v>43747</c:v>
                </c:pt>
                <c:pt idx="3442">
                  <c:v>43748</c:v>
                </c:pt>
                <c:pt idx="3443">
                  <c:v>43749</c:v>
                </c:pt>
                <c:pt idx="3444">
                  <c:v>43753</c:v>
                </c:pt>
                <c:pt idx="3445">
                  <c:v>43754</c:v>
                </c:pt>
                <c:pt idx="3446">
                  <c:v>43755</c:v>
                </c:pt>
                <c:pt idx="3447">
                  <c:v>43756</c:v>
                </c:pt>
                <c:pt idx="3448">
                  <c:v>43759</c:v>
                </c:pt>
                <c:pt idx="3449">
                  <c:v>43760</c:v>
                </c:pt>
                <c:pt idx="3450">
                  <c:v>43761</c:v>
                </c:pt>
                <c:pt idx="3451">
                  <c:v>43762</c:v>
                </c:pt>
                <c:pt idx="3452">
                  <c:v>43763</c:v>
                </c:pt>
                <c:pt idx="3453">
                  <c:v>43766</c:v>
                </c:pt>
                <c:pt idx="3454">
                  <c:v>43767</c:v>
                </c:pt>
                <c:pt idx="3455">
                  <c:v>43768</c:v>
                </c:pt>
                <c:pt idx="3456">
                  <c:v>43769</c:v>
                </c:pt>
                <c:pt idx="3457">
                  <c:v>43770</c:v>
                </c:pt>
                <c:pt idx="3458">
                  <c:v>43773</c:v>
                </c:pt>
                <c:pt idx="3459">
                  <c:v>43774</c:v>
                </c:pt>
                <c:pt idx="3460">
                  <c:v>43775</c:v>
                </c:pt>
                <c:pt idx="3461">
                  <c:v>43776</c:v>
                </c:pt>
                <c:pt idx="3462">
                  <c:v>43777</c:v>
                </c:pt>
                <c:pt idx="3463">
                  <c:v>43781</c:v>
                </c:pt>
                <c:pt idx="3464">
                  <c:v>43782</c:v>
                </c:pt>
                <c:pt idx="3465">
                  <c:v>43783</c:v>
                </c:pt>
                <c:pt idx="3466">
                  <c:v>43784</c:v>
                </c:pt>
                <c:pt idx="3467">
                  <c:v>43787</c:v>
                </c:pt>
                <c:pt idx="3468">
                  <c:v>43788</c:v>
                </c:pt>
                <c:pt idx="3469">
                  <c:v>43789</c:v>
                </c:pt>
                <c:pt idx="3470">
                  <c:v>43790</c:v>
                </c:pt>
                <c:pt idx="3471">
                  <c:v>43791</c:v>
                </c:pt>
                <c:pt idx="3472">
                  <c:v>43794</c:v>
                </c:pt>
                <c:pt idx="3473">
                  <c:v>43795</c:v>
                </c:pt>
                <c:pt idx="3474">
                  <c:v>43796</c:v>
                </c:pt>
                <c:pt idx="3475">
                  <c:v>43798</c:v>
                </c:pt>
                <c:pt idx="3476">
                  <c:v>43801</c:v>
                </c:pt>
                <c:pt idx="3477">
                  <c:v>43802</c:v>
                </c:pt>
                <c:pt idx="3478">
                  <c:v>43803</c:v>
                </c:pt>
                <c:pt idx="3479">
                  <c:v>43804</c:v>
                </c:pt>
                <c:pt idx="3480">
                  <c:v>43805</c:v>
                </c:pt>
                <c:pt idx="3481">
                  <c:v>43808</c:v>
                </c:pt>
                <c:pt idx="3482">
                  <c:v>43809</c:v>
                </c:pt>
                <c:pt idx="3483">
                  <c:v>43810</c:v>
                </c:pt>
                <c:pt idx="3484">
                  <c:v>43811</c:v>
                </c:pt>
                <c:pt idx="3485">
                  <c:v>43812</c:v>
                </c:pt>
                <c:pt idx="3486">
                  <c:v>43815</c:v>
                </c:pt>
                <c:pt idx="3487">
                  <c:v>43816</c:v>
                </c:pt>
                <c:pt idx="3488">
                  <c:v>43817</c:v>
                </c:pt>
                <c:pt idx="3489">
                  <c:v>43818</c:v>
                </c:pt>
                <c:pt idx="3490">
                  <c:v>43819</c:v>
                </c:pt>
                <c:pt idx="3491">
                  <c:v>43822</c:v>
                </c:pt>
                <c:pt idx="3492">
                  <c:v>43823</c:v>
                </c:pt>
                <c:pt idx="3493">
                  <c:v>43825</c:v>
                </c:pt>
                <c:pt idx="3494">
                  <c:v>43826</c:v>
                </c:pt>
                <c:pt idx="3495">
                  <c:v>43829</c:v>
                </c:pt>
                <c:pt idx="3496">
                  <c:v>43830</c:v>
                </c:pt>
                <c:pt idx="3497">
                  <c:v>43832</c:v>
                </c:pt>
                <c:pt idx="3498">
                  <c:v>43833</c:v>
                </c:pt>
                <c:pt idx="3499">
                  <c:v>43836</c:v>
                </c:pt>
                <c:pt idx="3500">
                  <c:v>43837</c:v>
                </c:pt>
                <c:pt idx="3501">
                  <c:v>43838</c:v>
                </c:pt>
                <c:pt idx="3502">
                  <c:v>43839</c:v>
                </c:pt>
                <c:pt idx="3503">
                  <c:v>43840</c:v>
                </c:pt>
                <c:pt idx="3504">
                  <c:v>43843</c:v>
                </c:pt>
                <c:pt idx="3505">
                  <c:v>43844</c:v>
                </c:pt>
                <c:pt idx="3506">
                  <c:v>43845</c:v>
                </c:pt>
                <c:pt idx="3507">
                  <c:v>43846</c:v>
                </c:pt>
                <c:pt idx="3508">
                  <c:v>43847</c:v>
                </c:pt>
                <c:pt idx="3509">
                  <c:v>43851</c:v>
                </c:pt>
                <c:pt idx="3510">
                  <c:v>43852</c:v>
                </c:pt>
                <c:pt idx="3511">
                  <c:v>43853</c:v>
                </c:pt>
                <c:pt idx="3512">
                  <c:v>43854</c:v>
                </c:pt>
                <c:pt idx="3513">
                  <c:v>43857</c:v>
                </c:pt>
                <c:pt idx="3514">
                  <c:v>43858</c:v>
                </c:pt>
                <c:pt idx="3515">
                  <c:v>43859</c:v>
                </c:pt>
                <c:pt idx="3516">
                  <c:v>43860</c:v>
                </c:pt>
                <c:pt idx="3517">
                  <c:v>43861</c:v>
                </c:pt>
                <c:pt idx="3518">
                  <c:v>43864</c:v>
                </c:pt>
                <c:pt idx="3519">
                  <c:v>43865</c:v>
                </c:pt>
                <c:pt idx="3520">
                  <c:v>43866</c:v>
                </c:pt>
                <c:pt idx="3521">
                  <c:v>43867</c:v>
                </c:pt>
                <c:pt idx="3522">
                  <c:v>43868</c:v>
                </c:pt>
                <c:pt idx="3523">
                  <c:v>43871</c:v>
                </c:pt>
                <c:pt idx="3524">
                  <c:v>43872</c:v>
                </c:pt>
                <c:pt idx="3525">
                  <c:v>43873</c:v>
                </c:pt>
                <c:pt idx="3526">
                  <c:v>43874</c:v>
                </c:pt>
                <c:pt idx="3527">
                  <c:v>43875</c:v>
                </c:pt>
                <c:pt idx="3528">
                  <c:v>43879</c:v>
                </c:pt>
                <c:pt idx="3529">
                  <c:v>43880</c:v>
                </c:pt>
                <c:pt idx="3530">
                  <c:v>43881</c:v>
                </c:pt>
                <c:pt idx="3531">
                  <c:v>43882</c:v>
                </c:pt>
                <c:pt idx="3532">
                  <c:v>43885</c:v>
                </c:pt>
                <c:pt idx="3533">
                  <c:v>43886</c:v>
                </c:pt>
                <c:pt idx="3534">
                  <c:v>43887</c:v>
                </c:pt>
                <c:pt idx="3535">
                  <c:v>43888</c:v>
                </c:pt>
                <c:pt idx="3536">
                  <c:v>43889</c:v>
                </c:pt>
                <c:pt idx="3537">
                  <c:v>43892</c:v>
                </c:pt>
                <c:pt idx="3538">
                  <c:v>43893</c:v>
                </c:pt>
                <c:pt idx="3539">
                  <c:v>43894</c:v>
                </c:pt>
                <c:pt idx="3540">
                  <c:v>43895</c:v>
                </c:pt>
                <c:pt idx="3541">
                  <c:v>43896</c:v>
                </c:pt>
                <c:pt idx="3542">
                  <c:v>43899</c:v>
                </c:pt>
                <c:pt idx="3543">
                  <c:v>43900</c:v>
                </c:pt>
                <c:pt idx="3544">
                  <c:v>43901</c:v>
                </c:pt>
                <c:pt idx="3545">
                  <c:v>43902</c:v>
                </c:pt>
                <c:pt idx="3546">
                  <c:v>43903</c:v>
                </c:pt>
                <c:pt idx="3547">
                  <c:v>43906</c:v>
                </c:pt>
                <c:pt idx="3548">
                  <c:v>43907</c:v>
                </c:pt>
                <c:pt idx="3549">
                  <c:v>43908</c:v>
                </c:pt>
                <c:pt idx="3550">
                  <c:v>43909</c:v>
                </c:pt>
                <c:pt idx="3551">
                  <c:v>43910</c:v>
                </c:pt>
                <c:pt idx="3552">
                  <c:v>43913</c:v>
                </c:pt>
                <c:pt idx="3553">
                  <c:v>43914</c:v>
                </c:pt>
                <c:pt idx="3554">
                  <c:v>43915</c:v>
                </c:pt>
                <c:pt idx="3555">
                  <c:v>43916</c:v>
                </c:pt>
                <c:pt idx="3556">
                  <c:v>43917</c:v>
                </c:pt>
                <c:pt idx="3557">
                  <c:v>43920</c:v>
                </c:pt>
                <c:pt idx="3558">
                  <c:v>43921</c:v>
                </c:pt>
                <c:pt idx="3559">
                  <c:v>43922</c:v>
                </c:pt>
                <c:pt idx="3560">
                  <c:v>43923</c:v>
                </c:pt>
                <c:pt idx="3561">
                  <c:v>43924</c:v>
                </c:pt>
                <c:pt idx="3562">
                  <c:v>43927</c:v>
                </c:pt>
                <c:pt idx="3563">
                  <c:v>43928</c:v>
                </c:pt>
                <c:pt idx="3564">
                  <c:v>43929</c:v>
                </c:pt>
                <c:pt idx="3565">
                  <c:v>43930</c:v>
                </c:pt>
                <c:pt idx="3566">
                  <c:v>43934</c:v>
                </c:pt>
                <c:pt idx="3567">
                  <c:v>43935</c:v>
                </c:pt>
                <c:pt idx="3568">
                  <c:v>43936</c:v>
                </c:pt>
                <c:pt idx="3569">
                  <c:v>43937</c:v>
                </c:pt>
                <c:pt idx="3570">
                  <c:v>43938</c:v>
                </c:pt>
                <c:pt idx="3571">
                  <c:v>43941</c:v>
                </c:pt>
                <c:pt idx="3572">
                  <c:v>43942</c:v>
                </c:pt>
                <c:pt idx="3573">
                  <c:v>43943</c:v>
                </c:pt>
                <c:pt idx="3574">
                  <c:v>43944</c:v>
                </c:pt>
                <c:pt idx="3575">
                  <c:v>43945</c:v>
                </c:pt>
                <c:pt idx="3576">
                  <c:v>43948</c:v>
                </c:pt>
                <c:pt idx="3577">
                  <c:v>43949</c:v>
                </c:pt>
                <c:pt idx="3578">
                  <c:v>43950</c:v>
                </c:pt>
                <c:pt idx="3579">
                  <c:v>43951</c:v>
                </c:pt>
                <c:pt idx="3580">
                  <c:v>43952</c:v>
                </c:pt>
                <c:pt idx="3581">
                  <c:v>43955</c:v>
                </c:pt>
                <c:pt idx="3582">
                  <c:v>43956</c:v>
                </c:pt>
                <c:pt idx="3583">
                  <c:v>43957</c:v>
                </c:pt>
                <c:pt idx="3584">
                  <c:v>43958</c:v>
                </c:pt>
                <c:pt idx="3585">
                  <c:v>43959</c:v>
                </c:pt>
                <c:pt idx="3586">
                  <c:v>43962</c:v>
                </c:pt>
                <c:pt idx="3587">
                  <c:v>43963</c:v>
                </c:pt>
                <c:pt idx="3588">
                  <c:v>43964</c:v>
                </c:pt>
                <c:pt idx="3589">
                  <c:v>43965</c:v>
                </c:pt>
                <c:pt idx="3590">
                  <c:v>43966</c:v>
                </c:pt>
                <c:pt idx="3591">
                  <c:v>43969</c:v>
                </c:pt>
                <c:pt idx="3592">
                  <c:v>43970</c:v>
                </c:pt>
                <c:pt idx="3593">
                  <c:v>43971</c:v>
                </c:pt>
                <c:pt idx="3594">
                  <c:v>43972</c:v>
                </c:pt>
                <c:pt idx="3595">
                  <c:v>43973</c:v>
                </c:pt>
                <c:pt idx="3596">
                  <c:v>43977</c:v>
                </c:pt>
                <c:pt idx="3597">
                  <c:v>43978</c:v>
                </c:pt>
                <c:pt idx="3598">
                  <c:v>43979</c:v>
                </c:pt>
                <c:pt idx="3599">
                  <c:v>43980</c:v>
                </c:pt>
                <c:pt idx="3600">
                  <c:v>43983</c:v>
                </c:pt>
                <c:pt idx="3601">
                  <c:v>43984</c:v>
                </c:pt>
                <c:pt idx="3602">
                  <c:v>43985</c:v>
                </c:pt>
                <c:pt idx="3603">
                  <c:v>43986</c:v>
                </c:pt>
                <c:pt idx="3604">
                  <c:v>43987</c:v>
                </c:pt>
                <c:pt idx="3605">
                  <c:v>43990</c:v>
                </c:pt>
                <c:pt idx="3606">
                  <c:v>43991</c:v>
                </c:pt>
                <c:pt idx="3607">
                  <c:v>43992</c:v>
                </c:pt>
                <c:pt idx="3608">
                  <c:v>43993</c:v>
                </c:pt>
                <c:pt idx="3609">
                  <c:v>43994</c:v>
                </c:pt>
                <c:pt idx="3610">
                  <c:v>43997</c:v>
                </c:pt>
                <c:pt idx="3611">
                  <c:v>43998</c:v>
                </c:pt>
                <c:pt idx="3612">
                  <c:v>43999</c:v>
                </c:pt>
                <c:pt idx="3613">
                  <c:v>44000</c:v>
                </c:pt>
                <c:pt idx="3614">
                  <c:v>44001</c:v>
                </c:pt>
                <c:pt idx="3615">
                  <c:v>44004</c:v>
                </c:pt>
                <c:pt idx="3616">
                  <c:v>44005</c:v>
                </c:pt>
                <c:pt idx="3617">
                  <c:v>44006</c:v>
                </c:pt>
                <c:pt idx="3618">
                  <c:v>44007</c:v>
                </c:pt>
                <c:pt idx="3619">
                  <c:v>44008</c:v>
                </c:pt>
                <c:pt idx="3620">
                  <c:v>44011</c:v>
                </c:pt>
                <c:pt idx="3621">
                  <c:v>44012</c:v>
                </c:pt>
                <c:pt idx="3622">
                  <c:v>44013</c:v>
                </c:pt>
                <c:pt idx="3623">
                  <c:v>44014</c:v>
                </c:pt>
                <c:pt idx="3624">
                  <c:v>44018</c:v>
                </c:pt>
                <c:pt idx="3625">
                  <c:v>44019</c:v>
                </c:pt>
                <c:pt idx="3626">
                  <c:v>44020</c:v>
                </c:pt>
                <c:pt idx="3627">
                  <c:v>44021</c:v>
                </c:pt>
                <c:pt idx="3628">
                  <c:v>44022</c:v>
                </c:pt>
                <c:pt idx="3629">
                  <c:v>44025</c:v>
                </c:pt>
                <c:pt idx="3630">
                  <c:v>44026</c:v>
                </c:pt>
                <c:pt idx="3631">
                  <c:v>44027</c:v>
                </c:pt>
                <c:pt idx="3632">
                  <c:v>44028</c:v>
                </c:pt>
                <c:pt idx="3633">
                  <c:v>44029</c:v>
                </c:pt>
                <c:pt idx="3634">
                  <c:v>44032</c:v>
                </c:pt>
                <c:pt idx="3635">
                  <c:v>44033</c:v>
                </c:pt>
                <c:pt idx="3636">
                  <c:v>44034</c:v>
                </c:pt>
                <c:pt idx="3637">
                  <c:v>44035</c:v>
                </c:pt>
                <c:pt idx="3638">
                  <c:v>44036</c:v>
                </c:pt>
                <c:pt idx="3639">
                  <c:v>44039</c:v>
                </c:pt>
                <c:pt idx="3640">
                  <c:v>44040</c:v>
                </c:pt>
                <c:pt idx="3641">
                  <c:v>44041</c:v>
                </c:pt>
                <c:pt idx="3642">
                  <c:v>44042</c:v>
                </c:pt>
                <c:pt idx="3643">
                  <c:v>44043</c:v>
                </c:pt>
                <c:pt idx="3644">
                  <c:v>44046</c:v>
                </c:pt>
                <c:pt idx="3645">
                  <c:v>44047</c:v>
                </c:pt>
                <c:pt idx="3646">
                  <c:v>44048</c:v>
                </c:pt>
                <c:pt idx="3647">
                  <c:v>44049</c:v>
                </c:pt>
                <c:pt idx="3648">
                  <c:v>44050</c:v>
                </c:pt>
                <c:pt idx="3649">
                  <c:v>44053</c:v>
                </c:pt>
                <c:pt idx="3650">
                  <c:v>44054</c:v>
                </c:pt>
                <c:pt idx="3651">
                  <c:v>44055</c:v>
                </c:pt>
                <c:pt idx="3652">
                  <c:v>44056</c:v>
                </c:pt>
                <c:pt idx="3653">
                  <c:v>44057</c:v>
                </c:pt>
                <c:pt idx="3654">
                  <c:v>44060</c:v>
                </c:pt>
                <c:pt idx="3655">
                  <c:v>44061</c:v>
                </c:pt>
                <c:pt idx="3656">
                  <c:v>44062</c:v>
                </c:pt>
                <c:pt idx="3657">
                  <c:v>44063</c:v>
                </c:pt>
                <c:pt idx="3658">
                  <c:v>44064</c:v>
                </c:pt>
                <c:pt idx="3659">
                  <c:v>44067</c:v>
                </c:pt>
                <c:pt idx="3660">
                  <c:v>44068</c:v>
                </c:pt>
                <c:pt idx="3661">
                  <c:v>44069</c:v>
                </c:pt>
                <c:pt idx="3662">
                  <c:v>44070</c:v>
                </c:pt>
                <c:pt idx="3663">
                  <c:v>44071</c:v>
                </c:pt>
                <c:pt idx="3664">
                  <c:v>44074</c:v>
                </c:pt>
                <c:pt idx="3665">
                  <c:v>44075</c:v>
                </c:pt>
                <c:pt idx="3666">
                  <c:v>44076</c:v>
                </c:pt>
                <c:pt idx="3667">
                  <c:v>44077</c:v>
                </c:pt>
                <c:pt idx="3668">
                  <c:v>44078</c:v>
                </c:pt>
                <c:pt idx="3669">
                  <c:v>44082</c:v>
                </c:pt>
                <c:pt idx="3670">
                  <c:v>44083</c:v>
                </c:pt>
                <c:pt idx="3671">
                  <c:v>44084</c:v>
                </c:pt>
                <c:pt idx="3672">
                  <c:v>44085</c:v>
                </c:pt>
                <c:pt idx="3673">
                  <c:v>44088</c:v>
                </c:pt>
                <c:pt idx="3674">
                  <c:v>44089</c:v>
                </c:pt>
                <c:pt idx="3675">
                  <c:v>44090</c:v>
                </c:pt>
                <c:pt idx="3676">
                  <c:v>44091</c:v>
                </c:pt>
                <c:pt idx="3677">
                  <c:v>44092</c:v>
                </c:pt>
                <c:pt idx="3678">
                  <c:v>44095</c:v>
                </c:pt>
                <c:pt idx="3679">
                  <c:v>44096</c:v>
                </c:pt>
                <c:pt idx="3680">
                  <c:v>44097</c:v>
                </c:pt>
                <c:pt idx="3681">
                  <c:v>44098</c:v>
                </c:pt>
                <c:pt idx="3682">
                  <c:v>44099</c:v>
                </c:pt>
                <c:pt idx="3683">
                  <c:v>44102</c:v>
                </c:pt>
                <c:pt idx="3684">
                  <c:v>44103</c:v>
                </c:pt>
                <c:pt idx="3685">
                  <c:v>44104</c:v>
                </c:pt>
                <c:pt idx="3686">
                  <c:v>44105</c:v>
                </c:pt>
                <c:pt idx="3687">
                  <c:v>44106</c:v>
                </c:pt>
                <c:pt idx="3688">
                  <c:v>44109</c:v>
                </c:pt>
                <c:pt idx="3689">
                  <c:v>44110</c:v>
                </c:pt>
                <c:pt idx="3690">
                  <c:v>44111</c:v>
                </c:pt>
                <c:pt idx="3691">
                  <c:v>44112</c:v>
                </c:pt>
                <c:pt idx="3692">
                  <c:v>44113</c:v>
                </c:pt>
                <c:pt idx="3693">
                  <c:v>44117</c:v>
                </c:pt>
                <c:pt idx="3694">
                  <c:v>44118</c:v>
                </c:pt>
                <c:pt idx="3695">
                  <c:v>44119</c:v>
                </c:pt>
                <c:pt idx="3696">
                  <c:v>44120</c:v>
                </c:pt>
                <c:pt idx="3697">
                  <c:v>44123</c:v>
                </c:pt>
                <c:pt idx="3698">
                  <c:v>44124</c:v>
                </c:pt>
                <c:pt idx="3699">
                  <c:v>44125</c:v>
                </c:pt>
                <c:pt idx="3700">
                  <c:v>44126</c:v>
                </c:pt>
                <c:pt idx="3701">
                  <c:v>44127</c:v>
                </c:pt>
                <c:pt idx="3702">
                  <c:v>44130</c:v>
                </c:pt>
                <c:pt idx="3703">
                  <c:v>44131</c:v>
                </c:pt>
                <c:pt idx="3704">
                  <c:v>44132</c:v>
                </c:pt>
                <c:pt idx="3705">
                  <c:v>44133</c:v>
                </c:pt>
                <c:pt idx="3706">
                  <c:v>44134</c:v>
                </c:pt>
                <c:pt idx="3707">
                  <c:v>44137</c:v>
                </c:pt>
                <c:pt idx="3708">
                  <c:v>44138</c:v>
                </c:pt>
                <c:pt idx="3709">
                  <c:v>44139</c:v>
                </c:pt>
                <c:pt idx="3710">
                  <c:v>44140</c:v>
                </c:pt>
                <c:pt idx="3711">
                  <c:v>44141</c:v>
                </c:pt>
                <c:pt idx="3712">
                  <c:v>44144</c:v>
                </c:pt>
                <c:pt idx="3713">
                  <c:v>44145</c:v>
                </c:pt>
                <c:pt idx="3714">
                  <c:v>44147</c:v>
                </c:pt>
                <c:pt idx="3715">
                  <c:v>44148</c:v>
                </c:pt>
                <c:pt idx="3716">
                  <c:v>44151</c:v>
                </c:pt>
                <c:pt idx="3717">
                  <c:v>44152</c:v>
                </c:pt>
                <c:pt idx="3718">
                  <c:v>44153</c:v>
                </c:pt>
                <c:pt idx="3719">
                  <c:v>44154</c:v>
                </c:pt>
                <c:pt idx="3720">
                  <c:v>44155</c:v>
                </c:pt>
                <c:pt idx="3721">
                  <c:v>44158</c:v>
                </c:pt>
                <c:pt idx="3722">
                  <c:v>44159</c:v>
                </c:pt>
                <c:pt idx="3723">
                  <c:v>44160</c:v>
                </c:pt>
                <c:pt idx="3724">
                  <c:v>44162</c:v>
                </c:pt>
                <c:pt idx="3725">
                  <c:v>44165</c:v>
                </c:pt>
                <c:pt idx="3726">
                  <c:v>44166</c:v>
                </c:pt>
                <c:pt idx="3727">
                  <c:v>44167</c:v>
                </c:pt>
                <c:pt idx="3728">
                  <c:v>44168</c:v>
                </c:pt>
                <c:pt idx="3729">
                  <c:v>44169</c:v>
                </c:pt>
                <c:pt idx="3730">
                  <c:v>44172</c:v>
                </c:pt>
                <c:pt idx="3731">
                  <c:v>44173</c:v>
                </c:pt>
                <c:pt idx="3732">
                  <c:v>44174</c:v>
                </c:pt>
                <c:pt idx="3733">
                  <c:v>44175</c:v>
                </c:pt>
                <c:pt idx="3734">
                  <c:v>44176</c:v>
                </c:pt>
                <c:pt idx="3735">
                  <c:v>44179</c:v>
                </c:pt>
                <c:pt idx="3736">
                  <c:v>44180</c:v>
                </c:pt>
                <c:pt idx="3737">
                  <c:v>44181</c:v>
                </c:pt>
                <c:pt idx="3738">
                  <c:v>44182</c:v>
                </c:pt>
                <c:pt idx="3739">
                  <c:v>44183</c:v>
                </c:pt>
                <c:pt idx="3740">
                  <c:v>44186</c:v>
                </c:pt>
                <c:pt idx="3741">
                  <c:v>44187</c:v>
                </c:pt>
                <c:pt idx="3742">
                  <c:v>44188</c:v>
                </c:pt>
                <c:pt idx="3743">
                  <c:v>44189</c:v>
                </c:pt>
                <c:pt idx="3744">
                  <c:v>44193</c:v>
                </c:pt>
                <c:pt idx="3745">
                  <c:v>44194</c:v>
                </c:pt>
                <c:pt idx="3746">
                  <c:v>44195</c:v>
                </c:pt>
                <c:pt idx="3747">
                  <c:v>44196</c:v>
                </c:pt>
                <c:pt idx="3748">
                  <c:v>44200</c:v>
                </c:pt>
                <c:pt idx="3749">
                  <c:v>44201</c:v>
                </c:pt>
                <c:pt idx="3750">
                  <c:v>44202</c:v>
                </c:pt>
                <c:pt idx="3751">
                  <c:v>44203</c:v>
                </c:pt>
                <c:pt idx="3752">
                  <c:v>44204</c:v>
                </c:pt>
                <c:pt idx="3753">
                  <c:v>44207</c:v>
                </c:pt>
                <c:pt idx="3754">
                  <c:v>44208</c:v>
                </c:pt>
                <c:pt idx="3755">
                  <c:v>44209</c:v>
                </c:pt>
                <c:pt idx="3756">
                  <c:v>44210</c:v>
                </c:pt>
                <c:pt idx="3757">
                  <c:v>44211</c:v>
                </c:pt>
                <c:pt idx="3758">
                  <c:v>44215</c:v>
                </c:pt>
                <c:pt idx="3759">
                  <c:v>44216</c:v>
                </c:pt>
                <c:pt idx="3760">
                  <c:v>44217</c:v>
                </c:pt>
                <c:pt idx="3761">
                  <c:v>44218</c:v>
                </c:pt>
                <c:pt idx="3762">
                  <c:v>44221</c:v>
                </c:pt>
                <c:pt idx="3763">
                  <c:v>44222</c:v>
                </c:pt>
                <c:pt idx="3764">
                  <c:v>44223</c:v>
                </c:pt>
                <c:pt idx="3765">
                  <c:v>44224</c:v>
                </c:pt>
                <c:pt idx="3766">
                  <c:v>44225</c:v>
                </c:pt>
                <c:pt idx="3767">
                  <c:v>44228</c:v>
                </c:pt>
                <c:pt idx="3768">
                  <c:v>44229</c:v>
                </c:pt>
                <c:pt idx="3769">
                  <c:v>44230</c:v>
                </c:pt>
                <c:pt idx="3770">
                  <c:v>44231</c:v>
                </c:pt>
                <c:pt idx="3771">
                  <c:v>44232</c:v>
                </c:pt>
                <c:pt idx="3772">
                  <c:v>44235</c:v>
                </c:pt>
                <c:pt idx="3773">
                  <c:v>44236</c:v>
                </c:pt>
                <c:pt idx="3774">
                  <c:v>44237</c:v>
                </c:pt>
                <c:pt idx="3775">
                  <c:v>44238</c:v>
                </c:pt>
                <c:pt idx="3776">
                  <c:v>44239</c:v>
                </c:pt>
                <c:pt idx="3777">
                  <c:v>44243</c:v>
                </c:pt>
                <c:pt idx="3778">
                  <c:v>44244</c:v>
                </c:pt>
                <c:pt idx="3779">
                  <c:v>44245</c:v>
                </c:pt>
                <c:pt idx="3780">
                  <c:v>44246</c:v>
                </c:pt>
                <c:pt idx="3781">
                  <c:v>44249</c:v>
                </c:pt>
              </c:numCache>
            </c:numRef>
          </c:cat>
          <c:val>
            <c:numRef>
              <c:f>'GLDB PIP'!$I$2:$I$3783</c:f>
              <c:numCache>
                <c:formatCode>General</c:formatCode>
                <c:ptCount val="3782"/>
                <c:pt idx="0">
                  <c:v>10000</c:v>
                </c:pt>
                <c:pt idx="1">
                  <c:v>10010.863767060018</c:v>
                </c:pt>
                <c:pt idx="2">
                  <c:v>10012.490079494153</c:v>
                </c:pt>
                <c:pt idx="3">
                  <c:v>9999.5446325184439</c:v>
                </c:pt>
                <c:pt idx="4">
                  <c:v>10004.618727312942</c:v>
                </c:pt>
                <c:pt idx="5">
                  <c:v>9978.662780864157</c:v>
                </c:pt>
                <c:pt idx="6">
                  <c:v>9961.098606575506</c:v>
                </c:pt>
                <c:pt idx="7">
                  <c:v>9991.803385331963</c:v>
                </c:pt>
                <c:pt idx="8">
                  <c:v>10026.020998946149</c:v>
                </c:pt>
                <c:pt idx="9">
                  <c:v>10038.250868450838</c:v>
                </c:pt>
                <c:pt idx="10">
                  <c:v>10033.762246132628</c:v>
                </c:pt>
                <c:pt idx="11">
                  <c:v>10018.084594267571</c:v>
                </c:pt>
                <c:pt idx="12">
                  <c:v>10030.184358777531</c:v>
                </c:pt>
                <c:pt idx="13">
                  <c:v>10037.144975995627</c:v>
                </c:pt>
                <c:pt idx="14">
                  <c:v>10021.922691612128</c:v>
                </c:pt>
                <c:pt idx="15">
                  <c:v>9977.7520459010393</c:v>
                </c:pt>
                <c:pt idx="16">
                  <c:v>9955.1788293152549</c:v>
                </c:pt>
                <c:pt idx="17">
                  <c:v>9968.3194337830591</c:v>
                </c:pt>
                <c:pt idx="18">
                  <c:v>9957.9110342045988</c:v>
                </c:pt>
                <c:pt idx="19">
                  <c:v>9966.1727013700001</c:v>
                </c:pt>
                <c:pt idx="20">
                  <c:v>9948.7386320760797</c:v>
                </c:pt>
                <c:pt idx="21">
                  <c:v>9953.3573593890214</c:v>
                </c:pt>
                <c:pt idx="22">
                  <c:v>9973.0682660907296</c:v>
                </c:pt>
                <c:pt idx="23">
                  <c:v>9975.2149985037868</c:v>
                </c:pt>
                <c:pt idx="24">
                  <c:v>9959.6674516334606</c:v>
                </c:pt>
                <c:pt idx="25">
                  <c:v>9945.1607447209826</c:v>
                </c:pt>
                <c:pt idx="26">
                  <c:v>9960.7082915913088</c:v>
                </c:pt>
                <c:pt idx="27">
                  <c:v>9941.4527523711586</c:v>
                </c:pt>
                <c:pt idx="28">
                  <c:v>9944.9655872288895</c:v>
                </c:pt>
                <c:pt idx="29">
                  <c:v>9934.1668726662374</c:v>
                </c:pt>
                <c:pt idx="30">
                  <c:v>9945.9413746893715</c:v>
                </c:pt>
                <c:pt idx="31">
                  <c:v>9954.7885143310614</c:v>
                </c:pt>
                <c:pt idx="32">
                  <c:v>9987.3798155111144</c:v>
                </c:pt>
                <c:pt idx="33">
                  <c:v>9982.2406682192504</c:v>
                </c:pt>
                <c:pt idx="34">
                  <c:v>10003.903149841919</c:v>
                </c:pt>
                <c:pt idx="35">
                  <c:v>9987.6400255005756</c:v>
                </c:pt>
                <c:pt idx="36">
                  <c:v>9988.0303404847691</c:v>
                </c:pt>
                <c:pt idx="37">
                  <c:v>9980.3541457956544</c:v>
                </c:pt>
                <c:pt idx="38">
                  <c:v>10011.18902954684</c:v>
                </c:pt>
                <c:pt idx="39">
                  <c:v>9986.9895005269209</c:v>
                </c:pt>
                <c:pt idx="40">
                  <c:v>9960.3179766071171</c:v>
                </c:pt>
                <c:pt idx="41">
                  <c:v>9936.3786575766608</c:v>
                </c:pt>
                <c:pt idx="42">
                  <c:v>9908.9265036884735</c:v>
                </c:pt>
                <c:pt idx="43">
                  <c:v>9909.2517661753009</c:v>
                </c:pt>
                <c:pt idx="44">
                  <c:v>9910.5528161226084</c:v>
                </c:pt>
                <c:pt idx="45">
                  <c:v>9915.0414384408177</c:v>
                </c:pt>
                <c:pt idx="46">
                  <c:v>9904.1776713807994</c:v>
                </c:pt>
                <c:pt idx="47">
                  <c:v>9898.4530516126451</c:v>
                </c:pt>
                <c:pt idx="48">
                  <c:v>9942.7538023184661</c:v>
                </c:pt>
                <c:pt idx="49">
                  <c:v>9926.6858354692176</c:v>
                </c:pt>
                <c:pt idx="50">
                  <c:v>9973.9790010538436</c:v>
                </c:pt>
                <c:pt idx="51">
                  <c:v>9961.423869062326</c:v>
                </c:pt>
                <c:pt idx="52">
                  <c:v>9976.5160484510925</c:v>
                </c:pt>
                <c:pt idx="53">
                  <c:v>9942.7538023184643</c:v>
                </c:pt>
                <c:pt idx="54">
                  <c:v>9949.0638945629071</c:v>
                </c:pt>
                <c:pt idx="55">
                  <c:v>9931.1744577874288</c:v>
                </c:pt>
                <c:pt idx="56">
                  <c:v>9965.5872288937117</c:v>
                </c:pt>
                <c:pt idx="57">
                  <c:v>9954.0078843626761</c:v>
                </c:pt>
                <c:pt idx="58">
                  <c:v>9912.8947060277587</c:v>
                </c:pt>
                <c:pt idx="59">
                  <c:v>9892.4031693576671</c:v>
                </c:pt>
                <c:pt idx="60">
                  <c:v>9868.1385878403835</c:v>
                </c:pt>
                <c:pt idx="61">
                  <c:v>9870.0901627613439</c:v>
                </c:pt>
                <c:pt idx="62">
                  <c:v>9865.2762779563072</c:v>
                </c:pt>
                <c:pt idx="63">
                  <c:v>9870.1552152587101</c:v>
                </c:pt>
                <c:pt idx="64">
                  <c:v>9888.7602295052075</c:v>
                </c:pt>
                <c:pt idx="65">
                  <c:v>9860.5924981460012</c:v>
                </c:pt>
                <c:pt idx="66">
                  <c:v>9824.1630996213935</c:v>
                </c:pt>
                <c:pt idx="67">
                  <c:v>9829.2371944158931</c:v>
                </c:pt>
                <c:pt idx="68">
                  <c:v>9847.7121036676581</c:v>
                </c:pt>
                <c:pt idx="69">
                  <c:v>9825.2039395792381</c:v>
                </c:pt>
                <c:pt idx="70">
                  <c:v>9793.1981108754753</c:v>
                </c:pt>
                <c:pt idx="71">
                  <c:v>9819.9997397900079</c:v>
                </c:pt>
                <c:pt idx="72">
                  <c:v>9840.7514864495624</c:v>
                </c:pt>
                <c:pt idx="73">
                  <c:v>9817.202482403296</c:v>
                </c:pt>
                <c:pt idx="74">
                  <c:v>9816.2917474401802</c:v>
                </c:pt>
                <c:pt idx="75">
                  <c:v>9831.8392943105027</c:v>
                </c:pt>
                <c:pt idx="76">
                  <c:v>9854.8028258804807</c:v>
                </c:pt>
                <c:pt idx="77">
                  <c:v>9812.9740700745442</c:v>
                </c:pt>
                <c:pt idx="78">
                  <c:v>9797.946943183144</c:v>
                </c:pt>
                <c:pt idx="79">
                  <c:v>9814.0799625297568</c:v>
                </c:pt>
                <c:pt idx="80">
                  <c:v>9835.5472866603286</c:v>
                </c:pt>
                <c:pt idx="81">
                  <c:v>9806.7940828248338</c:v>
                </c:pt>
                <c:pt idx="82">
                  <c:v>9821.170684742583</c:v>
                </c:pt>
                <c:pt idx="83">
                  <c:v>9805.8182953643536</c:v>
                </c:pt>
                <c:pt idx="84">
                  <c:v>9805.6231378722568</c:v>
                </c:pt>
                <c:pt idx="85">
                  <c:v>9827.3506719922934</c:v>
                </c:pt>
                <c:pt idx="86">
                  <c:v>9830.2780343737359</c:v>
                </c:pt>
                <c:pt idx="87">
                  <c:v>9826.6350945212725</c:v>
                </c:pt>
                <c:pt idx="88">
                  <c:v>9827.0904620028323</c:v>
                </c:pt>
                <c:pt idx="89">
                  <c:v>9814.2100675244874</c:v>
                </c:pt>
                <c:pt idx="90">
                  <c:v>9782.2042388207228</c:v>
                </c:pt>
                <c:pt idx="91">
                  <c:v>9801.1345155540475</c:v>
                </c:pt>
                <c:pt idx="92">
                  <c:v>9826.309832034447</c:v>
                </c:pt>
                <c:pt idx="93">
                  <c:v>9798.5974681567968</c:v>
                </c:pt>
                <c:pt idx="94">
                  <c:v>9838.7999115285984</c:v>
                </c:pt>
                <c:pt idx="95">
                  <c:v>9853.6318809279037</c:v>
                </c:pt>
                <c:pt idx="96">
                  <c:v>9861.7634430985763</c:v>
                </c:pt>
                <c:pt idx="97">
                  <c:v>9848.2975761439448</c:v>
                </c:pt>
                <c:pt idx="98">
                  <c:v>9859.4215531934224</c:v>
                </c:pt>
                <c:pt idx="99">
                  <c:v>9839.7106464917142</c:v>
                </c:pt>
                <c:pt idx="100">
                  <c:v>9855.9087183356933</c:v>
                </c:pt>
                <c:pt idx="101">
                  <c:v>9839.6455939943498</c:v>
                </c:pt>
                <c:pt idx="102">
                  <c:v>9818.9588998321615</c:v>
                </c:pt>
                <c:pt idx="103">
                  <c:v>9823.6426796424657</c:v>
                </c:pt>
                <c:pt idx="104">
                  <c:v>9893.313904320783</c:v>
                </c:pt>
                <c:pt idx="105">
                  <c:v>9881.2791923081895</c:v>
                </c:pt>
                <c:pt idx="106">
                  <c:v>9887.0688645737064</c:v>
                </c:pt>
                <c:pt idx="107">
                  <c:v>9877.636252455728</c:v>
                </c:pt>
                <c:pt idx="108">
                  <c:v>9894.0945342891682</c:v>
                </c:pt>
                <c:pt idx="109">
                  <c:v>9902.4863064493002</c:v>
                </c:pt>
                <c:pt idx="110">
                  <c:v>9904.30777637553</c:v>
                </c:pt>
                <c:pt idx="111">
                  <c:v>9914.846280948721</c:v>
                </c:pt>
                <c:pt idx="112">
                  <c:v>9860.7876556380943</c:v>
                </c:pt>
                <c:pt idx="113">
                  <c:v>9828.5866694422348</c:v>
                </c:pt>
                <c:pt idx="114">
                  <c:v>9812.5187025929881</c:v>
                </c:pt>
                <c:pt idx="115">
                  <c:v>9807.4446077984867</c:v>
                </c:pt>
                <c:pt idx="116">
                  <c:v>9800.5490430777572</c:v>
                </c:pt>
                <c:pt idx="117">
                  <c:v>9798.0770481778727</c:v>
                </c:pt>
                <c:pt idx="118">
                  <c:v>9775.1135166078948</c:v>
                </c:pt>
                <c:pt idx="119">
                  <c:v>9758.8503922665514</c:v>
                </c:pt>
                <c:pt idx="120">
                  <c:v>9756.1832398745701</c:v>
                </c:pt>
                <c:pt idx="121">
                  <c:v>9774.0076241526822</c:v>
                </c:pt>
                <c:pt idx="122">
                  <c:v>9754.7520849325319</c:v>
                </c:pt>
                <c:pt idx="123">
                  <c:v>9784.6111812232375</c:v>
                </c:pt>
                <c:pt idx="124">
                  <c:v>9831.318874331575</c:v>
                </c:pt>
                <c:pt idx="125">
                  <c:v>9830.0828768816318</c:v>
                </c:pt>
                <c:pt idx="126">
                  <c:v>9794.0437933412159</c:v>
                </c:pt>
                <c:pt idx="127">
                  <c:v>9816.1616424454423</c:v>
                </c:pt>
                <c:pt idx="128">
                  <c:v>9848.8179961228598</c:v>
                </c:pt>
                <c:pt idx="129">
                  <c:v>9855.3882983567619</c:v>
                </c:pt>
                <c:pt idx="130">
                  <c:v>9872.1067901796632</c:v>
                </c:pt>
                <c:pt idx="131">
                  <c:v>9874.1884700953578</c:v>
                </c:pt>
                <c:pt idx="132">
                  <c:v>9887.5242320552588</c:v>
                </c:pt>
                <c:pt idx="133">
                  <c:v>9889.5408594735854</c:v>
                </c:pt>
                <c:pt idx="134">
                  <c:v>9888.8903344999326</c:v>
                </c:pt>
                <c:pt idx="135">
                  <c:v>9856.5592433093425</c:v>
                </c:pt>
                <c:pt idx="136">
                  <c:v>9901.7707289782757</c:v>
                </c:pt>
                <c:pt idx="137">
                  <c:v>9924.864365542986</c:v>
                </c:pt>
                <c:pt idx="138">
                  <c:v>9916.2123833933892</c:v>
                </c:pt>
                <c:pt idx="139">
                  <c:v>9921.5466881773518</c:v>
                </c:pt>
                <c:pt idx="140">
                  <c:v>9909.7721861542177</c:v>
                </c:pt>
                <c:pt idx="141">
                  <c:v>9929.2228828664629</c:v>
                </c:pt>
                <c:pt idx="142">
                  <c:v>9932.3454027400003</c:v>
                </c:pt>
                <c:pt idx="143">
                  <c:v>9970.6613236882058</c:v>
                </c:pt>
                <c:pt idx="144">
                  <c:v>9974.9547885143202</c:v>
                </c:pt>
                <c:pt idx="145">
                  <c:v>9978.7928858588784</c:v>
                </c:pt>
                <c:pt idx="146">
                  <c:v>9991.0227553635686</c:v>
                </c:pt>
                <c:pt idx="147">
                  <c:v>9997.202742613279</c:v>
                </c:pt>
                <c:pt idx="148">
                  <c:v>10027.582258882909</c:v>
                </c:pt>
                <c:pt idx="149">
                  <c:v>10021.922691612121</c:v>
                </c:pt>
                <c:pt idx="150">
                  <c:v>10021.922691612121</c:v>
                </c:pt>
                <c:pt idx="151">
                  <c:v>10015.742704362412</c:v>
                </c:pt>
                <c:pt idx="152">
                  <c:v>10013.661024446719</c:v>
                </c:pt>
                <c:pt idx="153">
                  <c:v>9993.8850652476467</c:v>
                </c:pt>
                <c:pt idx="154">
                  <c:v>9983.3465606744558</c:v>
                </c:pt>
                <c:pt idx="155">
                  <c:v>10025.955946448774</c:v>
                </c:pt>
                <c:pt idx="156">
                  <c:v>10061.019242528708</c:v>
                </c:pt>
                <c:pt idx="157">
                  <c:v>10064.857339873266</c:v>
                </c:pt>
                <c:pt idx="158">
                  <c:v>10085.478981538088</c:v>
                </c:pt>
                <c:pt idx="159">
                  <c:v>10098.09916602697</c:v>
                </c:pt>
                <c:pt idx="160">
                  <c:v>10105.059783245064</c:v>
                </c:pt>
                <c:pt idx="161">
                  <c:v>10104.474310768775</c:v>
                </c:pt>
                <c:pt idx="162">
                  <c:v>10110.524193023755</c:v>
                </c:pt>
                <c:pt idx="163">
                  <c:v>10119.566490157542</c:v>
                </c:pt>
                <c:pt idx="164">
                  <c:v>10119.501437660178</c:v>
                </c:pt>
                <c:pt idx="165">
                  <c:v>10126.266897386178</c:v>
                </c:pt>
                <c:pt idx="166">
                  <c:v>10139.602659346081</c:v>
                </c:pt>
                <c:pt idx="167">
                  <c:v>10160.809773487194</c:v>
                </c:pt>
                <c:pt idx="168">
                  <c:v>10166.339235763251</c:v>
                </c:pt>
                <c:pt idx="169">
                  <c:v>10143.180546701178</c:v>
                </c:pt>
                <c:pt idx="170">
                  <c:v>10133.292567101642</c:v>
                </c:pt>
                <c:pt idx="171">
                  <c:v>10141.228971780218</c:v>
                </c:pt>
                <c:pt idx="172">
                  <c:v>10153.97926126383</c:v>
                </c:pt>
                <c:pt idx="173">
                  <c:v>10141.684339261774</c:v>
                </c:pt>
                <c:pt idx="174">
                  <c:v>10162.240928429233</c:v>
                </c:pt>
                <c:pt idx="175">
                  <c:v>10169.591860631519</c:v>
                </c:pt>
                <c:pt idx="176">
                  <c:v>10156.256098671618</c:v>
                </c:pt>
                <c:pt idx="177">
                  <c:v>10158.532936079404</c:v>
                </c:pt>
                <c:pt idx="178">
                  <c:v>10155.280311211136</c:v>
                </c:pt>
                <c:pt idx="179">
                  <c:v>10197.694539493361</c:v>
                </c:pt>
                <c:pt idx="180">
                  <c:v>10203.874526743071</c:v>
                </c:pt>
                <c:pt idx="181">
                  <c:v>10250.712324846139</c:v>
                </c:pt>
                <c:pt idx="182">
                  <c:v>10278.099426236962</c:v>
                </c:pt>
                <c:pt idx="183">
                  <c:v>10307.177892559286</c:v>
                </c:pt>
                <c:pt idx="184">
                  <c:v>10296.053915509807</c:v>
                </c:pt>
                <c:pt idx="185">
                  <c:v>10293.191605625731</c:v>
                </c:pt>
                <c:pt idx="186">
                  <c:v>10276.798376289657</c:v>
                </c:pt>
                <c:pt idx="187">
                  <c:v>10277.188691273848</c:v>
                </c:pt>
                <c:pt idx="188">
                  <c:v>10284.474570978771</c:v>
                </c:pt>
                <c:pt idx="189">
                  <c:v>10289.873928260098</c:v>
                </c:pt>
                <c:pt idx="190">
                  <c:v>10319.928182042902</c:v>
                </c:pt>
                <c:pt idx="191">
                  <c:v>10296.249073001905</c:v>
                </c:pt>
                <c:pt idx="192">
                  <c:v>10245.378020062182</c:v>
                </c:pt>
                <c:pt idx="193">
                  <c:v>10220.983333550166</c:v>
                </c:pt>
                <c:pt idx="194">
                  <c:v>10198.930536943304</c:v>
                </c:pt>
                <c:pt idx="195">
                  <c:v>10206.736836627151</c:v>
                </c:pt>
                <c:pt idx="196">
                  <c:v>10195.677912075038</c:v>
                </c:pt>
                <c:pt idx="197">
                  <c:v>10212.591561390036</c:v>
                </c:pt>
                <c:pt idx="198">
                  <c:v>10222.479540989574</c:v>
                </c:pt>
                <c:pt idx="199">
                  <c:v>10233.21320305486</c:v>
                </c:pt>
                <c:pt idx="200">
                  <c:v>10226.512795826227</c:v>
                </c:pt>
                <c:pt idx="201">
                  <c:v>10229.700368197131</c:v>
                </c:pt>
                <c:pt idx="202">
                  <c:v>10208.167991569193</c:v>
                </c:pt>
                <c:pt idx="203">
                  <c:v>10212.071141411114</c:v>
                </c:pt>
                <c:pt idx="204">
                  <c:v>10242.840972664937</c:v>
                </c:pt>
                <c:pt idx="205">
                  <c:v>10279.595633676376</c:v>
                </c:pt>
                <c:pt idx="206">
                  <c:v>10309.06441498289</c:v>
                </c:pt>
                <c:pt idx="207">
                  <c:v>10318.49702710087</c:v>
                </c:pt>
                <c:pt idx="208">
                  <c:v>10360.325782906804</c:v>
                </c:pt>
                <c:pt idx="209">
                  <c:v>10391.746139134282</c:v>
                </c:pt>
                <c:pt idx="210">
                  <c:v>10374.377122337728</c:v>
                </c:pt>
                <c:pt idx="211">
                  <c:v>10308.609047501337</c:v>
                </c:pt>
                <c:pt idx="212">
                  <c:v>10321.814704466507</c:v>
                </c:pt>
                <c:pt idx="213">
                  <c:v>10354.66621563602</c:v>
                </c:pt>
                <c:pt idx="214">
                  <c:v>10370.994392474729</c:v>
                </c:pt>
                <c:pt idx="215">
                  <c:v>10376.068487269229</c:v>
                </c:pt>
                <c:pt idx="216">
                  <c:v>10401.1136987549</c:v>
                </c:pt>
                <c:pt idx="217">
                  <c:v>10390.640246679073</c:v>
                </c:pt>
                <c:pt idx="218">
                  <c:v>10419.523555509299</c:v>
                </c:pt>
                <c:pt idx="219">
                  <c:v>10391.746139134284</c:v>
                </c:pt>
                <c:pt idx="220">
                  <c:v>10370.539024993173</c:v>
                </c:pt>
                <c:pt idx="221">
                  <c:v>10406.187793549398</c:v>
                </c:pt>
                <c:pt idx="222">
                  <c:v>10416.791350619953</c:v>
                </c:pt>
                <c:pt idx="223">
                  <c:v>10429.671745098298</c:v>
                </c:pt>
                <c:pt idx="224">
                  <c:v>10435.851732348008</c:v>
                </c:pt>
                <c:pt idx="225">
                  <c:v>10452.310014181448</c:v>
                </c:pt>
                <c:pt idx="226">
                  <c:v>10461.15715382314</c:v>
                </c:pt>
                <c:pt idx="227">
                  <c:v>10477.745540651311</c:v>
                </c:pt>
                <c:pt idx="228">
                  <c:v>10473.452075825195</c:v>
                </c:pt>
                <c:pt idx="229">
                  <c:v>10512.223364254958</c:v>
                </c:pt>
                <c:pt idx="230">
                  <c:v>10535.967525793318</c:v>
                </c:pt>
                <c:pt idx="231">
                  <c:v>10538.959940672126</c:v>
                </c:pt>
                <c:pt idx="232">
                  <c:v>10538.309415698473</c:v>
                </c:pt>
                <c:pt idx="233">
                  <c:v>10520.354926425631</c:v>
                </c:pt>
                <c:pt idx="234">
                  <c:v>10521.721028870303</c:v>
                </c:pt>
                <c:pt idx="235">
                  <c:v>10476.314385709271</c:v>
                </c:pt>
                <c:pt idx="236">
                  <c:v>10499.798337258171</c:v>
                </c:pt>
                <c:pt idx="237">
                  <c:v>10518.338299007302</c:v>
                </c:pt>
                <c:pt idx="238">
                  <c:v>10464.474831188772</c:v>
                </c:pt>
                <c:pt idx="239">
                  <c:v>10449.968124276294</c:v>
                </c:pt>
                <c:pt idx="240">
                  <c:v>10450.683701747312</c:v>
                </c:pt>
                <c:pt idx="241">
                  <c:v>10459.986208870559</c:v>
                </c:pt>
                <c:pt idx="242">
                  <c:v>10455.88790153654</c:v>
                </c:pt>
                <c:pt idx="243">
                  <c:v>10460.441576352117</c:v>
                </c:pt>
                <c:pt idx="244">
                  <c:v>10489.194780187612</c:v>
                </c:pt>
                <c:pt idx="245">
                  <c:v>10446.91065690012</c:v>
                </c:pt>
                <c:pt idx="246">
                  <c:v>10466.816721093923</c:v>
                </c:pt>
                <c:pt idx="247">
                  <c:v>10437.738254771601</c:v>
                </c:pt>
                <c:pt idx="248">
                  <c:v>10417.897243075162</c:v>
                </c:pt>
                <c:pt idx="249">
                  <c:v>10416.596193127854</c:v>
                </c:pt>
                <c:pt idx="250">
                  <c:v>10450.618649249946</c:v>
                </c:pt>
                <c:pt idx="251">
                  <c:v>10481.323428006403</c:v>
                </c:pt>
                <c:pt idx="252">
                  <c:v>10467.467246067577</c:v>
                </c:pt>
                <c:pt idx="253">
                  <c:v>10467.402193570213</c:v>
                </c:pt>
                <c:pt idx="254">
                  <c:v>10468.898401009616</c:v>
                </c:pt>
                <c:pt idx="255">
                  <c:v>10456.863688997022</c:v>
                </c:pt>
                <c:pt idx="256">
                  <c:v>10429.346482611469</c:v>
                </c:pt>
                <c:pt idx="257">
                  <c:v>10408.919998438741</c:v>
                </c:pt>
                <c:pt idx="258">
                  <c:v>10429.281430114104</c:v>
                </c:pt>
                <c:pt idx="259">
                  <c:v>10413.018305772761</c:v>
                </c:pt>
                <c:pt idx="260">
                  <c:v>10437.673202274236</c:v>
                </c:pt>
                <c:pt idx="261">
                  <c:v>10426.679330219487</c:v>
                </c:pt>
                <c:pt idx="262">
                  <c:v>10440.730669650409</c:v>
                </c:pt>
                <c:pt idx="263">
                  <c:v>10418.938083033008</c:v>
                </c:pt>
                <c:pt idx="264">
                  <c:v>10420.759552959242</c:v>
                </c:pt>
                <c:pt idx="265">
                  <c:v>10390.119826700151</c:v>
                </c:pt>
                <c:pt idx="266">
                  <c:v>10382.118369524211</c:v>
                </c:pt>
                <c:pt idx="267">
                  <c:v>10378.670587163846</c:v>
                </c:pt>
                <c:pt idx="268">
                  <c:v>10385.891414371401</c:v>
                </c:pt>
                <c:pt idx="269">
                  <c:v>10417.376823096243</c:v>
                </c:pt>
                <c:pt idx="270">
                  <c:v>10413.733883243782</c:v>
                </c:pt>
                <c:pt idx="271">
                  <c:v>10423.426705351223</c:v>
                </c:pt>
                <c:pt idx="272">
                  <c:v>10441.90161460299</c:v>
                </c:pt>
                <c:pt idx="273">
                  <c:v>10473.2569183331</c:v>
                </c:pt>
                <c:pt idx="274">
                  <c:v>10488.934570198155</c:v>
                </c:pt>
                <c:pt idx="275">
                  <c:v>10497.13118486619</c:v>
                </c:pt>
                <c:pt idx="276">
                  <c:v>10467.207036078116</c:v>
                </c:pt>
                <c:pt idx="277">
                  <c:v>10457.449161473309</c:v>
                </c:pt>
                <c:pt idx="278">
                  <c:v>10450.943911736771</c:v>
                </c:pt>
                <c:pt idx="279">
                  <c:v>10506.628849481531</c:v>
                </c:pt>
                <c:pt idx="280">
                  <c:v>10528.03112111474</c:v>
                </c:pt>
                <c:pt idx="281">
                  <c:v>10538.894888174756</c:v>
                </c:pt>
                <c:pt idx="282">
                  <c:v>10555.548327500292</c:v>
                </c:pt>
                <c:pt idx="283">
                  <c:v>10552.555912621485</c:v>
                </c:pt>
                <c:pt idx="284">
                  <c:v>10530.633221009353</c:v>
                </c:pt>
                <c:pt idx="285">
                  <c:v>10561.20789477108</c:v>
                </c:pt>
                <c:pt idx="286">
                  <c:v>10592.563198501188</c:v>
                </c:pt>
                <c:pt idx="287">
                  <c:v>10654.883490977216</c:v>
                </c:pt>
                <c:pt idx="288">
                  <c:v>10631.919959407238</c:v>
                </c:pt>
                <c:pt idx="289">
                  <c:v>10630.098489481008</c:v>
                </c:pt>
                <c:pt idx="290">
                  <c:v>10646.231508827621</c:v>
                </c:pt>
                <c:pt idx="291">
                  <c:v>10639.531101598988</c:v>
                </c:pt>
                <c:pt idx="292">
                  <c:v>10636.863949207007</c:v>
                </c:pt>
                <c:pt idx="293">
                  <c:v>10656.314645919254</c:v>
                </c:pt>
                <c:pt idx="294">
                  <c:v>10655.989383432427</c:v>
                </c:pt>
                <c:pt idx="295">
                  <c:v>10606.809695424205</c:v>
                </c:pt>
                <c:pt idx="296">
                  <c:v>10629.513017004721</c:v>
                </c:pt>
                <c:pt idx="297">
                  <c:v>10660.543058248006</c:v>
                </c:pt>
                <c:pt idx="298">
                  <c:v>10630.22859447574</c:v>
                </c:pt>
                <c:pt idx="299">
                  <c:v>10628.407124549511</c:v>
                </c:pt>
                <c:pt idx="300">
                  <c:v>10620.535772368301</c:v>
                </c:pt>
                <c:pt idx="301">
                  <c:v>10610.973055255592</c:v>
                </c:pt>
                <c:pt idx="302">
                  <c:v>10620.210509881474</c:v>
                </c:pt>
                <c:pt idx="303">
                  <c:v>10642.91383146199</c:v>
                </c:pt>
                <c:pt idx="304">
                  <c:v>10600.694760671864</c:v>
                </c:pt>
                <c:pt idx="305">
                  <c:v>10588.920258648732</c:v>
                </c:pt>
                <c:pt idx="306">
                  <c:v>10605.443592979536</c:v>
                </c:pt>
                <c:pt idx="307">
                  <c:v>10593.929300945865</c:v>
                </c:pt>
                <c:pt idx="308">
                  <c:v>10585.342371293636</c:v>
                </c:pt>
                <c:pt idx="309">
                  <c:v>10580.91880147279</c:v>
                </c:pt>
                <c:pt idx="310">
                  <c:v>10570.965769375887</c:v>
                </c:pt>
                <c:pt idx="311">
                  <c:v>10574.153341746789</c:v>
                </c:pt>
                <c:pt idx="312">
                  <c:v>10564.395467141983</c:v>
                </c:pt>
                <c:pt idx="313">
                  <c:v>10570.185139407502</c:v>
                </c:pt>
                <c:pt idx="314">
                  <c:v>10560.167054813233</c:v>
                </c:pt>
                <c:pt idx="315">
                  <c:v>10528.291331104201</c:v>
                </c:pt>
                <c:pt idx="316">
                  <c:v>10548.392552790101</c:v>
                </c:pt>
                <c:pt idx="317">
                  <c:v>10548.26244779537</c:v>
                </c:pt>
                <c:pt idx="318">
                  <c:v>10550.214022716331</c:v>
                </c:pt>
                <c:pt idx="319">
                  <c:v>10534.471318353912</c:v>
                </c:pt>
                <c:pt idx="320">
                  <c:v>10558.020322400176</c:v>
                </c:pt>
                <c:pt idx="321">
                  <c:v>10589.115416140825</c:v>
                </c:pt>
                <c:pt idx="322">
                  <c:v>10612.859577679186</c:v>
                </c:pt>
                <c:pt idx="323">
                  <c:v>10605.508645476899</c:v>
                </c:pt>
                <c:pt idx="324">
                  <c:v>10610.062320292476</c:v>
                </c:pt>
                <c:pt idx="325">
                  <c:v>10631.269434433589</c:v>
                </c:pt>
                <c:pt idx="326">
                  <c:v>10648.638451230145</c:v>
                </c:pt>
                <c:pt idx="327">
                  <c:v>10631.334486930955</c:v>
                </c:pt>
                <c:pt idx="328">
                  <c:v>10606.22422294792</c:v>
                </c:pt>
                <c:pt idx="329">
                  <c:v>10597.76739829042</c:v>
                </c:pt>
                <c:pt idx="330">
                  <c:v>10648.508346235412</c:v>
                </c:pt>
                <c:pt idx="331">
                  <c:v>10643.499303938279</c:v>
                </c:pt>
                <c:pt idx="332">
                  <c:v>10643.75951392774</c:v>
                </c:pt>
                <c:pt idx="333">
                  <c:v>10626.520602125915</c:v>
                </c:pt>
                <c:pt idx="334">
                  <c:v>10652.411496077335</c:v>
                </c:pt>
                <c:pt idx="335">
                  <c:v>10661.779055697949</c:v>
                </c:pt>
                <c:pt idx="336">
                  <c:v>10661.128530724294</c:v>
                </c:pt>
                <c:pt idx="337">
                  <c:v>10635.237636772876</c:v>
                </c:pt>
                <c:pt idx="338">
                  <c:v>10652.216338585238</c:v>
                </c:pt>
                <c:pt idx="339">
                  <c:v>10637.644579175394</c:v>
                </c:pt>
                <c:pt idx="340">
                  <c:v>10636.668791714912</c:v>
                </c:pt>
                <c:pt idx="341">
                  <c:v>10625.284604675971</c:v>
                </c:pt>
                <c:pt idx="342">
                  <c:v>10630.879119449395</c:v>
                </c:pt>
                <c:pt idx="343">
                  <c:v>10603.817280545398</c:v>
                </c:pt>
                <c:pt idx="344">
                  <c:v>10576.365126657211</c:v>
                </c:pt>
                <c:pt idx="345">
                  <c:v>10590.351413590766</c:v>
                </c:pt>
                <c:pt idx="346">
                  <c:v>10566.347042062942</c:v>
                </c:pt>
                <c:pt idx="347">
                  <c:v>10550.539285203156</c:v>
                </c:pt>
                <c:pt idx="348">
                  <c:v>10552.75107011358</c:v>
                </c:pt>
                <c:pt idx="349">
                  <c:v>10550.214022716329</c:v>
                </c:pt>
                <c:pt idx="350">
                  <c:v>10546.310872874406</c:v>
                </c:pt>
                <c:pt idx="351">
                  <c:v>10545.400137911291</c:v>
                </c:pt>
                <c:pt idx="352">
                  <c:v>10542.082460545656</c:v>
                </c:pt>
                <c:pt idx="353">
                  <c:v>10505.91327201051</c:v>
                </c:pt>
                <c:pt idx="354">
                  <c:v>10530.047748533063</c:v>
                </c:pt>
                <c:pt idx="355">
                  <c:v>10501.359597194933</c:v>
                </c:pt>
                <c:pt idx="356">
                  <c:v>10498.237077321395</c:v>
                </c:pt>
                <c:pt idx="357">
                  <c:v>10420.239132980312</c:v>
                </c:pt>
                <c:pt idx="358">
                  <c:v>10407.033476015142</c:v>
                </c:pt>
                <c:pt idx="359">
                  <c:v>10401.894328723278</c:v>
                </c:pt>
                <c:pt idx="360">
                  <c:v>10335.866043897422</c:v>
                </c:pt>
                <c:pt idx="361">
                  <c:v>10368.392292580111</c:v>
                </c:pt>
                <c:pt idx="362">
                  <c:v>10363.123040293516</c:v>
                </c:pt>
                <c:pt idx="363">
                  <c:v>10397.66591639453</c:v>
                </c:pt>
                <c:pt idx="364">
                  <c:v>10416.401035635758</c:v>
                </c:pt>
                <c:pt idx="365">
                  <c:v>10452.049804191984</c:v>
                </c:pt>
                <c:pt idx="366">
                  <c:v>10427.720170177334</c:v>
                </c:pt>
                <c:pt idx="367">
                  <c:v>10395.063816499916</c:v>
                </c:pt>
                <c:pt idx="368">
                  <c:v>10413.538725751683</c:v>
                </c:pt>
                <c:pt idx="369">
                  <c:v>10452.830434160369</c:v>
                </c:pt>
                <c:pt idx="370">
                  <c:v>10435.39636486645</c:v>
                </c:pt>
                <c:pt idx="371">
                  <c:v>10453.220749144564</c:v>
                </c:pt>
                <c:pt idx="372">
                  <c:v>10429.997007585123</c:v>
                </c:pt>
                <c:pt idx="373">
                  <c:v>10490.495830134922</c:v>
                </c:pt>
                <c:pt idx="374">
                  <c:v>10510.271789333998</c:v>
                </c:pt>
                <c:pt idx="375">
                  <c:v>10480.347640545926</c:v>
                </c:pt>
                <c:pt idx="376">
                  <c:v>10425.638490261646</c:v>
                </c:pt>
                <c:pt idx="377">
                  <c:v>10398.771808849746</c:v>
                </c:pt>
                <c:pt idx="378">
                  <c:v>10424.077230324878</c:v>
                </c:pt>
                <c:pt idx="379">
                  <c:v>10495.439819934694</c:v>
                </c:pt>
                <c:pt idx="380">
                  <c:v>10462.132941283622</c:v>
                </c:pt>
                <c:pt idx="381">
                  <c:v>10440.08014467676</c:v>
                </c:pt>
                <c:pt idx="382">
                  <c:v>10454.977166573432</c:v>
                </c:pt>
                <c:pt idx="383">
                  <c:v>10491.861932579597</c:v>
                </c:pt>
                <c:pt idx="384">
                  <c:v>10466.036091125545</c:v>
                </c:pt>
                <c:pt idx="385">
                  <c:v>10499.473074771347</c:v>
                </c:pt>
                <c:pt idx="386">
                  <c:v>10489.064675192889</c:v>
                </c:pt>
                <c:pt idx="387">
                  <c:v>10519.574296457247</c:v>
                </c:pt>
                <c:pt idx="388">
                  <c:v>10513.719571694364</c:v>
                </c:pt>
                <c:pt idx="389">
                  <c:v>10514.695359154844</c:v>
                </c:pt>
                <c:pt idx="390">
                  <c:v>10528.55154109367</c:v>
                </c:pt>
                <c:pt idx="391">
                  <c:v>10563.679889670972</c:v>
                </c:pt>
                <c:pt idx="392">
                  <c:v>10536.748155761707</c:v>
                </c:pt>
                <c:pt idx="393">
                  <c:v>10497.586552347751</c:v>
                </c:pt>
                <c:pt idx="394">
                  <c:v>10514.760411652211</c:v>
                </c:pt>
                <c:pt idx="395">
                  <c:v>10514.109886678558</c:v>
                </c:pt>
                <c:pt idx="396">
                  <c:v>10529.592381051518</c:v>
                </c:pt>
                <c:pt idx="397">
                  <c:v>10561.598209755281</c:v>
                </c:pt>
                <c:pt idx="398">
                  <c:v>10531.08858849092</c:v>
                </c:pt>
                <c:pt idx="399">
                  <c:v>10530.047748533074</c:v>
                </c:pt>
                <c:pt idx="400">
                  <c:v>10490.625935129658</c:v>
                </c:pt>
                <c:pt idx="401">
                  <c:v>10515.541041620596</c:v>
                </c:pt>
                <c:pt idx="402">
                  <c:v>10512.093259260231</c:v>
                </c:pt>
                <c:pt idx="403">
                  <c:v>10522.046291357132</c:v>
                </c:pt>
                <c:pt idx="404">
                  <c:v>10543.838877974533</c:v>
                </c:pt>
                <c:pt idx="405">
                  <c:v>10521.005451399287</c:v>
                </c:pt>
                <c:pt idx="406">
                  <c:v>10547.676975319091</c:v>
                </c:pt>
                <c:pt idx="407">
                  <c:v>10515.150726636404</c:v>
                </c:pt>
                <c:pt idx="408">
                  <c:v>10541.952355550939</c:v>
                </c:pt>
                <c:pt idx="409">
                  <c:v>10566.867462041875</c:v>
                </c:pt>
                <c:pt idx="410">
                  <c:v>10552.1655976373</c:v>
                </c:pt>
                <c:pt idx="411">
                  <c:v>10573.632921767876</c:v>
                </c:pt>
                <c:pt idx="412">
                  <c:v>10562.704102210493</c:v>
                </c:pt>
                <c:pt idx="413">
                  <c:v>10589.76594111449</c:v>
                </c:pt>
                <c:pt idx="414">
                  <c:v>10622.682504781371</c:v>
                </c:pt>
                <c:pt idx="415">
                  <c:v>10600.954970661334</c:v>
                </c:pt>
                <c:pt idx="416">
                  <c:v>10630.293646973118</c:v>
                </c:pt>
                <c:pt idx="417">
                  <c:v>10599.849078206124</c:v>
                </c:pt>
                <c:pt idx="418">
                  <c:v>10598.873290745641</c:v>
                </c:pt>
                <c:pt idx="419">
                  <c:v>10653.777598522018</c:v>
                </c:pt>
                <c:pt idx="420">
                  <c:v>10628.602282041618</c:v>
                </c:pt>
                <c:pt idx="421">
                  <c:v>10692.223624464956</c:v>
                </c:pt>
                <c:pt idx="422">
                  <c:v>10717.46399344272</c:v>
                </c:pt>
                <c:pt idx="423">
                  <c:v>10690.337102041358</c:v>
                </c:pt>
                <c:pt idx="424">
                  <c:v>10659.111903305979</c:v>
                </c:pt>
                <c:pt idx="425">
                  <c:v>10615.982097552736</c:v>
                </c:pt>
                <c:pt idx="426">
                  <c:v>10619.690089902562</c:v>
                </c:pt>
                <c:pt idx="427">
                  <c:v>10627.04102210485</c:v>
                </c:pt>
                <c:pt idx="428">
                  <c:v>10641.612781514694</c:v>
                </c:pt>
                <c:pt idx="429">
                  <c:v>10639.791311588464</c:v>
                </c:pt>
                <c:pt idx="430">
                  <c:v>10566.542199555053</c:v>
                </c:pt>
                <c:pt idx="431">
                  <c:v>10626.845864612753</c:v>
                </c:pt>
                <c:pt idx="432">
                  <c:v>10648.768556224884</c:v>
                </c:pt>
                <c:pt idx="433">
                  <c:v>10644.344986404039</c:v>
                </c:pt>
                <c:pt idx="434">
                  <c:v>10649.158871209076</c:v>
                </c:pt>
                <c:pt idx="435">
                  <c:v>10683.83185230482</c:v>
                </c:pt>
                <c:pt idx="436">
                  <c:v>10681.489962399668</c:v>
                </c:pt>
                <c:pt idx="437">
                  <c:v>10692.093519470223</c:v>
                </c:pt>
                <c:pt idx="438">
                  <c:v>10720.521460818893</c:v>
                </c:pt>
                <c:pt idx="439">
                  <c:v>10725.530503116026</c:v>
                </c:pt>
                <c:pt idx="440">
                  <c:v>10755.519704401462</c:v>
                </c:pt>
                <c:pt idx="441">
                  <c:v>10693.264464422798</c:v>
                </c:pt>
                <c:pt idx="442">
                  <c:v>10700.550344127721</c:v>
                </c:pt>
                <c:pt idx="443">
                  <c:v>10715.707576013854</c:v>
                </c:pt>
                <c:pt idx="444">
                  <c:v>10716.162943495412</c:v>
                </c:pt>
                <c:pt idx="445">
                  <c:v>10701.135816604012</c:v>
                </c:pt>
                <c:pt idx="446">
                  <c:v>10725.010083137104</c:v>
                </c:pt>
                <c:pt idx="447">
                  <c:v>10726.961658058064</c:v>
                </c:pt>
                <c:pt idx="448">
                  <c:v>10790.648052978766</c:v>
                </c:pt>
                <c:pt idx="449">
                  <c:v>10798.389300165245</c:v>
                </c:pt>
                <c:pt idx="450">
                  <c:v>10857.522020270369</c:v>
                </c:pt>
                <c:pt idx="451">
                  <c:v>10831.826283811046</c:v>
                </c:pt>
                <c:pt idx="452">
                  <c:v>10845.162045770949</c:v>
                </c:pt>
                <c:pt idx="453">
                  <c:v>10883.608071713885</c:v>
                </c:pt>
                <c:pt idx="454">
                  <c:v>10868.320734833023</c:v>
                </c:pt>
                <c:pt idx="455">
                  <c:v>10849.585615591795</c:v>
                </c:pt>
                <c:pt idx="456">
                  <c:v>10866.499264906792</c:v>
                </c:pt>
                <c:pt idx="457">
                  <c:v>10863.311692535888</c:v>
                </c:pt>
                <c:pt idx="458">
                  <c:v>10809.773487204186</c:v>
                </c:pt>
                <c:pt idx="459">
                  <c:v>10867.800314854097</c:v>
                </c:pt>
                <c:pt idx="460">
                  <c:v>10890.113321450421</c:v>
                </c:pt>
                <c:pt idx="461">
                  <c:v>10850.106035570716</c:v>
                </c:pt>
                <c:pt idx="462">
                  <c:v>10829.354288911161</c:v>
                </c:pt>
                <c:pt idx="463">
                  <c:v>10826.622084021816</c:v>
                </c:pt>
                <c:pt idx="464">
                  <c:v>10843.600785834178</c:v>
                </c:pt>
                <c:pt idx="465">
                  <c:v>10852.903292957426</c:v>
                </c:pt>
                <c:pt idx="466">
                  <c:v>10825.255981577142</c:v>
                </c:pt>
                <c:pt idx="467">
                  <c:v>10820.702306761566</c:v>
                </c:pt>
                <c:pt idx="468">
                  <c:v>10867.670209859363</c:v>
                </c:pt>
                <c:pt idx="469">
                  <c:v>10855.115077867848</c:v>
                </c:pt>
                <c:pt idx="470">
                  <c:v>10895.772888721207</c:v>
                </c:pt>
                <c:pt idx="471">
                  <c:v>10891.21921390563</c:v>
                </c:pt>
                <c:pt idx="472">
                  <c:v>10906.766760775952</c:v>
                </c:pt>
                <c:pt idx="473">
                  <c:v>10918.801472788547</c:v>
                </c:pt>
                <c:pt idx="474">
                  <c:v>11032.057870701663</c:v>
                </c:pt>
                <c:pt idx="475">
                  <c:v>10955.621186297349</c:v>
                </c:pt>
                <c:pt idx="476">
                  <c:v>10896.813728679052</c:v>
                </c:pt>
                <c:pt idx="477">
                  <c:v>10921.078310196337</c:v>
                </c:pt>
                <c:pt idx="478">
                  <c:v>10874.50072208273</c:v>
                </c:pt>
                <c:pt idx="479">
                  <c:v>10922.509465138375</c:v>
                </c:pt>
                <c:pt idx="480">
                  <c:v>10901.367403494629</c:v>
                </c:pt>
                <c:pt idx="481">
                  <c:v>10869.751889775058</c:v>
                </c:pt>
                <c:pt idx="482">
                  <c:v>10803.853709943933</c:v>
                </c:pt>
                <c:pt idx="483">
                  <c:v>10733.727117784059</c:v>
                </c:pt>
                <c:pt idx="484">
                  <c:v>10733.401855297232</c:v>
                </c:pt>
                <c:pt idx="485">
                  <c:v>10849.520563094424</c:v>
                </c:pt>
                <c:pt idx="486">
                  <c:v>10795.787200270626</c:v>
                </c:pt>
                <c:pt idx="487">
                  <c:v>10741.273207478444</c:v>
                </c:pt>
                <c:pt idx="488">
                  <c:v>10721.627353274102</c:v>
                </c:pt>
                <c:pt idx="489">
                  <c:v>10755.584756898825</c:v>
                </c:pt>
                <c:pt idx="490">
                  <c:v>10807.106334812201</c:v>
                </c:pt>
                <c:pt idx="491">
                  <c:v>10839.632583494888</c:v>
                </c:pt>
                <c:pt idx="492">
                  <c:v>10879.769974369323</c:v>
                </c:pt>
                <c:pt idx="493">
                  <c:v>10797.478565202126</c:v>
                </c:pt>
                <c:pt idx="494">
                  <c:v>10776.271451061013</c:v>
                </c:pt>
                <c:pt idx="495">
                  <c:v>10735.483535212923</c:v>
                </c:pt>
                <c:pt idx="496">
                  <c:v>10788.371215570973</c:v>
                </c:pt>
                <c:pt idx="497">
                  <c:v>10854.724762883652</c:v>
                </c:pt>
                <c:pt idx="498">
                  <c:v>10891.674581387186</c:v>
                </c:pt>
                <c:pt idx="499">
                  <c:v>10991.074797361476</c:v>
                </c:pt>
                <c:pt idx="500">
                  <c:v>10975.462197993787</c:v>
                </c:pt>
                <c:pt idx="501">
                  <c:v>10994.652684716573</c:v>
                </c:pt>
                <c:pt idx="502">
                  <c:v>10999.336464526879</c:v>
                </c:pt>
                <c:pt idx="503">
                  <c:v>10978.519665369962</c:v>
                </c:pt>
                <c:pt idx="504">
                  <c:v>10975.267040501692</c:v>
                </c:pt>
                <c:pt idx="505">
                  <c:v>10905.530763326013</c:v>
                </c:pt>
                <c:pt idx="506">
                  <c:v>10963.232328489099</c:v>
                </c:pt>
                <c:pt idx="507">
                  <c:v>10966.940320838925</c:v>
                </c:pt>
                <c:pt idx="508">
                  <c:v>11005.581504273956</c:v>
                </c:pt>
                <c:pt idx="509">
                  <c:v>10983.528707667094</c:v>
                </c:pt>
                <c:pt idx="510">
                  <c:v>11025.032200986203</c:v>
                </c:pt>
                <c:pt idx="511">
                  <c:v>11012.867383978879</c:v>
                </c:pt>
                <c:pt idx="512">
                  <c:v>11043.702267730067</c:v>
                </c:pt>
                <c:pt idx="513">
                  <c:v>11093.857743198771</c:v>
                </c:pt>
                <c:pt idx="514">
                  <c:v>10980.926607772482</c:v>
                </c:pt>
                <c:pt idx="515">
                  <c:v>11046.759735106241</c:v>
                </c:pt>
                <c:pt idx="516">
                  <c:v>11047.084997593067</c:v>
                </c:pt>
                <c:pt idx="517">
                  <c:v>11015.079168889302</c:v>
                </c:pt>
                <c:pt idx="518">
                  <c:v>10968.761790765157</c:v>
                </c:pt>
                <c:pt idx="519">
                  <c:v>11002.524036897785</c:v>
                </c:pt>
                <c:pt idx="520">
                  <c:v>11042.726480269586</c:v>
                </c:pt>
                <c:pt idx="521">
                  <c:v>11031.732608214837</c:v>
                </c:pt>
                <c:pt idx="522">
                  <c:v>11072.845786549755</c:v>
                </c:pt>
                <c:pt idx="523">
                  <c:v>11049.947307477141</c:v>
                </c:pt>
                <c:pt idx="524">
                  <c:v>10964.923693420598</c:v>
                </c:pt>
                <c:pt idx="525">
                  <c:v>11007.728236687015</c:v>
                </c:pt>
                <c:pt idx="526">
                  <c:v>11030.56166326226</c:v>
                </c:pt>
                <c:pt idx="527">
                  <c:v>10982.487867709247</c:v>
                </c:pt>
                <c:pt idx="528">
                  <c:v>10971.233785665037</c:v>
                </c:pt>
                <c:pt idx="529">
                  <c:v>10903.83939839451</c:v>
                </c:pt>
                <c:pt idx="530">
                  <c:v>10916.980002862314</c:v>
                </c:pt>
                <c:pt idx="531">
                  <c:v>10854.464552894189</c:v>
                </c:pt>
                <c:pt idx="532">
                  <c:v>10827.988186466482</c:v>
                </c:pt>
                <c:pt idx="533">
                  <c:v>10916.849897867583</c:v>
                </c:pt>
                <c:pt idx="534">
                  <c:v>10907.677495739064</c:v>
                </c:pt>
                <c:pt idx="535">
                  <c:v>10843.145418352613</c:v>
                </c:pt>
                <c:pt idx="536">
                  <c:v>10862.205800080668</c:v>
                </c:pt>
                <c:pt idx="537">
                  <c:v>10872.158832177571</c:v>
                </c:pt>
                <c:pt idx="538">
                  <c:v>10938.96774697181</c:v>
                </c:pt>
                <c:pt idx="539">
                  <c:v>11014.753906402471</c:v>
                </c:pt>
                <c:pt idx="540">
                  <c:v>10989.318379932609</c:v>
                </c:pt>
                <c:pt idx="541">
                  <c:v>10952.563718921174</c:v>
                </c:pt>
                <c:pt idx="542">
                  <c:v>10860.384330154438</c:v>
                </c:pt>
                <c:pt idx="543">
                  <c:v>10870.20725725661</c:v>
                </c:pt>
                <c:pt idx="544">
                  <c:v>10872.809357151225</c:v>
                </c:pt>
                <c:pt idx="545">
                  <c:v>10917.43537034387</c:v>
                </c:pt>
                <c:pt idx="546">
                  <c:v>10803.008027478178</c:v>
                </c:pt>
                <c:pt idx="547">
                  <c:v>10879.835026866684</c:v>
                </c:pt>
                <c:pt idx="548">
                  <c:v>10812.635797088253</c:v>
                </c:pt>
                <c:pt idx="549">
                  <c:v>10844.186258310458</c:v>
                </c:pt>
                <c:pt idx="550">
                  <c:v>10876.907664485239</c:v>
                </c:pt>
                <c:pt idx="551">
                  <c:v>10824.995771587672</c:v>
                </c:pt>
                <c:pt idx="552">
                  <c:v>10910.279595633678</c:v>
                </c:pt>
                <c:pt idx="553">
                  <c:v>10926.672824969752</c:v>
                </c:pt>
                <c:pt idx="554">
                  <c:v>10822.849039174615</c:v>
                </c:pt>
                <c:pt idx="555">
                  <c:v>10862.270852578031</c:v>
                </c:pt>
                <c:pt idx="556">
                  <c:v>10860.059067667609</c:v>
                </c:pt>
                <c:pt idx="557">
                  <c:v>10834.03806872146</c:v>
                </c:pt>
                <c:pt idx="558">
                  <c:v>10858.36770273611</c:v>
                </c:pt>
                <c:pt idx="559">
                  <c:v>10874.825984569548</c:v>
                </c:pt>
                <c:pt idx="560">
                  <c:v>10819.661466803711</c:v>
                </c:pt>
                <c:pt idx="561">
                  <c:v>10808.862752241059</c:v>
                </c:pt>
                <c:pt idx="562">
                  <c:v>10831.566073821574</c:v>
                </c:pt>
                <c:pt idx="563">
                  <c:v>10929.92544983802</c:v>
                </c:pt>
                <c:pt idx="564">
                  <c:v>10919.451997762195</c:v>
                </c:pt>
                <c:pt idx="565">
                  <c:v>10927.323349943405</c:v>
                </c:pt>
                <c:pt idx="566">
                  <c:v>10983.723865159183</c:v>
                </c:pt>
                <c:pt idx="567">
                  <c:v>10937.601644527133</c:v>
                </c:pt>
                <c:pt idx="568">
                  <c:v>10971.428943157127</c:v>
                </c:pt>
                <c:pt idx="569">
                  <c:v>10948.725621576612</c:v>
                </c:pt>
                <c:pt idx="570">
                  <c:v>10908.39307321008</c:v>
                </c:pt>
                <c:pt idx="571">
                  <c:v>10847.50393567609</c:v>
                </c:pt>
                <c:pt idx="572">
                  <c:v>10841.193843431649</c:v>
                </c:pt>
                <c:pt idx="573">
                  <c:v>10857.78223025982</c:v>
                </c:pt>
                <c:pt idx="574">
                  <c:v>10911.905908067813</c:v>
                </c:pt>
                <c:pt idx="575">
                  <c:v>10916.524635380752</c:v>
                </c:pt>
                <c:pt idx="576">
                  <c:v>10917.240212851773</c:v>
                </c:pt>
                <c:pt idx="577">
                  <c:v>10854.919920375745</c:v>
                </c:pt>
                <c:pt idx="578">
                  <c:v>10843.665838331535</c:v>
                </c:pt>
                <c:pt idx="579">
                  <c:v>10886.535434095316</c:v>
                </c:pt>
                <c:pt idx="580">
                  <c:v>10920.948205201599</c:v>
                </c:pt>
                <c:pt idx="581">
                  <c:v>10974.291253041205</c:v>
                </c:pt>
                <c:pt idx="582">
                  <c:v>10998.165519574297</c:v>
                </c:pt>
                <c:pt idx="583">
                  <c:v>10966.48495335736</c:v>
                </c:pt>
                <c:pt idx="584">
                  <c:v>10981.707237740857</c:v>
                </c:pt>
                <c:pt idx="585">
                  <c:v>10935.910279595633</c:v>
                </c:pt>
                <c:pt idx="586">
                  <c:v>10955.165818815785</c:v>
                </c:pt>
                <c:pt idx="587">
                  <c:v>10998.946149542682</c:v>
                </c:pt>
                <c:pt idx="588">
                  <c:v>11013.908223936716</c:v>
                </c:pt>
                <c:pt idx="589">
                  <c:v>11012.346963999948</c:v>
                </c:pt>
                <c:pt idx="590">
                  <c:v>10917.955790322791</c:v>
                </c:pt>
                <c:pt idx="591">
                  <c:v>10899.54593356839</c:v>
                </c:pt>
                <c:pt idx="592">
                  <c:v>10977.153562925283</c:v>
                </c:pt>
                <c:pt idx="593">
                  <c:v>10981.251870259301</c:v>
                </c:pt>
                <c:pt idx="594">
                  <c:v>11003.825086845087</c:v>
                </c:pt>
                <c:pt idx="595">
                  <c:v>11035.635758056756</c:v>
                </c:pt>
                <c:pt idx="596">
                  <c:v>10991.98553232459</c:v>
                </c:pt>
                <c:pt idx="597">
                  <c:v>10909.56401816266</c:v>
                </c:pt>
                <c:pt idx="598">
                  <c:v>10957.572761218307</c:v>
                </c:pt>
                <c:pt idx="599">
                  <c:v>10892.455211355569</c:v>
                </c:pt>
                <c:pt idx="600">
                  <c:v>10854.724762883652</c:v>
                </c:pt>
                <c:pt idx="601">
                  <c:v>10816.603999427543</c:v>
                </c:pt>
                <c:pt idx="602">
                  <c:v>10869.556732282959</c:v>
                </c:pt>
                <c:pt idx="603">
                  <c:v>10906.961918268051</c:v>
                </c:pt>
                <c:pt idx="604">
                  <c:v>10953.669611376388</c:v>
                </c:pt>
                <c:pt idx="605">
                  <c:v>10921.598730175259</c:v>
                </c:pt>
                <c:pt idx="606">
                  <c:v>10883.34786172442</c:v>
                </c:pt>
                <c:pt idx="607">
                  <c:v>10943.781631776852</c:v>
                </c:pt>
                <c:pt idx="608">
                  <c:v>10906.766760775954</c:v>
                </c:pt>
                <c:pt idx="609">
                  <c:v>10829.35428891116</c:v>
                </c:pt>
                <c:pt idx="610">
                  <c:v>10843.470680839448</c:v>
                </c:pt>
                <c:pt idx="611">
                  <c:v>10765.017369016805</c:v>
                </c:pt>
                <c:pt idx="612">
                  <c:v>10739.777000039041</c:v>
                </c:pt>
                <c:pt idx="613">
                  <c:v>10757.276121830326</c:v>
                </c:pt>
                <c:pt idx="614">
                  <c:v>10769.831253821842</c:v>
                </c:pt>
                <c:pt idx="615">
                  <c:v>10814.522319511856</c:v>
                </c:pt>
                <c:pt idx="616">
                  <c:v>10774.515033632149</c:v>
                </c:pt>
                <c:pt idx="617">
                  <c:v>10799.820455107279</c:v>
                </c:pt>
                <c:pt idx="618">
                  <c:v>10772.758616203282</c:v>
                </c:pt>
                <c:pt idx="619">
                  <c:v>10795.461937783799</c:v>
                </c:pt>
                <c:pt idx="620">
                  <c:v>10786.74490313684</c:v>
                </c:pt>
                <c:pt idx="621">
                  <c:v>10818.360416856411</c:v>
                </c:pt>
                <c:pt idx="622">
                  <c:v>10798.649510154703</c:v>
                </c:pt>
                <c:pt idx="623">
                  <c:v>10800.015612599376</c:v>
                </c:pt>
                <c:pt idx="624">
                  <c:v>10780.629968384495</c:v>
                </c:pt>
                <c:pt idx="625">
                  <c:v>10807.691807288493</c:v>
                </c:pt>
                <c:pt idx="626">
                  <c:v>10802.942974980821</c:v>
                </c:pt>
                <c:pt idx="627">
                  <c:v>10825.841454053432</c:v>
                </c:pt>
                <c:pt idx="628">
                  <c:v>10850.951718036467</c:v>
                </c:pt>
                <c:pt idx="629">
                  <c:v>10878.989344400943</c:v>
                </c:pt>
                <c:pt idx="630">
                  <c:v>10880.095236856156</c:v>
                </c:pt>
                <c:pt idx="631">
                  <c:v>10783.362173273845</c:v>
                </c:pt>
                <c:pt idx="632">
                  <c:v>10838.591743537048</c:v>
                </c:pt>
                <c:pt idx="633">
                  <c:v>10830.199971376913</c:v>
                </c:pt>
                <c:pt idx="634">
                  <c:v>10748.689192178101</c:v>
                </c:pt>
                <c:pt idx="635">
                  <c:v>10678.757757510324</c:v>
                </c:pt>
                <c:pt idx="636">
                  <c:v>10634.847321788697</c:v>
                </c:pt>
                <c:pt idx="637">
                  <c:v>10639.335944106908</c:v>
                </c:pt>
                <c:pt idx="638">
                  <c:v>10621.901874812987</c:v>
                </c:pt>
                <c:pt idx="639">
                  <c:v>10606.67959042949</c:v>
                </c:pt>
                <c:pt idx="640">
                  <c:v>10694.630566867476</c:v>
                </c:pt>
                <c:pt idx="641">
                  <c:v>10638.750471630619</c:v>
                </c:pt>
                <c:pt idx="642">
                  <c:v>10702.306761556589</c:v>
                </c:pt>
                <c:pt idx="643">
                  <c:v>10691.052679512379</c:v>
                </c:pt>
                <c:pt idx="644">
                  <c:v>10685.26300724686</c:v>
                </c:pt>
                <c:pt idx="645">
                  <c:v>10719.285463368951</c:v>
                </c:pt>
                <c:pt idx="646">
                  <c:v>10741.728574960005</c:v>
                </c:pt>
                <c:pt idx="647">
                  <c:v>10736.264165181314</c:v>
                </c:pt>
                <c:pt idx="648">
                  <c:v>10721.432195782007</c:v>
                </c:pt>
                <c:pt idx="649">
                  <c:v>10696.321931798973</c:v>
                </c:pt>
                <c:pt idx="650">
                  <c:v>10778.613340966171</c:v>
                </c:pt>
                <c:pt idx="651">
                  <c:v>10768.790413863999</c:v>
                </c:pt>
                <c:pt idx="652">
                  <c:v>10738.736160081195</c:v>
                </c:pt>
                <c:pt idx="653">
                  <c:v>10789.867423010381</c:v>
                </c:pt>
                <c:pt idx="654">
                  <c:v>10761.569586656442</c:v>
                </c:pt>
                <c:pt idx="655">
                  <c:v>10792.794785391821</c:v>
                </c:pt>
                <c:pt idx="656">
                  <c:v>10799.365087625723</c:v>
                </c:pt>
                <c:pt idx="657">
                  <c:v>10824.73556159822</c:v>
                </c:pt>
                <c:pt idx="658">
                  <c:v>10789.086793041995</c:v>
                </c:pt>
                <c:pt idx="659">
                  <c:v>10808.862752241068</c:v>
                </c:pt>
                <c:pt idx="660">
                  <c:v>10778.223025981977</c:v>
                </c:pt>
                <c:pt idx="661">
                  <c:v>10764.236739048421</c:v>
                </c:pt>
                <c:pt idx="662">
                  <c:v>10812.245482104068</c:v>
                </c:pt>
                <c:pt idx="663">
                  <c:v>10811.855167119877</c:v>
                </c:pt>
                <c:pt idx="664">
                  <c:v>10821.027569248394</c:v>
                </c:pt>
                <c:pt idx="665">
                  <c:v>10798.324247667879</c:v>
                </c:pt>
                <c:pt idx="666">
                  <c:v>10796.372672746918</c:v>
                </c:pt>
                <c:pt idx="667">
                  <c:v>10838.006271060756</c:v>
                </c:pt>
                <c:pt idx="668">
                  <c:v>10868.06052484356</c:v>
                </c:pt>
                <c:pt idx="669">
                  <c:v>10892.26005386348</c:v>
                </c:pt>
                <c:pt idx="670">
                  <c:v>10860.514435149176</c:v>
                </c:pt>
                <c:pt idx="671">
                  <c:v>10882.892494242866</c:v>
                </c:pt>
                <c:pt idx="672">
                  <c:v>10906.376445791766</c:v>
                </c:pt>
                <c:pt idx="673">
                  <c:v>10856.090865328331</c:v>
                </c:pt>
                <c:pt idx="674">
                  <c:v>10831.956388805776</c:v>
                </c:pt>
                <c:pt idx="675">
                  <c:v>10745.371514812465</c:v>
                </c:pt>
                <c:pt idx="676">
                  <c:v>10655.859278437711</c:v>
                </c:pt>
                <c:pt idx="677">
                  <c:v>10605.183382990084</c:v>
                </c:pt>
                <c:pt idx="678">
                  <c:v>10446.780551905398</c:v>
                </c:pt>
                <c:pt idx="679">
                  <c:v>10318.562079598247</c:v>
                </c:pt>
                <c:pt idx="680">
                  <c:v>10232.237415594396</c:v>
                </c:pt>
                <c:pt idx="681">
                  <c:v>10303.079585225289</c:v>
                </c:pt>
                <c:pt idx="682">
                  <c:v>10265.153979261277</c:v>
                </c:pt>
                <c:pt idx="683">
                  <c:v>10291.890555678445</c:v>
                </c:pt>
                <c:pt idx="684">
                  <c:v>10185.269512496598</c:v>
                </c:pt>
                <c:pt idx="685">
                  <c:v>10058.287037639388</c:v>
                </c:pt>
                <c:pt idx="686">
                  <c:v>10168.290810684233</c:v>
                </c:pt>
                <c:pt idx="687">
                  <c:v>9957.5857717177878</c:v>
                </c:pt>
                <c:pt idx="688">
                  <c:v>9950.1697870181342</c:v>
                </c:pt>
                <c:pt idx="689">
                  <c:v>9969.815641222478</c:v>
                </c:pt>
                <c:pt idx="690">
                  <c:v>9983.6067706639387</c:v>
                </c:pt>
                <c:pt idx="691">
                  <c:v>10032.200986195872</c:v>
                </c:pt>
                <c:pt idx="692">
                  <c:v>9936.9641300529638</c:v>
                </c:pt>
                <c:pt idx="693">
                  <c:v>9752.2150375353031</c:v>
                </c:pt>
                <c:pt idx="694">
                  <c:v>9654.3110290004133</c:v>
                </c:pt>
                <c:pt idx="695">
                  <c:v>9567.0756300334488</c:v>
                </c:pt>
                <c:pt idx="696">
                  <c:v>9541.5750510662219</c:v>
                </c:pt>
                <c:pt idx="697">
                  <c:v>9441.9146251024704</c:v>
                </c:pt>
                <c:pt idx="698">
                  <c:v>9414.4624712142831</c:v>
                </c:pt>
                <c:pt idx="699">
                  <c:v>9325.0152873368934</c:v>
                </c:pt>
                <c:pt idx="700">
                  <c:v>9329.5039096551045</c:v>
                </c:pt>
                <c:pt idx="701">
                  <c:v>9424.8708707927417</c:v>
                </c:pt>
                <c:pt idx="702">
                  <c:v>9469.4318314880238</c:v>
                </c:pt>
                <c:pt idx="703">
                  <c:v>9511.5207972834196</c:v>
                </c:pt>
                <c:pt idx="704">
                  <c:v>9405.5502790752253</c:v>
                </c:pt>
                <c:pt idx="705">
                  <c:v>9397.9391368834767</c:v>
                </c:pt>
                <c:pt idx="706">
                  <c:v>9378.8137026580553</c:v>
                </c:pt>
                <c:pt idx="707">
                  <c:v>9368.2751980848643</c:v>
                </c:pt>
                <c:pt idx="708">
                  <c:v>9370.3568780005571</c:v>
                </c:pt>
                <c:pt idx="709">
                  <c:v>9315.9079377057387</c:v>
                </c:pt>
                <c:pt idx="710">
                  <c:v>9345.5068240069832</c:v>
                </c:pt>
                <c:pt idx="711">
                  <c:v>9428.9041256293931</c:v>
                </c:pt>
                <c:pt idx="712">
                  <c:v>9525.3119267248767</c:v>
                </c:pt>
                <c:pt idx="713">
                  <c:v>9537.0864287480108</c:v>
                </c:pt>
                <c:pt idx="714">
                  <c:v>9517.2454170515721</c:v>
                </c:pt>
                <c:pt idx="715">
                  <c:v>9609.9452257972316</c:v>
                </c:pt>
                <c:pt idx="716">
                  <c:v>9643.3822094430361</c:v>
                </c:pt>
                <c:pt idx="717">
                  <c:v>9600.2524036897921</c:v>
                </c:pt>
                <c:pt idx="718">
                  <c:v>9606.1721809500414</c:v>
                </c:pt>
                <c:pt idx="719">
                  <c:v>9606.3022859447719</c:v>
                </c:pt>
                <c:pt idx="720">
                  <c:v>9627.1190851016909</c:v>
                </c:pt>
                <c:pt idx="721">
                  <c:v>9656.3927089161079</c:v>
                </c:pt>
                <c:pt idx="722">
                  <c:v>9680.7873954281222</c:v>
                </c:pt>
                <c:pt idx="723">
                  <c:v>9599.2115637319421</c:v>
                </c:pt>
                <c:pt idx="724">
                  <c:v>9561.8063777468524</c:v>
                </c:pt>
                <c:pt idx="725">
                  <c:v>9639.9344270826659</c:v>
                </c:pt>
                <c:pt idx="726">
                  <c:v>9662.7678536579151</c:v>
                </c:pt>
                <c:pt idx="727">
                  <c:v>9694.9688398537728</c:v>
                </c:pt>
                <c:pt idx="728">
                  <c:v>9781.9440288312799</c:v>
                </c:pt>
                <c:pt idx="729">
                  <c:v>9796.7759982305852</c:v>
                </c:pt>
                <c:pt idx="730">
                  <c:v>9801.1995680514319</c:v>
                </c:pt>
                <c:pt idx="731">
                  <c:v>9849.5335735939043</c:v>
                </c:pt>
                <c:pt idx="732">
                  <c:v>9818.1782698637944</c:v>
                </c:pt>
                <c:pt idx="733">
                  <c:v>9810.111760190488</c:v>
                </c:pt>
                <c:pt idx="734">
                  <c:v>9865.2762779563254</c:v>
                </c:pt>
                <c:pt idx="735">
                  <c:v>9877.4410949636513</c:v>
                </c:pt>
                <c:pt idx="736">
                  <c:v>9896.5665291890709</c:v>
                </c:pt>
                <c:pt idx="737">
                  <c:v>9915.1715434355683</c:v>
                </c:pt>
                <c:pt idx="738">
                  <c:v>9952.4466244259274</c:v>
                </c:pt>
                <c:pt idx="739">
                  <c:v>10035.648768556239</c:v>
                </c:pt>
                <c:pt idx="740">
                  <c:v>10151.116951379778</c:v>
                </c:pt>
                <c:pt idx="741">
                  <c:v>10253.574634730241</c:v>
                </c:pt>
                <c:pt idx="742">
                  <c:v>10258.778834519471</c:v>
                </c:pt>
                <c:pt idx="743">
                  <c:v>10278.229531231718</c:v>
                </c:pt>
                <c:pt idx="744">
                  <c:v>10284.734780968256</c:v>
                </c:pt>
                <c:pt idx="745">
                  <c:v>10301.323167796425</c:v>
                </c:pt>
                <c:pt idx="746">
                  <c:v>10326.563536774192</c:v>
                </c:pt>
                <c:pt idx="747">
                  <c:v>10354.340953149205</c:v>
                </c:pt>
                <c:pt idx="748">
                  <c:v>10404.431376120545</c:v>
                </c:pt>
                <c:pt idx="749">
                  <c:v>10353.885585667649</c:v>
                </c:pt>
                <c:pt idx="750">
                  <c:v>10268.081341642721</c:v>
                </c:pt>
                <c:pt idx="751">
                  <c:v>10259.039044508932</c:v>
                </c:pt>
                <c:pt idx="752">
                  <c:v>10326.368379282096</c:v>
                </c:pt>
                <c:pt idx="753">
                  <c:v>10412.432833296483</c:v>
                </c:pt>
                <c:pt idx="754">
                  <c:v>10448.016549355343</c:v>
                </c:pt>
                <c:pt idx="755">
                  <c:v>10461.742626299438</c:v>
                </c:pt>
                <c:pt idx="756">
                  <c:v>10530.177853527812</c:v>
                </c:pt>
                <c:pt idx="757">
                  <c:v>10503.961697089566</c:v>
                </c:pt>
                <c:pt idx="758">
                  <c:v>10554.50748754246</c:v>
                </c:pt>
                <c:pt idx="759">
                  <c:v>10557.239692431807</c:v>
                </c:pt>
                <c:pt idx="760">
                  <c:v>10524.843548743851</c:v>
                </c:pt>
                <c:pt idx="761">
                  <c:v>10509.686316857717</c:v>
                </c:pt>
                <c:pt idx="762">
                  <c:v>10406.903371020426</c:v>
                </c:pt>
                <c:pt idx="763">
                  <c:v>10376.58890724816</c:v>
                </c:pt>
                <c:pt idx="764">
                  <c:v>10351.999063244049</c:v>
                </c:pt>
                <c:pt idx="765">
                  <c:v>10363.83861776455</c:v>
                </c:pt>
                <c:pt idx="766">
                  <c:v>10467.532298564955</c:v>
                </c:pt>
                <c:pt idx="767">
                  <c:v>10446.064974434381</c:v>
                </c:pt>
                <c:pt idx="768">
                  <c:v>10393.567609060525</c:v>
                </c:pt>
                <c:pt idx="769">
                  <c:v>10400.853488765446</c:v>
                </c:pt>
                <c:pt idx="770">
                  <c:v>10466.751668596569</c:v>
                </c:pt>
                <c:pt idx="771">
                  <c:v>10396.820233928793</c:v>
                </c:pt>
                <c:pt idx="772">
                  <c:v>10353.365165688723</c:v>
                </c:pt>
                <c:pt idx="773">
                  <c:v>10370.213762506355</c:v>
                </c:pt>
                <c:pt idx="774">
                  <c:v>10345.949180989071</c:v>
                </c:pt>
                <c:pt idx="775">
                  <c:v>10362.53756781724</c:v>
                </c:pt>
                <c:pt idx="776">
                  <c:v>10484.901315361509</c:v>
                </c:pt>
                <c:pt idx="777">
                  <c:v>10532.12942844877</c:v>
                </c:pt>
                <c:pt idx="778">
                  <c:v>10546.245820377057</c:v>
                </c:pt>
                <c:pt idx="779">
                  <c:v>10453.546011631399</c:v>
                </c:pt>
                <c:pt idx="780">
                  <c:v>10571.291031862726</c:v>
                </c:pt>
                <c:pt idx="781">
                  <c:v>10460.376523854764</c:v>
                </c:pt>
                <c:pt idx="782">
                  <c:v>10366.245560167068</c:v>
                </c:pt>
                <c:pt idx="783">
                  <c:v>10371.905127437856</c:v>
                </c:pt>
                <c:pt idx="784">
                  <c:v>10340.679928702475</c:v>
                </c:pt>
                <c:pt idx="785">
                  <c:v>10308.804204993443</c:v>
                </c:pt>
                <c:pt idx="786">
                  <c:v>10226.317638334149</c:v>
                </c:pt>
                <c:pt idx="787">
                  <c:v>10208.883569040228</c:v>
                </c:pt>
                <c:pt idx="788">
                  <c:v>10196.198332053982</c:v>
                </c:pt>
                <c:pt idx="789">
                  <c:v>10233.018045562783</c:v>
                </c:pt>
                <c:pt idx="790">
                  <c:v>10181.691625141504</c:v>
                </c:pt>
                <c:pt idx="791">
                  <c:v>10102.457683350478</c:v>
                </c:pt>
                <c:pt idx="792">
                  <c:v>10178.37394777587</c:v>
                </c:pt>
                <c:pt idx="793">
                  <c:v>10134.723722043704</c:v>
                </c:pt>
                <c:pt idx="794">
                  <c:v>10060.498822549811</c:v>
                </c:pt>
                <c:pt idx="795">
                  <c:v>10026.086051443528</c:v>
                </c:pt>
                <c:pt idx="796">
                  <c:v>10045.081380674219</c:v>
                </c:pt>
                <c:pt idx="797">
                  <c:v>10035.518663561508</c:v>
                </c:pt>
                <c:pt idx="798">
                  <c:v>10024.850053993587</c:v>
                </c:pt>
                <c:pt idx="799">
                  <c:v>9997.788215089593</c:v>
                </c:pt>
                <c:pt idx="800">
                  <c:v>9979.6385683246517</c:v>
                </c:pt>
                <c:pt idx="801">
                  <c:v>10187.025929925465</c:v>
                </c:pt>
                <c:pt idx="802">
                  <c:v>10152.222843834988</c:v>
                </c:pt>
                <c:pt idx="803">
                  <c:v>10140.643499303951</c:v>
                </c:pt>
                <c:pt idx="804">
                  <c:v>10138.236556901433</c:v>
                </c:pt>
                <c:pt idx="805">
                  <c:v>10152.548106321816</c:v>
                </c:pt>
                <c:pt idx="806">
                  <c:v>10087.365503961712</c:v>
                </c:pt>
                <c:pt idx="807">
                  <c:v>10123.794902486321</c:v>
                </c:pt>
                <c:pt idx="808">
                  <c:v>10134.9188795358</c:v>
                </c:pt>
                <c:pt idx="809">
                  <c:v>10138.496766890898</c:v>
                </c:pt>
                <c:pt idx="810">
                  <c:v>10154.109366258588</c:v>
                </c:pt>
                <c:pt idx="811">
                  <c:v>10171.023015573586</c:v>
                </c:pt>
                <c:pt idx="812">
                  <c:v>10149.100323961457</c:v>
                </c:pt>
                <c:pt idx="813">
                  <c:v>10100.831370916349</c:v>
                </c:pt>
                <c:pt idx="814">
                  <c:v>10119.891752644404</c:v>
                </c:pt>
                <c:pt idx="815">
                  <c:v>10146.693381558936</c:v>
                </c:pt>
                <c:pt idx="816">
                  <c:v>10190.798974772659</c:v>
                </c:pt>
                <c:pt idx="817">
                  <c:v>10179.80510271791</c:v>
                </c:pt>
                <c:pt idx="818">
                  <c:v>10284.799833465624</c:v>
                </c:pt>
                <c:pt idx="819">
                  <c:v>10361.62683285413</c:v>
                </c:pt>
                <c:pt idx="820">
                  <c:v>10395.193921494665</c:v>
                </c:pt>
                <c:pt idx="821">
                  <c:v>10395.063816499935</c:v>
                </c:pt>
                <c:pt idx="822">
                  <c:v>10368.067030093303</c:v>
                </c:pt>
                <c:pt idx="823">
                  <c:v>10445.804764444927</c:v>
                </c:pt>
                <c:pt idx="824">
                  <c:v>10392.331611610589</c:v>
                </c:pt>
                <c:pt idx="825">
                  <c:v>10358.113997996403</c:v>
                </c:pt>
                <c:pt idx="826">
                  <c:v>10397.405706405088</c:v>
                </c:pt>
                <c:pt idx="827">
                  <c:v>10394.478344023646</c:v>
                </c:pt>
                <c:pt idx="828">
                  <c:v>10450.943911736791</c:v>
                </c:pt>
                <c:pt idx="829">
                  <c:v>10420.174080482968</c:v>
                </c:pt>
                <c:pt idx="830">
                  <c:v>10406.64316103097</c:v>
                </c:pt>
                <c:pt idx="831">
                  <c:v>10506.628849481549</c:v>
                </c:pt>
                <c:pt idx="832">
                  <c:v>10490.756040124399</c:v>
                </c:pt>
                <c:pt idx="833">
                  <c:v>10526.274703685893</c:v>
                </c:pt>
                <c:pt idx="834">
                  <c:v>10574.673761725731</c:v>
                </c:pt>
                <c:pt idx="835">
                  <c:v>10622.552399786648</c:v>
                </c:pt>
                <c:pt idx="836">
                  <c:v>10600.629708174516</c:v>
                </c:pt>
                <c:pt idx="837">
                  <c:v>10648.052978753874</c:v>
                </c:pt>
                <c:pt idx="838">
                  <c:v>10713.951158585</c:v>
                </c:pt>
                <c:pt idx="839">
                  <c:v>10717.333888448</c:v>
                </c:pt>
                <c:pt idx="840">
                  <c:v>10740.167315023247</c:v>
                </c:pt>
                <c:pt idx="841">
                  <c:v>10714.016211082368</c:v>
                </c:pt>
                <c:pt idx="842">
                  <c:v>10740.492577510075</c:v>
                </c:pt>
                <c:pt idx="843">
                  <c:v>10701.591184085581</c:v>
                </c:pt>
                <c:pt idx="844">
                  <c:v>10734.117432768267</c:v>
                </c:pt>
                <c:pt idx="845">
                  <c:v>10814.912634496062</c:v>
                </c:pt>
                <c:pt idx="846">
                  <c:v>10751.94181704638</c:v>
                </c:pt>
                <c:pt idx="847">
                  <c:v>10726.571343073885</c:v>
                </c:pt>
                <c:pt idx="848">
                  <c:v>10724.294505666096</c:v>
                </c:pt>
                <c:pt idx="849">
                  <c:v>10680.058807457643</c:v>
                </c:pt>
                <c:pt idx="850">
                  <c:v>10741.598469965287</c:v>
                </c:pt>
                <c:pt idx="851">
                  <c:v>10916.784845370241</c:v>
                </c:pt>
                <c:pt idx="852">
                  <c:v>10848.284565644501</c:v>
                </c:pt>
                <c:pt idx="853">
                  <c:v>10962.646856012829</c:v>
                </c:pt>
                <c:pt idx="854">
                  <c:v>11019.828001196991</c:v>
                </c:pt>
                <c:pt idx="855">
                  <c:v>10937.406487035061</c:v>
                </c:pt>
                <c:pt idx="856">
                  <c:v>10858.432755233498</c:v>
                </c:pt>
                <c:pt idx="857">
                  <c:v>10849.845825581267</c:v>
                </c:pt>
                <c:pt idx="858">
                  <c:v>10891.349318900377</c:v>
                </c:pt>
                <c:pt idx="859">
                  <c:v>10890.633741429358</c:v>
                </c:pt>
                <c:pt idx="860">
                  <c:v>10961.345806065519</c:v>
                </c:pt>
                <c:pt idx="861">
                  <c:v>11027.634300880836</c:v>
                </c:pt>
                <c:pt idx="862">
                  <c:v>11091.580905790999</c:v>
                </c:pt>
                <c:pt idx="863">
                  <c:v>11117.536852239784</c:v>
                </c:pt>
                <c:pt idx="864">
                  <c:v>11112.137494958459</c:v>
                </c:pt>
                <c:pt idx="865">
                  <c:v>10998.881097045341</c:v>
                </c:pt>
                <c:pt idx="866">
                  <c:v>11053.915509816448</c:v>
                </c:pt>
                <c:pt idx="867">
                  <c:v>11120.204004631763</c:v>
                </c:pt>
                <c:pt idx="868">
                  <c:v>11143.753008678028</c:v>
                </c:pt>
                <c:pt idx="869">
                  <c:v>11106.673085179764</c:v>
                </c:pt>
                <c:pt idx="870">
                  <c:v>11177.970622292214</c:v>
                </c:pt>
                <c:pt idx="871">
                  <c:v>11195.014376601945</c:v>
                </c:pt>
                <c:pt idx="872">
                  <c:v>11202.235203809501</c:v>
                </c:pt>
                <c:pt idx="873">
                  <c:v>11214.985493293114</c:v>
                </c:pt>
                <c:pt idx="874">
                  <c:v>11213.489285853711</c:v>
                </c:pt>
                <c:pt idx="875">
                  <c:v>11261.237818919895</c:v>
                </c:pt>
                <c:pt idx="876">
                  <c:v>11259.351296496299</c:v>
                </c:pt>
                <c:pt idx="877">
                  <c:v>11286.803450384488</c:v>
                </c:pt>
                <c:pt idx="878">
                  <c:v>11389.71650121651</c:v>
                </c:pt>
                <c:pt idx="879">
                  <c:v>11312.043819362254</c:v>
                </c:pt>
                <c:pt idx="880">
                  <c:v>11387.89503129028</c:v>
                </c:pt>
                <c:pt idx="881">
                  <c:v>11369.940542017437</c:v>
                </c:pt>
                <c:pt idx="882">
                  <c:v>11317.052861659389</c:v>
                </c:pt>
                <c:pt idx="883">
                  <c:v>11265.401178751281</c:v>
                </c:pt>
                <c:pt idx="884">
                  <c:v>11300.334369836486</c:v>
                </c:pt>
                <c:pt idx="885">
                  <c:v>11289.6007077712</c:v>
                </c:pt>
                <c:pt idx="886">
                  <c:v>11385.09777390357</c:v>
                </c:pt>
                <c:pt idx="887">
                  <c:v>11482.481362459534</c:v>
                </c:pt>
                <c:pt idx="888">
                  <c:v>11446.247121427021</c:v>
                </c:pt>
                <c:pt idx="889">
                  <c:v>11368.184124588572</c:v>
                </c:pt>
                <c:pt idx="890">
                  <c:v>11414.956870194275</c:v>
                </c:pt>
                <c:pt idx="891">
                  <c:v>11401.360898244913</c:v>
                </c:pt>
                <c:pt idx="892">
                  <c:v>11440.392396664136</c:v>
                </c:pt>
                <c:pt idx="893">
                  <c:v>11472.528330362629</c:v>
                </c:pt>
                <c:pt idx="894">
                  <c:v>11546.297862374964</c:v>
                </c:pt>
                <c:pt idx="895">
                  <c:v>11699.171231183595</c:v>
                </c:pt>
                <c:pt idx="896">
                  <c:v>11637.501463681219</c:v>
                </c:pt>
                <c:pt idx="897">
                  <c:v>11626.50759162647</c:v>
                </c:pt>
                <c:pt idx="898">
                  <c:v>11591.899663028093</c:v>
                </c:pt>
                <c:pt idx="899">
                  <c:v>11631.321476431511</c:v>
                </c:pt>
                <c:pt idx="900">
                  <c:v>11576.287063660404</c:v>
                </c:pt>
                <c:pt idx="901">
                  <c:v>11653.634483027836</c:v>
                </c:pt>
                <c:pt idx="902">
                  <c:v>11699.171231183596</c:v>
                </c:pt>
                <c:pt idx="903">
                  <c:v>11670.613184840196</c:v>
                </c:pt>
                <c:pt idx="904">
                  <c:v>11746.529449265588</c:v>
                </c:pt>
                <c:pt idx="905">
                  <c:v>11774.567075630064</c:v>
                </c:pt>
                <c:pt idx="906">
                  <c:v>11781.202430361331</c:v>
                </c:pt>
                <c:pt idx="907">
                  <c:v>11737.291994639703</c:v>
                </c:pt>
                <c:pt idx="908">
                  <c:v>11757.198058833506</c:v>
                </c:pt>
                <c:pt idx="909">
                  <c:v>11787.12220762158</c:v>
                </c:pt>
                <c:pt idx="910">
                  <c:v>11725.38738762184</c:v>
                </c:pt>
                <c:pt idx="911">
                  <c:v>11800.913337063039</c:v>
                </c:pt>
                <c:pt idx="912">
                  <c:v>11846.645242710898</c:v>
                </c:pt>
                <c:pt idx="913">
                  <c:v>11858.159534744567</c:v>
                </c:pt>
                <c:pt idx="914">
                  <c:v>11846.124822731974</c:v>
                </c:pt>
                <c:pt idx="915">
                  <c:v>11870.974876725546</c:v>
                </c:pt>
                <c:pt idx="916">
                  <c:v>11913.714367494598</c:v>
                </c:pt>
                <c:pt idx="917">
                  <c:v>11917.162149854963</c:v>
                </c:pt>
                <c:pt idx="918">
                  <c:v>11971.22077516559</c:v>
                </c:pt>
                <c:pt idx="919">
                  <c:v>11951.835130950707</c:v>
                </c:pt>
                <c:pt idx="920">
                  <c:v>11888.669156008929</c:v>
                </c:pt>
                <c:pt idx="921">
                  <c:v>11898.296925619004</c:v>
                </c:pt>
                <c:pt idx="922">
                  <c:v>11902.785547937216</c:v>
                </c:pt>
                <c:pt idx="923">
                  <c:v>12015.846788358234</c:v>
                </c:pt>
                <c:pt idx="924">
                  <c:v>12038.940424922945</c:v>
                </c:pt>
                <c:pt idx="925">
                  <c:v>12017.342995797639</c:v>
                </c:pt>
                <c:pt idx="926">
                  <c:v>12004.722811308757</c:v>
                </c:pt>
                <c:pt idx="927">
                  <c:v>12017.798363279197</c:v>
                </c:pt>
                <c:pt idx="928">
                  <c:v>12083.891700602415</c:v>
                </c:pt>
                <c:pt idx="929">
                  <c:v>12035.687800054675</c:v>
                </c:pt>
                <c:pt idx="930">
                  <c:v>12034.451802604734</c:v>
                </c:pt>
                <c:pt idx="931">
                  <c:v>12057.285229179979</c:v>
                </c:pt>
                <c:pt idx="932">
                  <c:v>12081.094443215707</c:v>
                </c:pt>
                <c:pt idx="933">
                  <c:v>12095.926412615012</c:v>
                </c:pt>
                <c:pt idx="934">
                  <c:v>12123.443619000565</c:v>
                </c:pt>
                <c:pt idx="935">
                  <c:v>12142.438948231253</c:v>
                </c:pt>
                <c:pt idx="936">
                  <c:v>12127.737083826678</c:v>
                </c:pt>
                <c:pt idx="937">
                  <c:v>12125.200036429429</c:v>
                </c:pt>
                <c:pt idx="938">
                  <c:v>12176.591509348074</c:v>
                </c:pt>
                <c:pt idx="939">
                  <c:v>12128.908028779255</c:v>
                </c:pt>
                <c:pt idx="940">
                  <c:v>12146.277045575809</c:v>
                </c:pt>
                <c:pt idx="941">
                  <c:v>12134.697701044772</c:v>
                </c:pt>
                <c:pt idx="942">
                  <c:v>12214.517115312086</c:v>
                </c:pt>
                <c:pt idx="943">
                  <c:v>12158.506915080497</c:v>
                </c:pt>
                <c:pt idx="944">
                  <c:v>12071.466673605628</c:v>
                </c:pt>
                <c:pt idx="945">
                  <c:v>12145.821678094248</c:v>
                </c:pt>
                <c:pt idx="946">
                  <c:v>12083.566438115586</c:v>
                </c:pt>
                <c:pt idx="947">
                  <c:v>12057.610491666801</c:v>
                </c:pt>
                <c:pt idx="948">
                  <c:v>12099.439247472736</c:v>
                </c:pt>
                <c:pt idx="949">
                  <c:v>12128.712871287153</c:v>
                </c:pt>
                <c:pt idx="950">
                  <c:v>12186.869803931799</c:v>
                </c:pt>
                <c:pt idx="951">
                  <c:v>12142.048633247055</c:v>
                </c:pt>
                <c:pt idx="952">
                  <c:v>12142.69915822071</c:v>
                </c:pt>
                <c:pt idx="953">
                  <c:v>12126.501086376731</c:v>
                </c:pt>
                <c:pt idx="954">
                  <c:v>12092.088315270448</c:v>
                </c:pt>
                <c:pt idx="955">
                  <c:v>12162.410064922418</c:v>
                </c:pt>
                <c:pt idx="956">
                  <c:v>12192.269161213124</c:v>
                </c:pt>
                <c:pt idx="957">
                  <c:v>12124.484458958405</c:v>
                </c:pt>
                <c:pt idx="958">
                  <c:v>12210.418807978063</c:v>
                </c:pt>
                <c:pt idx="959">
                  <c:v>12192.399266207854</c:v>
                </c:pt>
                <c:pt idx="960">
                  <c:v>12142.504000728612</c:v>
                </c:pt>
                <c:pt idx="961">
                  <c:v>12097.877987535965</c:v>
                </c:pt>
                <c:pt idx="962">
                  <c:v>12126.436033879365</c:v>
                </c:pt>
                <c:pt idx="963">
                  <c:v>12165.532584795954</c:v>
                </c:pt>
                <c:pt idx="964">
                  <c:v>12183.942441550356</c:v>
                </c:pt>
                <c:pt idx="965">
                  <c:v>12188.756326355395</c:v>
                </c:pt>
                <c:pt idx="966">
                  <c:v>12217.314372698795</c:v>
                </c:pt>
                <c:pt idx="967">
                  <c:v>12235.138756976909</c:v>
                </c:pt>
                <c:pt idx="968">
                  <c:v>12311.510388883858</c:v>
                </c:pt>
                <c:pt idx="969">
                  <c:v>12317.755428630935</c:v>
                </c:pt>
                <c:pt idx="970">
                  <c:v>12287.44096485867</c:v>
                </c:pt>
                <c:pt idx="971">
                  <c:v>12294.466634574132</c:v>
                </c:pt>
                <c:pt idx="972">
                  <c:v>12285.61949493244</c:v>
                </c:pt>
                <c:pt idx="973">
                  <c:v>12288.676962308611</c:v>
                </c:pt>
                <c:pt idx="974">
                  <c:v>12314.047436281109</c:v>
                </c:pt>
                <c:pt idx="975">
                  <c:v>12315.088276238954</c:v>
                </c:pt>
                <c:pt idx="976">
                  <c:v>12385.930445869846</c:v>
                </c:pt>
                <c:pt idx="977">
                  <c:v>12385.084763404095</c:v>
                </c:pt>
                <c:pt idx="978">
                  <c:v>12342.150115142949</c:v>
                </c:pt>
                <c:pt idx="979">
                  <c:v>12332.197083046047</c:v>
                </c:pt>
                <c:pt idx="980">
                  <c:v>12312.030808862783</c:v>
                </c:pt>
                <c:pt idx="981">
                  <c:v>12263.176383341384</c:v>
                </c:pt>
                <c:pt idx="982">
                  <c:v>12302.142829263243</c:v>
                </c:pt>
                <c:pt idx="983">
                  <c:v>12354.900404626562</c:v>
                </c:pt>
                <c:pt idx="984">
                  <c:v>12343.451165090255</c:v>
                </c:pt>
                <c:pt idx="985">
                  <c:v>12320.877948504471</c:v>
                </c:pt>
                <c:pt idx="986">
                  <c:v>12316.974798662548</c:v>
                </c:pt>
                <c:pt idx="987">
                  <c:v>12333.82339548018</c:v>
                </c:pt>
                <c:pt idx="988">
                  <c:v>12331.091190590834</c:v>
                </c:pt>
                <c:pt idx="989">
                  <c:v>12341.954957650853</c:v>
                </c:pt>
                <c:pt idx="990">
                  <c:v>12427.954359167876</c:v>
                </c:pt>
                <c:pt idx="991">
                  <c:v>12397.054422919324</c:v>
                </c:pt>
                <c:pt idx="992">
                  <c:v>12320.682791012374</c:v>
                </c:pt>
                <c:pt idx="993">
                  <c:v>12292.905374637359</c:v>
                </c:pt>
                <c:pt idx="994">
                  <c:v>12301.557356786954</c:v>
                </c:pt>
                <c:pt idx="995">
                  <c:v>12254.069033710231</c:v>
                </c:pt>
                <c:pt idx="996">
                  <c:v>12241.44884922135</c:v>
                </c:pt>
                <c:pt idx="997">
                  <c:v>12274.625622877689</c:v>
                </c:pt>
                <c:pt idx="998">
                  <c:v>12303.508931707915</c:v>
                </c:pt>
                <c:pt idx="999">
                  <c:v>12288.416752319148</c:v>
                </c:pt>
                <c:pt idx="1000">
                  <c:v>12307.672291539298</c:v>
                </c:pt>
                <c:pt idx="1001">
                  <c:v>12397.184527914054</c:v>
                </c:pt>
                <c:pt idx="1002">
                  <c:v>12377.994041191268</c:v>
                </c:pt>
                <c:pt idx="1003">
                  <c:v>12377.603726207077</c:v>
                </c:pt>
                <c:pt idx="1004">
                  <c:v>12393.021168082669</c:v>
                </c:pt>
                <c:pt idx="1005">
                  <c:v>12394.25716553261</c:v>
                </c:pt>
                <c:pt idx="1006">
                  <c:v>12455.081250569234</c:v>
                </c:pt>
                <c:pt idx="1007">
                  <c:v>12400.241995290226</c:v>
                </c:pt>
                <c:pt idx="1008">
                  <c:v>12450.657680748391</c:v>
                </c:pt>
                <c:pt idx="1009">
                  <c:v>12472.645424857887</c:v>
                </c:pt>
                <c:pt idx="1010">
                  <c:v>12443.046538556642</c:v>
                </c:pt>
                <c:pt idx="1011">
                  <c:v>12476.548574699809</c:v>
                </c:pt>
                <c:pt idx="1012">
                  <c:v>12514.994600642744</c:v>
                </c:pt>
                <c:pt idx="1013">
                  <c:v>12488.778444204498</c:v>
                </c:pt>
                <c:pt idx="1014">
                  <c:v>12457.358087977023</c:v>
                </c:pt>
                <c:pt idx="1015">
                  <c:v>12441.290121127777</c:v>
                </c:pt>
                <c:pt idx="1016">
                  <c:v>12443.436853540834</c:v>
                </c:pt>
                <c:pt idx="1017">
                  <c:v>12437.517076280586</c:v>
                </c:pt>
                <c:pt idx="1018">
                  <c:v>12488.90854919923</c:v>
                </c:pt>
                <c:pt idx="1019">
                  <c:v>12442.396013582988</c:v>
                </c:pt>
                <c:pt idx="1020">
                  <c:v>12463.14776024254</c:v>
                </c:pt>
                <c:pt idx="1021">
                  <c:v>12431.6623515177</c:v>
                </c:pt>
                <c:pt idx="1022">
                  <c:v>12476.028154720885</c:v>
                </c:pt>
                <c:pt idx="1023">
                  <c:v>12483.639296912634</c:v>
                </c:pt>
                <c:pt idx="1024">
                  <c:v>12442.721276069813</c:v>
                </c:pt>
                <c:pt idx="1025">
                  <c:v>12398.615682856089</c:v>
                </c:pt>
                <c:pt idx="1026">
                  <c:v>12360.429866902614</c:v>
                </c:pt>
                <c:pt idx="1027">
                  <c:v>12339.092647766771</c:v>
                </c:pt>
                <c:pt idx="1028">
                  <c:v>12373.245208883593</c:v>
                </c:pt>
                <c:pt idx="1029">
                  <c:v>12385.930445869841</c:v>
                </c:pt>
                <c:pt idx="1030">
                  <c:v>12343.386112592887</c:v>
                </c:pt>
                <c:pt idx="1031">
                  <c:v>12329.399825659331</c:v>
                </c:pt>
                <c:pt idx="1032">
                  <c:v>12368.041009094366</c:v>
                </c:pt>
                <c:pt idx="1033">
                  <c:v>12381.63698104373</c:v>
                </c:pt>
                <c:pt idx="1034">
                  <c:v>12457.813455458585</c:v>
                </c:pt>
                <c:pt idx="1035">
                  <c:v>12452.54420317199</c:v>
                </c:pt>
                <c:pt idx="1036">
                  <c:v>12486.69676428881</c:v>
                </c:pt>
                <c:pt idx="1037">
                  <c:v>12533.274352402421</c:v>
                </c:pt>
                <c:pt idx="1038">
                  <c:v>12529.501307555229</c:v>
                </c:pt>
                <c:pt idx="1039">
                  <c:v>12540.234969620516</c:v>
                </c:pt>
                <c:pt idx="1040">
                  <c:v>12534.770559841823</c:v>
                </c:pt>
                <c:pt idx="1041">
                  <c:v>12553.115364098861</c:v>
                </c:pt>
                <c:pt idx="1042">
                  <c:v>12510.180715837714</c:v>
                </c:pt>
                <c:pt idx="1043">
                  <c:v>12518.182173013656</c:v>
                </c:pt>
                <c:pt idx="1044">
                  <c:v>12525.207842729118</c:v>
                </c:pt>
                <c:pt idx="1045">
                  <c:v>12521.825112866118</c:v>
                </c:pt>
                <c:pt idx="1046">
                  <c:v>12527.549732634268</c:v>
                </c:pt>
                <c:pt idx="1047">
                  <c:v>12543.097279504595</c:v>
                </c:pt>
                <c:pt idx="1048">
                  <c:v>12558.905036364378</c:v>
                </c:pt>
                <c:pt idx="1049">
                  <c:v>12600.53863467822</c:v>
                </c:pt>
                <c:pt idx="1050">
                  <c:v>12623.697323740294</c:v>
                </c:pt>
                <c:pt idx="1051">
                  <c:v>12613.288924161836</c:v>
                </c:pt>
                <c:pt idx="1052">
                  <c:v>12607.108936912126</c:v>
                </c:pt>
                <c:pt idx="1053">
                  <c:v>12617.907651474778</c:v>
                </c:pt>
                <c:pt idx="1054">
                  <c:v>12612.508294193451</c:v>
                </c:pt>
                <c:pt idx="1055">
                  <c:v>12514.669338155927</c:v>
                </c:pt>
                <c:pt idx="1056">
                  <c:v>12481.622669494316</c:v>
                </c:pt>
                <c:pt idx="1057">
                  <c:v>12519.288065468867</c:v>
                </c:pt>
                <c:pt idx="1058">
                  <c:v>12527.41962763954</c:v>
                </c:pt>
                <c:pt idx="1059">
                  <c:v>12535.941504794404</c:v>
                </c:pt>
                <c:pt idx="1060">
                  <c:v>12570.74459088488</c:v>
                </c:pt>
                <c:pt idx="1061">
                  <c:v>12559.36040384594</c:v>
                </c:pt>
                <c:pt idx="1062">
                  <c:v>12482.14308947324</c:v>
                </c:pt>
                <c:pt idx="1063">
                  <c:v>12498.01589883039</c:v>
                </c:pt>
                <c:pt idx="1064">
                  <c:v>12581.998672929087</c:v>
                </c:pt>
                <c:pt idx="1065">
                  <c:v>12563.003343698396</c:v>
                </c:pt>
                <c:pt idx="1066">
                  <c:v>12575.883738176741</c:v>
                </c:pt>
                <c:pt idx="1067">
                  <c:v>12622.201116300886</c:v>
                </c:pt>
                <c:pt idx="1068">
                  <c:v>12654.141892507285</c:v>
                </c:pt>
                <c:pt idx="1069">
                  <c:v>12629.421943508443</c:v>
                </c:pt>
                <c:pt idx="1070">
                  <c:v>12660.191774762267</c:v>
                </c:pt>
                <c:pt idx="1071">
                  <c:v>12719.129337375296</c:v>
                </c:pt>
                <c:pt idx="1072">
                  <c:v>12671.901224288034</c:v>
                </c:pt>
                <c:pt idx="1073">
                  <c:v>12689.400346079321</c:v>
                </c:pt>
                <c:pt idx="1074">
                  <c:v>12744.434758850424</c:v>
                </c:pt>
                <c:pt idx="1075">
                  <c:v>12717.958392422717</c:v>
                </c:pt>
                <c:pt idx="1076">
                  <c:v>12687.774033645184</c:v>
                </c:pt>
                <c:pt idx="1077">
                  <c:v>12687.383718660991</c:v>
                </c:pt>
                <c:pt idx="1078">
                  <c:v>12759.331780747096</c:v>
                </c:pt>
                <c:pt idx="1079">
                  <c:v>12683.155306332243</c:v>
                </c:pt>
                <c:pt idx="1080">
                  <c:v>12744.109496363597</c:v>
                </c:pt>
                <c:pt idx="1081">
                  <c:v>12799.534224118896</c:v>
                </c:pt>
                <c:pt idx="1082">
                  <c:v>12761.023145678595</c:v>
                </c:pt>
                <c:pt idx="1083">
                  <c:v>12823.733753138817</c:v>
                </c:pt>
                <c:pt idx="1084">
                  <c:v>12832.385735288412</c:v>
                </c:pt>
                <c:pt idx="1085">
                  <c:v>12903.423062411401</c:v>
                </c:pt>
                <c:pt idx="1086">
                  <c:v>12767.138080430941</c:v>
                </c:pt>
                <c:pt idx="1087">
                  <c:v>12731.87962685891</c:v>
                </c:pt>
                <c:pt idx="1088">
                  <c:v>12696.035700810589</c:v>
                </c:pt>
                <c:pt idx="1089">
                  <c:v>12698.11738072628</c:v>
                </c:pt>
                <c:pt idx="1090">
                  <c:v>12722.121752254105</c:v>
                </c:pt>
                <c:pt idx="1091">
                  <c:v>12816.187663444436</c:v>
                </c:pt>
                <c:pt idx="1092">
                  <c:v>12793.354236869189</c:v>
                </c:pt>
                <c:pt idx="1093">
                  <c:v>12855.284214361025</c:v>
                </c:pt>
                <c:pt idx="1094">
                  <c:v>12817.293555899645</c:v>
                </c:pt>
                <c:pt idx="1095">
                  <c:v>12858.211576742466</c:v>
                </c:pt>
                <c:pt idx="1096">
                  <c:v>12879.809005867772</c:v>
                </c:pt>
                <c:pt idx="1097">
                  <c:v>12827.246587996548</c:v>
                </c:pt>
                <c:pt idx="1098">
                  <c:v>12824.839645594029</c:v>
                </c:pt>
                <c:pt idx="1099">
                  <c:v>12787.109197122112</c:v>
                </c:pt>
                <c:pt idx="1100">
                  <c:v>12711.453142686181</c:v>
                </c:pt>
                <c:pt idx="1101">
                  <c:v>12729.017316974832</c:v>
                </c:pt>
                <c:pt idx="1102">
                  <c:v>12731.944679356277</c:v>
                </c:pt>
                <c:pt idx="1103">
                  <c:v>12686.668141189975</c:v>
                </c:pt>
                <c:pt idx="1104">
                  <c:v>12671.185646817015</c:v>
                </c:pt>
                <c:pt idx="1105">
                  <c:v>12807.535681294839</c:v>
                </c:pt>
                <c:pt idx="1106">
                  <c:v>12800.575064076746</c:v>
                </c:pt>
                <c:pt idx="1107">
                  <c:v>12793.809604350747</c:v>
                </c:pt>
                <c:pt idx="1108">
                  <c:v>12766.097240473098</c:v>
                </c:pt>
                <c:pt idx="1109">
                  <c:v>12660.19177476227</c:v>
                </c:pt>
                <c:pt idx="1110">
                  <c:v>12748.077698702889</c:v>
                </c:pt>
                <c:pt idx="1111">
                  <c:v>12722.577119735663</c:v>
                </c:pt>
                <c:pt idx="1112">
                  <c:v>12702.2156880603</c:v>
                </c:pt>
                <c:pt idx="1113">
                  <c:v>12722.447014740932</c:v>
                </c:pt>
                <c:pt idx="1114">
                  <c:v>12807.795891284301</c:v>
                </c:pt>
                <c:pt idx="1115">
                  <c:v>12801.095484055668</c:v>
                </c:pt>
                <c:pt idx="1116">
                  <c:v>12826.270800536067</c:v>
                </c:pt>
                <c:pt idx="1117">
                  <c:v>12876.166066015308</c:v>
                </c:pt>
                <c:pt idx="1118">
                  <c:v>12903.162852421938</c:v>
                </c:pt>
                <c:pt idx="1119">
                  <c:v>12884.492785678076</c:v>
                </c:pt>
                <c:pt idx="1120">
                  <c:v>12891.843717880362</c:v>
                </c:pt>
                <c:pt idx="1121">
                  <c:v>12958.457475182504</c:v>
                </c:pt>
                <c:pt idx="1122">
                  <c:v>12989.942883907344</c:v>
                </c:pt>
                <c:pt idx="1123">
                  <c:v>13000.286230988439</c:v>
                </c:pt>
                <c:pt idx="1124">
                  <c:v>13022.664290082128</c:v>
                </c:pt>
                <c:pt idx="1125">
                  <c:v>12982.85216169452</c:v>
                </c:pt>
                <c:pt idx="1126">
                  <c:v>13034.438792105262</c:v>
                </c:pt>
                <c:pt idx="1127">
                  <c:v>13001.912543422575</c:v>
                </c:pt>
                <c:pt idx="1128">
                  <c:v>12989.097201441597</c:v>
                </c:pt>
                <c:pt idx="1129">
                  <c:v>12979.664589323618</c:v>
                </c:pt>
                <c:pt idx="1130">
                  <c:v>13003.408750861981</c:v>
                </c:pt>
                <c:pt idx="1131">
                  <c:v>12979.794694318349</c:v>
                </c:pt>
                <c:pt idx="1132">
                  <c:v>13048.490131536184</c:v>
                </c:pt>
                <c:pt idx="1133">
                  <c:v>13102.483704349444</c:v>
                </c:pt>
                <c:pt idx="1134">
                  <c:v>13132.472905634881</c:v>
                </c:pt>
                <c:pt idx="1135">
                  <c:v>13111.135686499038</c:v>
                </c:pt>
                <c:pt idx="1136">
                  <c:v>13132.277748142784</c:v>
                </c:pt>
                <c:pt idx="1137">
                  <c:v>13184.710061019274</c:v>
                </c:pt>
                <c:pt idx="1138">
                  <c:v>13166.755571746431</c:v>
                </c:pt>
                <c:pt idx="1139">
                  <c:v>13136.11584548734</c:v>
                </c:pt>
                <c:pt idx="1140">
                  <c:v>13153.224652294435</c:v>
                </c:pt>
                <c:pt idx="1141">
                  <c:v>13144.767827636937</c:v>
                </c:pt>
                <c:pt idx="1142">
                  <c:v>13182.042908627296</c:v>
                </c:pt>
                <c:pt idx="1143">
                  <c:v>13182.628381103586</c:v>
                </c:pt>
                <c:pt idx="1144">
                  <c:v>13254.966758173883</c:v>
                </c:pt>
                <c:pt idx="1145">
                  <c:v>13216.19546974412</c:v>
                </c:pt>
                <c:pt idx="1146">
                  <c:v>13264.724632778689</c:v>
                </c:pt>
                <c:pt idx="1147">
                  <c:v>13238.183213853617</c:v>
                </c:pt>
                <c:pt idx="1148">
                  <c:v>13266.415997710188</c:v>
                </c:pt>
                <c:pt idx="1149">
                  <c:v>13322.816512925971</c:v>
                </c:pt>
                <c:pt idx="1150">
                  <c:v>13321.970830460219</c:v>
                </c:pt>
                <c:pt idx="1151">
                  <c:v>13328.866395180949</c:v>
                </c:pt>
                <c:pt idx="1152">
                  <c:v>13381.884180533729</c:v>
                </c:pt>
                <c:pt idx="1153">
                  <c:v>13356.578759058595</c:v>
                </c:pt>
                <c:pt idx="1154">
                  <c:v>13383.575545465226</c:v>
                </c:pt>
                <c:pt idx="1155">
                  <c:v>13487.139121270902</c:v>
                </c:pt>
                <c:pt idx="1156">
                  <c:v>13447.782360364849</c:v>
                </c:pt>
                <c:pt idx="1157">
                  <c:v>13472.372204368961</c:v>
                </c:pt>
                <c:pt idx="1158">
                  <c:v>13529.423244558395</c:v>
                </c:pt>
                <c:pt idx="1159">
                  <c:v>13495.921208415226</c:v>
                </c:pt>
                <c:pt idx="1160">
                  <c:v>13504.963505549014</c:v>
                </c:pt>
                <c:pt idx="1161">
                  <c:v>13565.787590585636</c:v>
                </c:pt>
                <c:pt idx="1162">
                  <c:v>13523.763677287603</c:v>
                </c:pt>
                <c:pt idx="1163">
                  <c:v>13555.899610986098</c:v>
                </c:pt>
                <c:pt idx="1164">
                  <c:v>13422.541991387081</c:v>
                </c:pt>
                <c:pt idx="1165">
                  <c:v>13492.408373557493</c:v>
                </c:pt>
                <c:pt idx="1166">
                  <c:v>13517.843900027354</c:v>
                </c:pt>
                <c:pt idx="1167">
                  <c:v>13442.057740596696</c:v>
                </c:pt>
                <c:pt idx="1168">
                  <c:v>13423.777988837026</c:v>
                </c:pt>
                <c:pt idx="1169">
                  <c:v>13391.056582662242</c:v>
                </c:pt>
                <c:pt idx="1170">
                  <c:v>13492.603531049592</c:v>
                </c:pt>
                <c:pt idx="1171">
                  <c:v>13462.809487256251</c:v>
                </c:pt>
                <c:pt idx="1172">
                  <c:v>13385.266910396726</c:v>
                </c:pt>
                <c:pt idx="1173">
                  <c:v>13370.760203484248</c:v>
                </c:pt>
                <c:pt idx="1174">
                  <c:v>13436.723435812737</c:v>
                </c:pt>
                <c:pt idx="1175">
                  <c:v>13500.474883230805</c:v>
                </c:pt>
                <c:pt idx="1176">
                  <c:v>13431.128921039315</c:v>
                </c:pt>
                <c:pt idx="1177">
                  <c:v>13400.163932293399</c:v>
                </c:pt>
                <c:pt idx="1178">
                  <c:v>13416.296951640012</c:v>
                </c:pt>
                <c:pt idx="1179">
                  <c:v>13452.921507656718</c:v>
                </c:pt>
                <c:pt idx="1180">
                  <c:v>13535.27796932128</c:v>
                </c:pt>
                <c:pt idx="1181">
                  <c:v>13558.696868372814</c:v>
                </c:pt>
                <c:pt idx="1182">
                  <c:v>13550.695411196873</c:v>
                </c:pt>
                <c:pt idx="1183">
                  <c:v>13508.476340406747</c:v>
                </c:pt>
                <c:pt idx="1184">
                  <c:v>13595.516581881615</c:v>
                </c:pt>
                <c:pt idx="1185">
                  <c:v>13637.020075200726</c:v>
                </c:pt>
                <c:pt idx="1186">
                  <c:v>13604.949193999599</c:v>
                </c:pt>
                <c:pt idx="1187">
                  <c:v>13612.36517869925</c:v>
                </c:pt>
                <c:pt idx="1188">
                  <c:v>13605.534666475885</c:v>
                </c:pt>
                <c:pt idx="1189">
                  <c:v>13639.622175095343</c:v>
                </c:pt>
                <c:pt idx="1190">
                  <c:v>13650.681099647454</c:v>
                </c:pt>
                <c:pt idx="1191">
                  <c:v>13729.199463967461</c:v>
                </c:pt>
                <c:pt idx="1192">
                  <c:v>13727.247889046499</c:v>
                </c:pt>
                <c:pt idx="1193">
                  <c:v>13725.816734104463</c:v>
                </c:pt>
                <c:pt idx="1194">
                  <c:v>13696.478057792678</c:v>
                </c:pt>
                <c:pt idx="1195">
                  <c:v>13693.680800405968</c:v>
                </c:pt>
                <c:pt idx="1196">
                  <c:v>13630.64493045892</c:v>
                </c:pt>
                <c:pt idx="1197">
                  <c:v>13550.305096212684</c:v>
                </c:pt>
                <c:pt idx="1198">
                  <c:v>13616.658643525363</c:v>
                </c:pt>
                <c:pt idx="1199">
                  <c:v>13640.793120047916</c:v>
                </c:pt>
                <c:pt idx="1200">
                  <c:v>13645.997319837148</c:v>
                </c:pt>
                <c:pt idx="1201">
                  <c:v>13617.114011006923</c:v>
                </c:pt>
                <c:pt idx="1202">
                  <c:v>13614.772121101769</c:v>
                </c:pt>
                <c:pt idx="1203">
                  <c:v>13651.136467129012</c:v>
                </c:pt>
                <c:pt idx="1204">
                  <c:v>13591.54837954233</c:v>
                </c:pt>
                <c:pt idx="1205">
                  <c:v>13549.459413746932</c:v>
                </c:pt>
                <c:pt idx="1206">
                  <c:v>13583.67702736112</c:v>
                </c:pt>
                <c:pt idx="1207">
                  <c:v>13628.433145548493</c:v>
                </c:pt>
                <c:pt idx="1208">
                  <c:v>13623.814418235554</c:v>
                </c:pt>
                <c:pt idx="1209">
                  <c:v>13672.733896254314</c:v>
                </c:pt>
                <c:pt idx="1210">
                  <c:v>13629.734195495801</c:v>
                </c:pt>
                <c:pt idx="1211">
                  <c:v>13731.736511364707</c:v>
                </c:pt>
                <c:pt idx="1212">
                  <c:v>13692.705012945482</c:v>
                </c:pt>
                <c:pt idx="1213">
                  <c:v>13684.183135790619</c:v>
                </c:pt>
                <c:pt idx="1214">
                  <c:v>13600.135309194557</c:v>
                </c:pt>
                <c:pt idx="1215">
                  <c:v>13609.828131301998</c:v>
                </c:pt>
                <c:pt idx="1216">
                  <c:v>13537.619859226434</c:v>
                </c:pt>
                <c:pt idx="1217">
                  <c:v>13420.52536396876</c:v>
                </c:pt>
                <c:pt idx="1218">
                  <c:v>13478.422086623939</c:v>
                </c:pt>
                <c:pt idx="1219">
                  <c:v>13466.192217119251</c:v>
                </c:pt>
                <c:pt idx="1220">
                  <c:v>13463.590117224636</c:v>
                </c:pt>
                <c:pt idx="1221">
                  <c:v>13480.503766539634</c:v>
                </c:pt>
                <c:pt idx="1222">
                  <c:v>13527.992089616358</c:v>
                </c:pt>
                <c:pt idx="1223">
                  <c:v>13544.840686433989</c:v>
                </c:pt>
                <c:pt idx="1224">
                  <c:v>13425.729563757988</c:v>
                </c:pt>
                <c:pt idx="1225">
                  <c:v>13473.022729342614</c:v>
                </c:pt>
                <c:pt idx="1226">
                  <c:v>13500.344778236074</c:v>
                </c:pt>
                <c:pt idx="1227">
                  <c:v>13517.843900027356</c:v>
                </c:pt>
                <c:pt idx="1228">
                  <c:v>13397.041412419858</c:v>
                </c:pt>
                <c:pt idx="1229">
                  <c:v>13388.97490274655</c:v>
                </c:pt>
                <c:pt idx="1230">
                  <c:v>13390.015742704398</c:v>
                </c:pt>
                <c:pt idx="1231">
                  <c:v>13458.320864938039</c:v>
                </c:pt>
                <c:pt idx="1232">
                  <c:v>13317.612313136735</c:v>
                </c:pt>
                <c:pt idx="1233">
                  <c:v>13285.216169448779</c:v>
                </c:pt>
                <c:pt idx="1234">
                  <c:v>13311.172115897562</c:v>
                </c:pt>
                <c:pt idx="1235">
                  <c:v>13277.539974759662</c:v>
                </c:pt>
                <c:pt idx="1236">
                  <c:v>13308.700120997675</c:v>
                </c:pt>
                <c:pt idx="1237">
                  <c:v>13189.52394582431</c:v>
                </c:pt>
                <c:pt idx="1238">
                  <c:v>13153.81012477072</c:v>
                </c:pt>
                <c:pt idx="1239">
                  <c:v>13184.124588542983</c:v>
                </c:pt>
                <c:pt idx="1240">
                  <c:v>13307.984543526656</c:v>
                </c:pt>
                <c:pt idx="1241">
                  <c:v>13288.729004306506</c:v>
                </c:pt>
                <c:pt idx="1242">
                  <c:v>13306.813598574079</c:v>
                </c:pt>
                <c:pt idx="1243">
                  <c:v>13296.079936508793</c:v>
                </c:pt>
                <c:pt idx="1244">
                  <c:v>13268.887992610065</c:v>
                </c:pt>
                <c:pt idx="1245">
                  <c:v>13308.43991100821</c:v>
                </c:pt>
                <c:pt idx="1246">
                  <c:v>13211.706847425901</c:v>
                </c:pt>
                <c:pt idx="1247">
                  <c:v>13335.371644917479</c:v>
                </c:pt>
                <c:pt idx="1248">
                  <c:v>13322.816512925963</c:v>
                </c:pt>
                <c:pt idx="1249">
                  <c:v>13393.853840048949</c:v>
                </c:pt>
                <c:pt idx="1250">
                  <c:v>13383.770702957318</c:v>
                </c:pt>
                <c:pt idx="1251">
                  <c:v>13391.186687656969</c:v>
                </c:pt>
                <c:pt idx="1252">
                  <c:v>13291.851524180043</c:v>
                </c:pt>
                <c:pt idx="1253">
                  <c:v>13335.371644917479</c:v>
                </c:pt>
                <c:pt idx="1254">
                  <c:v>13396.976359922486</c:v>
                </c:pt>
                <c:pt idx="1255">
                  <c:v>13404.457397119504</c:v>
                </c:pt>
                <c:pt idx="1256">
                  <c:v>13395.805414969909</c:v>
                </c:pt>
                <c:pt idx="1257">
                  <c:v>13389.625427720201</c:v>
                </c:pt>
                <c:pt idx="1258">
                  <c:v>13433.47081094446</c:v>
                </c:pt>
                <c:pt idx="1259">
                  <c:v>13409.791701903465</c:v>
                </c:pt>
                <c:pt idx="1260">
                  <c:v>13401.204772251234</c:v>
                </c:pt>
                <c:pt idx="1261">
                  <c:v>13428.071453663135</c:v>
                </c:pt>
                <c:pt idx="1262">
                  <c:v>13339.600057246227</c:v>
                </c:pt>
                <c:pt idx="1263">
                  <c:v>13379.151975644374</c:v>
                </c:pt>
                <c:pt idx="1264">
                  <c:v>13396.651097435661</c:v>
                </c:pt>
                <c:pt idx="1265">
                  <c:v>13463.980432208822</c:v>
                </c:pt>
                <c:pt idx="1266">
                  <c:v>13380.973445570604</c:v>
                </c:pt>
                <c:pt idx="1267">
                  <c:v>13419.874838995098</c:v>
                </c:pt>
                <c:pt idx="1268">
                  <c:v>13456.629500006533</c:v>
                </c:pt>
                <c:pt idx="1269">
                  <c:v>13420.525363968753</c:v>
                </c:pt>
                <c:pt idx="1270">
                  <c:v>13388.389430270257</c:v>
                </c:pt>
                <c:pt idx="1271">
                  <c:v>13363.669481271414</c:v>
                </c:pt>
                <c:pt idx="1272">
                  <c:v>13339.079637267305</c:v>
                </c:pt>
                <c:pt idx="1273">
                  <c:v>13275.393242346603</c:v>
                </c:pt>
                <c:pt idx="1274">
                  <c:v>13308.700120997675</c:v>
                </c:pt>
                <c:pt idx="1275">
                  <c:v>13264.659580281317</c:v>
                </c:pt>
                <c:pt idx="1276">
                  <c:v>13328.280922704655</c:v>
                </c:pt>
                <c:pt idx="1277">
                  <c:v>13271.685249996781</c:v>
                </c:pt>
                <c:pt idx="1278">
                  <c:v>13311.302220892292</c:v>
                </c:pt>
                <c:pt idx="1279">
                  <c:v>13343.438154590785</c:v>
                </c:pt>
                <c:pt idx="1280">
                  <c:v>13358.400228984821</c:v>
                </c:pt>
                <c:pt idx="1281">
                  <c:v>13355.277709111282</c:v>
                </c:pt>
                <c:pt idx="1282">
                  <c:v>13391.121635159603</c:v>
                </c:pt>
                <c:pt idx="1283">
                  <c:v>13380.322920596949</c:v>
                </c:pt>
                <c:pt idx="1284">
                  <c:v>13465.866954632416</c:v>
                </c:pt>
                <c:pt idx="1285">
                  <c:v>13446.156047930706</c:v>
                </c:pt>
                <c:pt idx="1286">
                  <c:v>13464.045484706185</c:v>
                </c:pt>
                <c:pt idx="1287">
                  <c:v>13487.984803736643</c:v>
                </c:pt>
                <c:pt idx="1288">
                  <c:v>13526.886197161135</c:v>
                </c:pt>
                <c:pt idx="1289">
                  <c:v>13537.034386750132</c:v>
                </c:pt>
                <c:pt idx="1290">
                  <c:v>13490.261641144429</c:v>
                </c:pt>
                <c:pt idx="1291">
                  <c:v>13415.191059184786</c:v>
                </c:pt>
                <c:pt idx="1292">
                  <c:v>13474.909251766199</c:v>
                </c:pt>
                <c:pt idx="1293">
                  <c:v>13470.745891934816</c:v>
                </c:pt>
                <c:pt idx="1294">
                  <c:v>13438.154590754762</c:v>
                </c:pt>
                <c:pt idx="1295">
                  <c:v>13493.709423504795</c:v>
                </c:pt>
                <c:pt idx="1296">
                  <c:v>13547.442786328595</c:v>
                </c:pt>
                <c:pt idx="1297">
                  <c:v>13536.904281755405</c:v>
                </c:pt>
                <c:pt idx="1298">
                  <c:v>13577.692197603494</c:v>
                </c:pt>
                <c:pt idx="1299">
                  <c:v>13568.845057961802</c:v>
                </c:pt>
                <c:pt idx="1300">
                  <c:v>13636.564707719157</c:v>
                </c:pt>
                <c:pt idx="1301">
                  <c:v>13603.583091554914</c:v>
                </c:pt>
                <c:pt idx="1302">
                  <c:v>13600.525624178741</c:v>
                </c:pt>
                <c:pt idx="1303">
                  <c:v>13582.11576742434</c:v>
                </c:pt>
                <c:pt idx="1304">
                  <c:v>13581.530294948054</c:v>
                </c:pt>
                <c:pt idx="1305">
                  <c:v>13573.658942766842</c:v>
                </c:pt>
                <c:pt idx="1306">
                  <c:v>13542.824059015653</c:v>
                </c:pt>
                <c:pt idx="1307">
                  <c:v>13510.948335306619</c:v>
                </c:pt>
                <c:pt idx="1308">
                  <c:v>13514.526222661716</c:v>
                </c:pt>
                <c:pt idx="1309">
                  <c:v>13477.251141671355</c:v>
                </c:pt>
                <c:pt idx="1310">
                  <c:v>13506.719922977871</c:v>
                </c:pt>
                <c:pt idx="1311">
                  <c:v>13508.80160289356</c:v>
                </c:pt>
                <c:pt idx="1312">
                  <c:v>13518.039057519443</c:v>
                </c:pt>
                <c:pt idx="1313">
                  <c:v>13547.833101312783</c:v>
                </c:pt>
                <c:pt idx="1314">
                  <c:v>13517.388532545789</c:v>
                </c:pt>
                <c:pt idx="1315">
                  <c:v>13485.187546349927</c:v>
                </c:pt>
                <c:pt idx="1316">
                  <c:v>13490.001431154968</c:v>
                </c:pt>
                <c:pt idx="1317">
                  <c:v>13485.382703842026</c:v>
                </c:pt>
                <c:pt idx="1318">
                  <c:v>13494.815315960004</c:v>
                </c:pt>
                <c:pt idx="1319">
                  <c:v>13543.084269005112</c:v>
                </c:pt>
                <c:pt idx="1320">
                  <c:v>13574.179362745761</c:v>
                </c:pt>
                <c:pt idx="1321">
                  <c:v>13554.403403546687</c:v>
                </c:pt>
                <c:pt idx="1322">
                  <c:v>13620.561793367273</c:v>
                </c:pt>
                <c:pt idx="1323">
                  <c:v>13642.354379984672</c:v>
                </c:pt>
                <c:pt idx="1324">
                  <c:v>13659.528239289131</c:v>
                </c:pt>
                <c:pt idx="1325">
                  <c:v>13642.874799963596</c:v>
                </c:pt>
                <c:pt idx="1326">
                  <c:v>13639.296912608499</c:v>
                </c:pt>
                <c:pt idx="1327">
                  <c:v>13670.847373830709</c:v>
                </c:pt>
                <c:pt idx="1328">
                  <c:v>13717.099699457487</c:v>
                </c:pt>
                <c:pt idx="1329">
                  <c:v>13680.995563419707</c:v>
                </c:pt>
                <c:pt idx="1330">
                  <c:v>13725.946839099179</c:v>
                </c:pt>
                <c:pt idx="1331">
                  <c:v>13741.10407098531</c:v>
                </c:pt>
                <c:pt idx="1332">
                  <c:v>13761.075187676479</c:v>
                </c:pt>
                <c:pt idx="1333">
                  <c:v>13791.389651448742</c:v>
                </c:pt>
                <c:pt idx="1334">
                  <c:v>13814.873602997644</c:v>
                </c:pt>
                <c:pt idx="1335">
                  <c:v>13851.237949024886</c:v>
                </c:pt>
                <c:pt idx="1336">
                  <c:v>13854.360468898423</c:v>
                </c:pt>
                <c:pt idx="1337">
                  <c:v>13863.662976021673</c:v>
                </c:pt>
                <c:pt idx="1338">
                  <c:v>13824.631477602448</c:v>
                </c:pt>
                <c:pt idx="1339">
                  <c:v>13857.93835625352</c:v>
                </c:pt>
                <c:pt idx="1340">
                  <c:v>13814.288130521354</c:v>
                </c:pt>
                <c:pt idx="1341">
                  <c:v>13845.903644240927</c:v>
                </c:pt>
                <c:pt idx="1342">
                  <c:v>13879.600837876189</c:v>
                </c:pt>
                <c:pt idx="1343">
                  <c:v>13907.898674230126</c:v>
                </c:pt>
                <c:pt idx="1344">
                  <c:v>13861.841506095441</c:v>
                </c:pt>
                <c:pt idx="1345">
                  <c:v>13863.858133513768</c:v>
                </c:pt>
                <c:pt idx="1346">
                  <c:v>13877.193895473671</c:v>
                </c:pt>
                <c:pt idx="1347">
                  <c:v>13886.301245104822</c:v>
                </c:pt>
                <c:pt idx="1348">
                  <c:v>13892.025864872976</c:v>
                </c:pt>
                <c:pt idx="1349">
                  <c:v>13876.60842299738</c:v>
                </c:pt>
                <c:pt idx="1350">
                  <c:v>13925.788111005602</c:v>
                </c:pt>
                <c:pt idx="1351">
                  <c:v>13915.574868919241</c:v>
                </c:pt>
                <c:pt idx="1352">
                  <c:v>13939.579240447065</c:v>
                </c:pt>
                <c:pt idx="1353">
                  <c:v>14000.338272986322</c:v>
                </c:pt>
                <c:pt idx="1354">
                  <c:v>13918.046863819127</c:v>
                </c:pt>
                <c:pt idx="1355">
                  <c:v>13939.5141879497</c:v>
                </c:pt>
                <c:pt idx="1356">
                  <c:v>13923.251063608357</c:v>
                </c:pt>
                <c:pt idx="1357">
                  <c:v>13924.812323545129</c:v>
                </c:pt>
                <c:pt idx="1358">
                  <c:v>13966.055606874774</c:v>
                </c:pt>
                <c:pt idx="1359">
                  <c:v>13928.650420889684</c:v>
                </c:pt>
                <c:pt idx="1360">
                  <c:v>13952.134372438586</c:v>
                </c:pt>
                <c:pt idx="1361">
                  <c:v>13923.251063608359</c:v>
                </c:pt>
                <c:pt idx="1362">
                  <c:v>13846.879431701413</c:v>
                </c:pt>
                <c:pt idx="1363">
                  <c:v>13952.915002406971</c:v>
                </c:pt>
                <c:pt idx="1364">
                  <c:v>13974.902746516467</c:v>
                </c:pt>
                <c:pt idx="1365">
                  <c:v>13955.126787317395</c:v>
                </c:pt>
                <c:pt idx="1366">
                  <c:v>13941.140500383839</c:v>
                </c:pt>
                <c:pt idx="1367">
                  <c:v>13934.114830668379</c:v>
                </c:pt>
                <c:pt idx="1368">
                  <c:v>13937.237350541918</c:v>
                </c:pt>
                <c:pt idx="1369">
                  <c:v>13982.318731216123</c:v>
                </c:pt>
                <c:pt idx="1370">
                  <c:v>13988.758928455298</c:v>
                </c:pt>
                <c:pt idx="1371">
                  <c:v>13917.071076358656</c:v>
                </c:pt>
                <c:pt idx="1372">
                  <c:v>13840.699444451706</c:v>
                </c:pt>
                <c:pt idx="1373">
                  <c:v>13826.778210015516</c:v>
                </c:pt>
                <c:pt idx="1374">
                  <c:v>13817.410650394902</c:v>
                </c:pt>
                <c:pt idx="1375">
                  <c:v>13804.595308413926</c:v>
                </c:pt>
                <c:pt idx="1376">
                  <c:v>13868.216650837259</c:v>
                </c:pt>
                <c:pt idx="1377">
                  <c:v>13899.441849572639</c:v>
                </c:pt>
                <c:pt idx="1378">
                  <c:v>13874.5267430817</c:v>
                </c:pt>
                <c:pt idx="1379">
                  <c:v>13987.067563523795</c:v>
                </c:pt>
                <c:pt idx="1380">
                  <c:v>14044.50891869742</c:v>
                </c:pt>
                <c:pt idx="1381">
                  <c:v>14049.908275978749</c:v>
                </c:pt>
                <c:pt idx="1382">
                  <c:v>14075.864222427532</c:v>
                </c:pt>
                <c:pt idx="1383">
                  <c:v>14023.496962048404</c:v>
                </c:pt>
                <c:pt idx="1384">
                  <c:v>14031.628524219077</c:v>
                </c:pt>
                <c:pt idx="1385">
                  <c:v>14007.10373271233</c:v>
                </c:pt>
                <c:pt idx="1386">
                  <c:v>14045.809968644729</c:v>
                </c:pt>
                <c:pt idx="1387">
                  <c:v>14013.283719962043</c:v>
                </c:pt>
                <c:pt idx="1388">
                  <c:v>13969.048021753588</c:v>
                </c:pt>
                <c:pt idx="1389">
                  <c:v>14023.366857053674</c:v>
                </c:pt>
                <c:pt idx="1390">
                  <c:v>13981.993468729299</c:v>
                </c:pt>
                <c:pt idx="1391">
                  <c:v>14034.165571616328</c:v>
                </c:pt>
                <c:pt idx="1392">
                  <c:v>14020.374442174865</c:v>
                </c:pt>
                <c:pt idx="1393">
                  <c:v>14048.607226031439</c:v>
                </c:pt>
                <c:pt idx="1394">
                  <c:v>14165.831826283844</c:v>
                </c:pt>
                <c:pt idx="1395">
                  <c:v>14224.704336399509</c:v>
                </c:pt>
                <c:pt idx="1396">
                  <c:v>14327.227072247335</c:v>
                </c:pt>
                <c:pt idx="1397">
                  <c:v>14335.423686915374</c:v>
                </c:pt>
                <c:pt idx="1398">
                  <c:v>14425.196133279589</c:v>
                </c:pt>
                <c:pt idx="1399">
                  <c:v>14284.812843965112</c:v>
                </c:pt>
                <c:pt idx="1400">
                  <c:v>14346.352506472755</c:v>
                </c:pt>
                <c:pt idx="1401">
                  <c:v>14398.524609359783</c:v>
                </c:pt>
                <c:pt idx="1402">
                  <c:v>14413.551736251184</c:v>
                </c:pt>
                <c:pt idx="1403">
                  <c:v>14173.442968475589</c:v>
                </c:pt>
                <c:pt idx="1404">
                  <c:v>14267.313722173822</c:v>
                </c:pt>
                <c:pt idx="1405">
                  <c:v>14183.330948075125</c:v>
                </c:pt>
                <c:pt idx="1406">
                  <c:v>14244.805558085402</c:v>
                </c:pt>
                <c:pt idx="1407">
                  <c:v>14293.790088601529</c:v>
                </c:pt>
                <c:pt idx="1408">
                  <c:v>14328.918437178832</c:v>
                </c:pt>
                <c:pt idx="1409">
                  <c:v>14302.50712324849</c:v>
                </c:pt>
                <c:pt idx="1410">
                  <c:v>14280.519379138992</c:v>
                </c:pt>
                <c:pt idx="1411">
                  <c:v>14176.370330857028</c:v>
                </c:pt>
                <c:pt idx="1412">
                  <c:v>14042.101976294896</c:v>
                </c:pt>
                <c:pt idx="1413">
                  <c:v>14107.60984114183</c:v>
                </c:pt>
                <c:pt idx="1414">
                  <c:v>14132.720105124863</c:v>
                </c:pt>
                <c:pt idx="1415">
                  <c:v>14080.678107232563</c:v>
                </c:pt>
                <c:pt idx="1416">
                  <c:v>14184.762103017159</c:v>
                </c:pt>
                <c:pt idx="1417">
                  <c:v>14175.069280909716</c:v>
                </c:pt>
                <c:pt idx="1418">
                  <c:v>14247.863025461569</c:v>
                </c:pt>
                <c:pt idx="1419">
                  <c:v>14358.842585966897</c:v>
                </c:pt>
                <c:pt idx="1420">
                  <c:v>14338.5462067889</c:v>
                </c:pt>
                <c:pt idx="1421">
                  <c:v>14297.498080951349</c:v>
                </c:pt>
                <c:pt idx="1422">
                  <c:v>14327.942649718345</c:v>
                </c:pt>
                <c:pt idx="1423">
                  <c:v>14358.777533469533</c:v>
                </c:pt>
                <c:pt idx="1424">
                  <c:v>14295.156191046195</c:v>
                </c:pt>
                <c:pt idx="1425">
                  <c:v>14227.241383796743</c:v>
                </c:pt>
                <c:pt idx="1426">
                  <c:v>14236.153575935799</c:v>
                </c:pt>
                <c:pt idx="1427">
                  <c:v>14187.754517895961</c:v>
                </c:pt>
                <c:pt idx="1428">
                  <c:v>14204.277852226769</c:v>
                </c:pt>
                <c:pt idx="1429">
                  <c:v>14292.489038654214</c:v>
                </c:pt>
                <c:pt idx="1430">
                  <c:v>14279.673696673233</c:v>
                </c:pt>
                <c:pt idx="1431">
                  <c:v>14364.697310729778</c:v>
                </c:pt>
                <c:pt idx="1432">
                  <c:v>14425.196133279574</c:v>
                </c:pt>
                <c:pt idx="1433">
                  <c:v>14287.805258843906</c:v>
                </c:pt>
                <c:pt idx="1434">
                  <c:v>14209.221842026534</c:v>
                </c:pt>
                <c:pt idx="1435">
                  <c:v>14144.234397158527</c:v>
                </c:pt>
                <c:pt idx="1436">
                  <c:v>14158.806156568369</c:v>
                </c:pt>
                <c:pt idx="1437">
                  <c:v>14200.634912374304</c:v>
                </c:pt>
                <c:pt idx="1438">
                  <c:v>14211.238469444861</c:v>
                </c:pt>
                <c:pt idx="1439">
                  <c:v>14292.684196146309</c:v>
                </c:pt>
                <c:pt idx="1440">
                  <c:v>14203.562274755748</c:v>
                </c:pt>
                <c:pt idx="1441">
                  <c:v>14115.220983333571</c:v>
                </c:pt>
                <c:pt idx="1442">
                  <c:v>14094.469236674016</c:v>
                </c:pt>
                <c:pt idx="1443">
                  <c:v>14057.649523165213</c:v>
                </c:pt>
                <c:pt idx="1444">
                  <c:v>14058.625310625694</c:v>
                </c:pt>
                <c:pt idx="1445">
                  <c:v>14040.735873850217</c:v>
                </c:pt>
                <c:pt idx="1446">
                  <c:v>14131.158845188089</c:v>
                </c:pt>
                <c:pt idx="1447">
                  <c:v>14098.047124029114</c:v>
                </c:pt>
                <c:pt idx="1448">
                  <c:v>14179.948218212121</c:v>
                </c:pt>
                <c:pt idx="1449">
                  <c:v>14184.111578043505</c:v>
                </c:pt>
                <c:pt idx="1450">
                  <c:v>14235.177788475326</c:v>
                </c:pt>
                <c:pt idx="1451">
                  <c:v>14248.708707927324</c:v>
                </c:pt>
                <c:pt idx="1452">
                  <c:v>14250.790387843013</c:v>
                </c:pt>
                <c:pt idx="1453">
                  <c:v>14268.224457136936</c:v>
                </c:pt>
                <c:pt idx="1454">
                  <c:v>14398.459556862415</c:v>
                </c:pt>
                <c:pt idx="1455">
                  <c:v>14337.440314333695</c:v>
                </c:pt>
                <c:pt idx="1456">
                  <c:v>14269.135192100051</c:v>
                </c:pt>
                <c:pt idx="1457">
                  <c:v>14369.381090540093</c:v>
                </c:pt>
                <c:pt idx="1458">
                  <c:v>14465.268471656658</c:v>
                </c:pt>
                <c:pt idx="1459">
                  <c:v>14550.292085713201</c:v>
                </c:pt>
                <c:pt idx="1460">
                  <c:v>14533.703698885032</c:v>
                </c:pt>
                <c:pt idx="1461">
                  <c:v>14494.737252963172</c:v>
                </c:pt>
                <c:pt idx="1462">
                  <c:v>14517.765837030513</c:v>
                </c:pt>
                <c:pt idx="1463">
                  <c:v>14544.567465945049</c:v>
                </c:pt>
                <c:pt idx="1464">
                  <c:v>14453.884284617718</c:v>
                </c:pt>
                <c:pt idx="1465">
                  <c:v>14467.870571551275</c:v>
                </c:pt>
                <c:pt idx="1466">
                  <c:v>14387.400632310306</c:v>
                </c:pt>
                <c:pt idx="1467">
                  <c:v>14413.811946240648</c:v>
                </c:pt>
                <c:pt idx="1468">
                  <c:v>14342.384304133468</c:v>
                </c:pt>
                <c:pt idx="1469">
                  <c:v>14344.791246535988</c:v>
                </c:pt>
                <c:pt idx="1470">
                  <c:v>14362.74573580883</c:v>
                </c:pt>
                <c:pt idx="1471">
                  <c:v>14323.714237389606</c:v>
                </c:pt>
                <c:pt idx="1472">
                  <c:v>14314.021415282166</c:v>
                </c:pt>
                <c:pt idx="1473">
                  <c:v>14306.865640571976</c:v>
                </c:pt>
                <c:pt idx="1474">
                  <c:v>14311.15910539809</c:v>
                </c:pt>
                <c:pt idx="1475">
                  <c:v>14214.946461794701</c:v>
                </c:pt>
                <c:pt idx="1476">
                  <c:v>14263.085309845079</c:v>
                </c:pt>
                <c:pt idx="1477">
                  <c:v>14227.371488791487</c:v>
                </c:pt>
                <c:pt idx="1478">
                  <c:v>14181.769688138362</c:v>
                </c:pt>
                <c:pt idx="1479">
                  <c:v>14152.821326810768</c:v>
                </c:pt>
                <c:pt idx="1480">
                  <c:v>14280.06401165744</c:v>
                </c:pt>
                <c:pt idx="1481">
                  <c:v>14327.162019749971</c:v>
                </c:pt>
                <c:pt idx="1482">
                  <c:v>14292.619143648957</c:v>
                </c:pt>
                <c:pt idx="1483">
                  <c:v>14352.532493722467</c:v>
                </c:pt>
                <c:pt idx="1484">
                  <c:v>14388.246314776055</c:v>
                </c:pt>
                <c:pt idx="1485">
                  <c:v>14297.237870961899</c:v>
                </c:pt>
                <c:pt idx="1486">
                  <c:v>14330.089382131409</c:v>
                </c:pt>
                <c:pt idx="1487">
                  <c:v>14366.063413174461</c:v>
                </c:pt>
                <c:pt idx="1488">
                  <c:v>14412.250686303876</c:v>
                </c:pt>
                <c:pt idx="1489">
                  <c:v>14380.635172584303</c:v>
                </c:pt>
                <c:pt idx="1490">
                  <c:v>14442.435045081409</c:v>
                </c:pt>
                <c:pt idx="1491">
                  <c:v>14482.767593447941</c:v>
                </c:pt>
                <c:pt idx="1492">
                  <c:v>14391.889254628511</c:v>
                </c:pt>
                <c:pt idx="1493">
                  <c:v>14354.093753659228</c:v>
                </c:pt>
                <c:pt idx="1494">
                  <c:v>14374.390132837225</c:v>
                </c:pt>
                <c:pt idx="1495">
                  <c:v>14304.393645672084</c:v>
                </c:pt>
                <c:pt idx="1496">
                  <c:v>14341.343464175614</c:v>
                </c:pt>
                <c:pt idx="1497">
                  <c:v>14447.574192373271</c:v>
                </c:pt>
                <c:pt idx="1498">
                  <c:v>14459.608904385866</c:v>
                </c:pt>
                <c:pt idx="1499">
                  <c:v>14484.914325860997</c:v>
                </c:pt>
                <c:pt idx="1500">
                  <c:v>14434.888955387023</c:v>
                </c:pt>
                <c:pt idx="1501">
                  <c:v>14431.376120529292</c:v>
                </c:pt>
                <c:pt idx="1502">
                  <c:v>14425.78160575587</c:v>
                </c:pt>
                <c:pt idx="1503">
                  <c:v>14467.675414059171</c:v>
                </c:pt>
                <c:pt idx="1504">
                  <c:v>14483.483170918957</c:v>
                </c:pt>
                <c:pt idx="1505">
                  <c:v>14497.014090370956</c:v>
                </c:pt>
                <c:pt idx="1506">
                  <c:v>14545.998620887083</c:v>
                </c:pt>
                <c:pt idx="1507">
                  <c:v>14536.89127125593</c:v>
                </c:pt>
                <c:pt idx="1508">
                  <c:v>14604.87113100275</c:v>
                </c:pt>
                <c:pt idx="1509">
                  <c:v>14619.833205396784</c:v>
                </c:pt>
                <c:pt idx="1510">
                  <c:v>14587.697271698289</c:v>
                </c:pt>
                <c:pt idx="1511">
                  <c:v>14557.643017915487</c:v>
                </c:pt>
                <c:pt idx="1512">
                  <c:v>14532.467701435087</c:v>
                </c:pt>
                <c:pt idx="1513">
                  <c:v>14522.254459348724</c:v>
                </c:pt>
                <c:pt idx="1514">
                  <c:v>14533.638646387664</c:v>
                </c:pt>
                <c:pt idx="1515">
                  <c:v>14580.866759474926</c:v>
                </c:pt>
                <c:pt idx="1516">
                  <c:v>14679.876660465023</c:v>
                </c:pt>
                <c:pt idx="1517">
                  <c:v>14712.663119137171</c:v>
                </c:pt>
                <c:pt idx="1518">
                  <c:v>14764.184697050547</c:v>
                </c:pt>
                <c:pt idx="1519">
                  <c:v>14805.62313787229</c:v>
                </c:pt>
                <c:pt idx="1520">
                  <c:v>14774.723201623738</c:v>
                </c:pt>
                <c:pt idx="1521">
                  <c:v>14803.476405459232</c:v>
                </c:pt>
                <c:pt idx="1522">
                  <c:v>14727.234878547015</c:v>
                </c:pt>
                <c:pt idx="1523">
                  <c:v>14813.169227566672</c:v>
                </c:pt>
                <c:pt idx="1524">
                  <c:v>14777.455406513081</c:v>
                </c:pt>
                <c:pt idx="1525">
                  <c:v>14795.344843288558</c:v>
                </c:pt>
                <c:pt idx="1526">
                  <c:v>14767.177111929352</c:v>
                </c:pt>
                <c:pt idx="1527">
                  <c:v>14814.470277513978</c:v>
                </c:pt>
                <c:pt idx="1528">
                  <c:v>14812.258492603554</c:v>
                </c:pt>
                <c:pt idx="1529">
                  <c:v>14873.733102613836</c:v>
                </c:pt>
                <c:pt idx="1530">
                  <c:v>14849.20831110709</c:v>
                </c:pt>
                <c:pt idx="1531">
                  <c:v>14760.411652203353</c:v>
                </c:pt>
                <c:pt idx="1532">
                  <c:v>14773.747414163256</c:v>
                </c:pt>
                <c:pt idx="1533">
                  <c:v>14762.688489611141</c:v>
                </c:pt>
                <c:pt idx="1534">
                  <c:v>14809.461235216846</c:v>
                </c:pt>
                <c:pt idx="1535">
                  <c:v>14830.603296860594</c:v>
                </c:pt>
                <c:pt idx="1536">
                  <c:v>14861.308075617053</c:v>
                </c:pt>
                <c:pt idx="1537">
                  <c:v>14920.310690727443</c:v>
                </c:pt>
                <c:pt idx="1538">
                  <c:v>14929.352987861228</c:v>
                </c:pt>
                <c:pt idx="1539">
                  <c:v>14930.263722824346</c:v>
                </c:pt>
                <c:pt idx="1540">
                  <c:v>14891.362329399852</c:v>
                </c:pt>
                <c:pt idx="1541">
                  <c:v>14942.168329842207</c:v>
                </c:pt>
                <c:pt idx="1542">
                  <c:v>14912.114076059404</c:v>
                </c:pt>
                <c:pt idx="1543">
                  <c:v>14924.604155553552</c:v>
                </c:pt>
                <c:pt idx="1544">
                  <c:v>14888.695177007865</c:v>
                </c:pt>
                <c:pt idx="1545">
                  <c:v>14865.796697935253</c:v>
                </c:pt>
                <c:pt idx="1546">
                  <c:v>14841.922431402163</c:v>
                </c:pt>
                <c:pt idx="1547">
                  <c:v>14854.607668388409</c:v>
                </c:pt>
                <c:pt idx="1548">
                  <c:v>14800.483990580417</c:v>
                </c:pt>
                <c:pt idx="1549">
                  <c:v>14684.365282783225</c:v>
                </c:pt>
                <c:pt idx="1550">
                  <c:v>14712.85827662926</c:v>
                </c:pt>
                <c:pt idx="1551">
                  <c:v>14720.014051339451</c:v>
                </c:pt>
                <c:pt idx="1552">
                  <c:v>14668.362368431344</c:v>
                </c:pt>
                <c:pt idx="1553">
                  <c:v>14669.858575870749</c:v>
                </c:pt>
                <c:pt idx="1554">
                  <c:v>14742.912530412063</c:v>
                </c:pt>
                <c:pt idx="1555">
                  <c:v>14737.5782256281</c:v>
                </c:pt>
                <c:pt idx="1556">
                  <c:v>14768.217951887191</c:v>
                </c:pt>
                <c:pt idx="1557">
                  <c:v>14775.048464110556</c:v>
                </c:pt>
                <c:pt idx="1558">
                  <c:v>14822.92710217147</c:v>
                </c:pt>
                <c:pt idx="1559">
                  <c:v>14819.869634795295</c:v>
                </c:pt>
                <c:pt idx="1560">
                  <c:v>14838.734859031254</c:v>
                </c:pt>
                <c:pt idx="1561">
                  <c:v>14786.042336165301</c:v>
                </c:pt>
                <c:pt idx="1562">
                  <c:v>14805.558085374914</c:v>
                </c:pt>
                <c:pt idx="1563">
                  <c:v>14737.318015638635</c:v>
                </c:pt>
                <c:pt idx="1564">
                  <c:v>14753.320929990519</c:v>
                </c:pt>
                <c:pt idx="1565">
                  <c:v>14788.124016080998</c:v>
                </c:pt>
                <c:pt idx="1566">
                  <c:v>14876.725517492636</c:v>
                </c:pt>
                <c:pt idx="1567">
                  <c:v>14911.593656080473</c:v>
                </c:pt>
                <c:pt idx="1568">
                  <c:v>14862.088705585425</c:v>
                </c:pt>
                <c:pt idx="1569">
                  <c:v>14859.811868177638</c:v>
                </c:pt>
                <c:pt idx="1570">
                  <c:v>14922.262265648395</c:v>
                </c:pt>
                <c:pt idx="1571">
                  <c:v>14934.492135153085</c:v>
                </c:pt>
                <c:pt idx="1572">
                  <c:v>14908.08082122274</c:v>
                </c:pt>
                <c:pt idx="1573">
                  <c:v>14930.198670326967</c:v>
                </c:pt>
                <c:pt idx="1574">
                  <c:v>14949.519262044485</c:v>
                </c:pt>
                <c:pt idx="1575">
                  <c:v>14933.841610179428</c:v>
                </c:pt>
                <c:pt idx="1576">
                  <c:v>14948.088107102445</c:v>
                </c:pt>
                <c:pt idx="1577">
                  <c:v>14930.393827819065</c:v>
                </c:pt>
                <c:pt idx="1578">
                  <c:v>14926.620782971873</c:v>
                </c:pt>
                <c:pt idx="1579">
                  <c:v>14944.575272244716</c:v>
                </c:pt>
                <c:pt idx="1580">
                  <c:v>14969.945746217212</c:v>
                </c:pt>
                <c:pt idx="1581">
                  <c:v>14992.453910305632</c:v>
                </c:pt>
                <c:pt idx="1582">
                  <c:v>14956.675036754677</c:v>
                </c:pt>
                <c:pt idx="1583">
                  <c:v>15008.847139641706</c:v>
                </c:pt>
                <c:pt idx="1584">
                  <c:v>15021.207114141127</c:v>
                </c:pt>
                <c:pt idx="1585">
                  <c:v>15059.262825099871</c:v>
                </c:pt>
                <c:pt idx="1586">
                  <c:v>15040.918020842835</c:v>
                </c:pt>
                <c:pt idx="1587">
                  <c:v>15071.102379620372</c:v>
                </c:pt>
                <c:pt idx="1588">
                  <c:v>15037.405185985106</c:v>
                </c:pt>
                <c:pt idx="1589">
                  <c:v>15031.87572370905</c:v>
                </c:pt>
                <c:pt idx="1590">
                  <c:v>15055.815042739507</c:v>
                </c:pt>
                <c:pt idx="1591">
                  <c:v>15082.421514161946</c:v>
                </c:pt>
                <c:pt idx="1592">
                  <c:v>15079.038784298946</c:v>
                </c:pt>
                <c:pt idx="1593">
                  <c:v>15045.211485668951</c:v>
                </c:pt>
                <c:pt idx="1594">
                  <c:v>15058.677352623583</c:v>
                </c:pt>
                <c:pt idx="1595">
                  <c:v>15021.727534120051</c:v>
                </c:pt>
                <c:pt idx="1596">
                  <c:v>14991.152860358325</c:v>
                </c:pt>
                <c:pt idx="1597">
                  <c:v>14920.766058208992</c:v>
                </c:pt>
                <c:pt idx="1598">
                  <c:v>14981.264880758787</c:v>
                </c:pt>
                <c:pt idx="1599">
                  <c:v>14946.266637176217</c:v>
                </c:pt>
                <c:pt idx="1600">
                  <c:v>14962.39965652283</c:v>
                </c:pt>
                <c:pt idx="1601">
                  <c:v>14987.444868008497</c:v>
                </c:pt>
                <c:pt idx="1602">
                  <c:v>15079.819414267327</c:v>
                </c:pt>
                <c:pt idx="1603">
                  <c:v>15105.580203224014</c:v>
                </c:pt>
                <c:pt idx="1604">
                  <c:v>15159.638828534638</c:v>
                </c:pt>
                <c:pt idx="1605">
                  <c:v>15103.498523308319</c:v>
                </c:pt>
                <c:pt idx="1606">
                  <c:v>15067.069124783711</c:v>
                </c:pt>
                <c:pt idx="1607">
                  <c:v>15008.521877154875</c:v>
                </c:pt>
                <c:pt idx="1608">
                  <c:v>15030.899936248565</c:v>
                </c:pt>
                <c:pt idx="1609">
                  <c:v>15038.055710958755</c:v>
                </c:pt>
                <c:pt idx="1610">
                  <c:v>15098.749691000652</c:v>
                </c:pt>
                <c:pt idx="1611">
                  <c:v>15025.110263983048</c:v>
                </c:pt>
                <c:pt idx="1612">
                  <c:v>15073.70447951498</c:v>
                </c:pt>
                <c:pt idx="1613">
                  <c:v>15064.141762402271</c:v>
                </c:pt>
                <c:pt idx="1614">
                  <c:v>15113.841870389417</c:v>
                </c:pt>
                <c:pt idx="1615">
                  <c:v>15129.194259767644</c:v>
                </c:pt>
                <c:pt idx="1616">
                  <c:v>15107.206515658148</c:v>
                </c:pt>
                <c:pt idx="1617">
                  <c:v>15127.502894836143</c:v>
                </c:pt>
                <c:pt idx="1618">
                  <c:v>15175.316480399693</c:v>
                </c:pt>
                <c:pt idx="1619">
                  <c:v>15126.657212370394</c:v>
                </c:pt>
                <c:pt idx="1620">
                  <c:v>15187.481297407017</c:v>
                </c:pt>
                <c:pt idx="1621">
                  <c:v>15166.07902577381</c:v>
                </c:pt>
                <c:pt idx="1622">
                  <c:v>15175.706795383887</c:v>
                </c:pt>
                <c:pt idx="1623">
                  <c:v>15202.703581790516</c:v>
                </c:pt>
                <c:pt idx="1624">
                  <c:v>15159.183461053084</c:v>
                </c:pt>
                <c:pt idx="1625">
                  <c:v>15248.955907417298</c:v>
                </c:pt>
                <c:pt idx="1626">
                  <c:v>15219.096811126594</c:v>
                </c:pt>
                <c:pt idx="1627">
                  <c:v>15252.468742275027</c:v>
                </c:pt>
                <c:pt idx="1628">
                  <c:v>15295.078128049348</c:v>
                </c:pt>
                <c:pt idx="1629">
                  <c:v>15326.303326784726</c:v>
                </c:pt>
                <c:pt idx="1630">
                  <c:v>15367.61166261174</c:v>
                </c:pt>
                <c:pt idx="1631">
                  <c:v>15381.53289704793</c:v>
                </c:pt>
                <c:pt idx="1632">
                  <c:v>15403.520641157425</c:v>
                </c:pt>
                <c:pt idx="1633">
                  <c:v>15404.236218628443</c:v>
                </c:pt>
                <c:pt idx="1634">
                  <c:v>15455.497586552359</c:v>
                </c:pt>
                <c:pt idx="1635">
                  <c:v>15448.667074328998</c:v>
                </c:pt>
                <c:pt idx="1636">
                  <c:v>15528.22627860685</c:v>
                </c:pt>
                <c:pt idx="1637">
                  <c:v>15525.10375873331</c:v>
                </c:pt>
                <c:pt idx="1638">
                  <c:v>15570.900716878532</c:v>
                </c:pt>
                <c:pt idx="1639">
                  <c:v>15553.011280103054</c:v>
                </c:pt>
                <c:pt idx="1640">
                  <c:v>15580.20322400178</c:v>
                </c:pt>
                <c:pt idx="1641">
                  <c:v>15589.310573632933</c:v>
                </c:pt>
                <c:pt idx="1642">
                  <c:v>15591.912673527549</c:v>
                </c:pt>
                <c:pt idx="1643">
                  <c:v>15491.796880082236</c:v>
                </c:pt>
                <c:pt idx="1644">
                  <c:v>15573.372711778413</c:v>
                </c:pt>
                <c:pt idx="1645">
                  <c:v>15595.360455887911</c:v>
                </c:pt>
                <c:pt idx="1646">
                  <c:v>15561.533157257918</c:v>
                </c:pt>
                <c:pt idx="1647">
                  <c:v>15622.031979807713</c:v>
                </c:pt>
                <c:pt idx="1648">
                  <c:v>15525.624178712231</c:v>
                </c:pt>
                <c:pt idx="1649">
                  <c:v>15570.055034412782</c:v>
                </c:pt>
                <c:pt idx="1650">
                  <c:v>15510.597051820832</c:v>
                </c:pt>
                <c:pt idx="1651">
                  <c:v>15493.358140019007</c:v>
                </c:pt>
                <c:pt idx="1652">
                  <c:v>15492.187195066428</c:v>
                </c:pt>
                <c:pt idx="1653">
                  <c:v>15523.737656288635</c:v>
                </c:pt>
                <c:pt idx="1654">
                  <c:v>15531.869218459307</c:v>
                </c:pt>
                <c:pt idx="1655">
                  <c:v>15461.872731294165</c:v>
                </c:pt>
                <c:pt idx="1656">
                  <c:v>15380.947424571639</c:v>
                </c:pt>
                <c:pt idx="1657">
                  <c:v>15347.120125941647</c:v>
                </c:pt>
                <c:pt idx="1658">
                  <c:v>15375.417962295585</c:v>
                </c:pt>
                <c:pt idx="1659">
                  <c:v>15387.712884297642</c:v>
                </c:pt>
                <c:pt idx="1660">
                  <c:v>15411.131783349181</c:v>
                </c:pt>
                <c:pt idx="1661">
                  <c:v>15490.756040124397</c:v>
                </c:pt>
                <c:pt idx="1662">
                  <c:v>15532.259533443508</c:v>
                </c:pt>
                <c:pt idx="1663">
                  <c:v>15512.028206762876</c:v>
                </c:pt>
                <c:pt idx="1664">
                  <c:v>15551.90538764785</c:v>
                </c:pt>
                <c:pt idx="1665">
                  <c:v>15569.144299449674</c:v>
                </c:pt>
                <c:pt idx="1666">
                  <c:v>15546.050662884965</c:v>
                </c:pt>
                <c:pt idx="1667">
                  <c:v>15573.502816773153</c:v>
                </c:pt>
                <c:pt idx="1668">
                  <c:v>15630.033436983664</c:v>
                </c:pt>
                <c:pt idx="1669">
                  <c:v>15626.065234644379</c:v>
                </c:pt>
                <c:pt idx="1670">
                  <c:v>15607.395167900513</c:v>
                </c:pt>
                <c:pt idx="1671">
                  <c:v>15541.822250556217</c:v>
                </c:pt>
                <c:pt idx="1672">
                  <c:v>15576.755441641422</c:v>
                </c:pt>
                <c:pt idx="1673">
                  <c:v>15574.218394244173</c:v>
                </c:pt>
                <c:pt idx="1674">
                  <c:v>15573.82807925998</c:v>
                </c:pt>
                <c:pt idx="1675">
                  <c:v>15527.055333654276</c:v>
                </c:pt>
                <c:pt idx="1676">
                  <c:v>15541.301830577295</c:v>
                </c:pt>
                <c:pt idx="1677">
                  <c:v>15495.895187416263</c:v>
                </c:pt>
                <c:pt idx="1678">
                  <c:v>15550.214022716347</c:v>
                </c:pt>
                <c:pt idx="1679">
                  <c:v>15570.250191904881</c:v>
                </c:pt>
                <c:pt idx="1680">
                  <c:v>15612.078947710819</c:v>
                </c:pt>
                <c:pt idx="1681">
                  <c:v>15616.307360039571</c:v>
                </c:pt>
                <c:pt idx="1682">
                  <c:v>15627.756599575874</c:v>
                </c:pt>
                <c:pt idx="1683">
                  <c:v>15663.535473126829</c:v>
                </c:pt>
                <c:pt idx="1684">
                  <c:v>15694.565514370111</c:v>
                </c:pt>
                <c:pt idx="1685">
                  <c:v>15731.645437868377</c:v>
                </c:pt>
                <c:pt idx="1686">
                  <c:v>15718.374728405841</c:v>
                </c:pt>
                <c:pt idx="1687">
                  <c:v>15739.77700003905</c:v>
                </c:pt>
                <c:pt idx="1688">
                  <c:v>15761.894849143277</c:v>
                </c:pt>
                <c:pt idx="1689">
                  <c:v>15788.176058078889</c:v>
                </c:pt>
                <c:pt idx="1690">
                  <c:v>15790.322790491948</c:v>
                </c:pt>
                <c:pt idx="1691">
                  <c:v>15766.773786445679</c:v>
                </c:pt>
                <c:pt idx="1692">
                  <c:v>15740.037210028513</c:v>
                </c:pt>
                <c:pt idx="1693">
                  <c:v>15780.369758395043</c:v>
                </c:pt>
                <c:pt idx="1694">
                  <c:v>15815.758316961808</c:v>
                </c:pt>
                <c:pt idx="1695">
                  <c:v>15858.302650238762</c:v>
                </c:pt>
                <c:pt idx="1696">
                  <c:v>15894.211628784447</c:v>
                </c:pt>
                <c:pt idx="1697">
                  <c:v>15906.11623580231</c:v>
                </c:pt>
                <c:pt idx="1698">
                  <c:v>15883.998386698084</c:v>
                </c:pt>
                <c:pt idx="1699">
                  <c:v>15864.417584991108</c:v>
                </c:pt>
                <c:pt idx="1700">
                  <c:v>15872.484094664413</c:v>
                </c:pt>
                <c:pt idx="1701">
                  <c:v>15924.070725075155</c:v>
                </c:pt>
                <c:pt idx="1702">
                  <c:v>15884.388701682277</c:v>
                </c:pt>
                <c:pt idx="1703">
                  <c:v>15869.621784780336</c:v>
                </c:pt>
                <c:pt idx="1704">
                  <c:v>15868.190629838296</c:v>
                </c:pt>
                <c:pt idx="1705">
                  <c:v>15819.856624295826</c:v>
                </c:pt>
                <c:pt idx="1706">
                  <c:v>15877.03776947999</c:v>
                </c:pt>
                <c:pt idx="1707">
                  <c:v>15942.480581829557</c:v>
                </c:pt>
                <c:pt idx="1708">
                  <c:v>15903.969503389255</c:v>
                </c:pt>
                <c:pt idx="1709">
                  <c:v>15895.382573737024</c:v>
                </c:pt>
                <c:pt idx="1710">
                  <c:v>15920.492837720061</c:v>
                </c:pt>
                <c:pt idx="1711">
                  <c:v>15849.910878078632</c:v>
                </c:pt>
                <c:pt idx="1712">
                  <c:v>15932.007129753732</c:v>
                </c:pt>
                <c:pt idx="1713">
                  <c:v>15958.158233694612</c:v>
                </c:pt>
                <c:pt idx="1714">
                  <c:v>15939.293009458654</c:v>
                </c:pt>
                <c:pt idx="1715">
                  <c:v>15962.386646023364</c:v>
                </c:pt>
                <c:pt idx="1716">
                  <c:v>15964.338220944324</c:v>
                </c:pt>
                <c:pt idx="1717">
                  <c:v>15934.15386216679</c:v>
                </c:pt>
                <c:pt idx="1718">
                  <c:v>15920.427785222697</c:v>
                </c:pt>
                <c:pt idx="1719">
                  <c:v>15900.196458542065</c:v>
                </c:pt>
                <c:pt idx="1720">
                  <c:v>15866.108949922607</c:v>
                </c:pt>
                <c:pt idx="1721">
                  <c:v>15849.325405602342</c:v>
                </c:pt>
                <c:pt idx="1722">
                  <c:v>15856.220970323069</c:v>
                </c:pt>
                <c:pt idx="1723">
                  <c:v>15891.024056413546</c:v>
                </c:pt>
                <c:pt idx="1724">
                  <c:v>15905.660868320754</c:v>
                </c:pt>
                <c:pt idx="1725">
                  <c:v>15911.515593083635</c:v>
                </c:pt>
                <c:pt idx="1726">
                  <c:v>15909.433913167944</c:v>
                </c:pt>
                <c:pt idx="1727">
                  <c:v>15917.110107857057</c:v>
                </c:pt>
                <c:pt idx="1728">
                  <c:v>15907.612443241713</c:v>
                </c:pt>
                <c:pt idx="1729">
                  <c:v>15940.073639427035</c:v>
                </c:pt>
                <c:pt idx="1730">
                  <c:v>15952.49866642382</c:v>
                </c:pt>
                <c:pt idx="1731">
                  <c:v>15961.345806065514</c:v>
                </c:pt>
                <c:pt idx="1732">
                  <c:v>15914.377902967712</c:v>
                </c:pt>
                <c:pt idx="1733">
                  <c:v>15930.380817319594</c:v>
                </c:pt>
                <c:pt idx="1734">
                  <c:v>15911.060225602079</c:v>
                </c:pt>
                <c:pt idx="1735">
                  <c:v>15873.459882124891</c:v>
                </c:pt>
                <c:pt idx="1736">
                  <c:v>15862.986430049064</c:v>
                </c:pt>
                <c:pt idx="1737">
                  <c:v>15889.657953968868</c:v>
                </c:pt>
                <c:pt idx="1738">
                  <c:v>15839.437426002798</c:v>
                </c:pt>
                <c:pt idx="1739">
                  <c:v>15791.75394543398</c:v>
                </c:pt>
                <c:pt idx="1740">
                  <c:v>15849.130248110241</c:v>
                </c:pt>
                <c:pt idx="1741">
                  <c:v>15861.490222609662</c:v>
                </c:pt>
                <c:pt idx="1742">
                  <c:v>15898.179831123733</c:v>
                </c:pt>
                <c:pt idx="1743">
                  <c:v>15876.907664485254</c:v>
                </c:pt>
                <c:pt idx="1744">
                  <c:v>15898.309936118461</c:v>
                </c:pt>
                <c:pt idx="1745">
                  <c:v>15951.522878963335</c:v>
                </c:pt>
                <c:pt idx="1746">
                  <c:v>15951.45782646597</c:v>
                </c:pt>
                <c:pt idx="1747">
                  <c:v>15906.961918268053</c:v>
                </c:pt>
                <c:pt idx="1748">
                  <c:v>15872.158832177578</c:v>
                </c:pt>
                <c:pt idx="1749">
                  <c:v>15835.859538647699</c:v>
                </c:pt>
                <c:pt idx="1750">
                  <c:v>15833.777858732006</c:v>
                </c:pt>
                <c:pt idx="1751">
                  <c:v>15860.709592641269</c:v>
                </c:pt>
                <c:pt idx="1752">
                  <c:v>15885.169331650653</c:v>
                </c:pt>
                <c:pt idx="1753">
                  <c:v>15892.975631334499</c:v>
                </c:pt>
                <c:pt idx="1754">
                  <c:v>15859.148332704506</c:v>
                </c:pt>
                <c:pt idx="1755">
                  <c:v>15886.015014116405</c:v>
                </c:pt>
                <c:pt idx="1756">
                  <c:v>15892.520263852943</c:v>
                </c:pt>
                <c:pt idx="1757">
                  <c:v>15893.300893821326</c:v>
                </c:pt>
                <c:pt idx="1758">
                  <c:v>15888.682166508384</c:v>
                </c:pt>
                <c:pt idx="1759">
                  <c:v>15850.236140565448</c:v>
                </c:pt>
                <c:pt idx="1760">
                  <c:v>15883.477966719151</c:v>
                </c:pt>
                <c:pt idx="1761">
                  <c:v>15894.471838773898</c:v>
                </c:pt>
                <c:pt idx="1762">
                  <c:v>15889.332691482034</c:v>
                </c:pt>
                <c:pt idx="1763">
                  <c:v>15881.331234306092</c:v>
                </c:pt>
                <c:pt idx="1764">
                  <c:v>15795.396885286433</c:v>
                </c:pt>
                <c:pt idx="1765">
                  <c:v>15786.809955634206</c:v>
                </c:pt>
                <c:pt idx="1766">
                  <c:v>15765.082421514169</c:v>
                </c:pt>
                <c:pt idx="1767">
                  <c:v>15750.770872093786</c:v>
                </c:pt>
                <c:pt idx="1768">
                  <c:v>15765.472736498363</c:v>
                </c:pt>
                <c:pt idx="1769">
                  <c:v>15736.654480165504</c:v>
                </c:pt>
                <c:pt idx="1770">
                  <c:v>15775.881136076823</c:v>
                </c:pt>
                <c:pt idx="1771">
                  <c:v>15738.931317573291</c:v>
                </c:pt>
                <c:pt idx="1772">
                  <c:v>15782.451438310725</c:v>
                </c:pt>
                <c:pt idx="1773">
                  <c:v>15796.632882736376</c:v>
                </c:pt>
                <c:pt idx="1774">
                  <c:v>15790.97331546559</c:v>
                </c:pt>
                <c:pt idx="1775">
                  <c:v>15805.414969880701</c:v>
                </c:pt>
                <c:pt idx="1776">
                  <c:v>15769.245781345555</c:v>
                </c:pt>
                <c:pt idx="1777">
                  <c:v>15749.469822146481</c:v>
                </c:pt>
                <c:pt idx="1778">
                  <c:v>15790.908262968225</c:v>
                </c:pt>
                <c:pt idx="1779">
                  <c:v>15775.165558605804</c:v>
                </c:pt>
                <c:pt idx="1780">
                  <c:v>15758.707276772366</c:v>
                </c:pt>
                <c:pt idx="1781">
                  <c:v>15768.139888890344</c:v>
                </c:pt>
                <c:pt idx="1782">
                  <c:v>15799.625297615185</c:v>
                </c:pt>
                <c:pt idx="1783">
                  <c:v>15818.230311861684</c:v>
                </c:pt>
                <c:pt idx="1784">
                  <c:v>15885.819856624305</c:v>
                </c:pt>
                <c:pt idx="1785">
                  <c:v>15889.397743979402</c:v>
                </c:pt>
                <c:pt idx="1786">
                  <c:v>15870.207257256614</c:v>
                </c:pt>
                <c:pt idx="1787">
                  <c:v>15886.860696582151</c:v>
                </c:pt>
                <c:pt idx="1788">
                  <c:v>15903.318978415591</c:v>
                </c:pt>
                <c:pt idx="1789">
                  <c:v>15887.055854074248</c:v>
                </c:pt>
                <c:pt idx="1790">
                  <c:v>15881.981759279748</c:v>
                </c:pt>
                <c:pt idx="1791">
                  <c:v>15850.236140565446</c:v>
                </c:pt>
                <c:pt idx="1792">
                  <c:v>15804.634339912318</c:v>
                </c:pt>
                <c:pt idx="1793">
                  <c:v>15762.220111630095</c:v>
                </c:pt>
                <c:pt idx="1794">
                  <c:v>15766.643681450938</c:v>
                </c:pt>
                <c:pt idx="1795">
                  <c:v>15803.528447457104</c:v>
                </c:pt>
                <c:pt idx="1796">
                  <c:v>15803.7236049492</c:v>
                </c:pt>
                <c:pt idx="1797">
                  <c:v>15790.583000481394</c:v>
                </c:pt>
                <c:pt idx="1798">
                  <c:v>15814.001899532926</c:v>
                </c:pt>
                <c:pt idx="1799">
                  <c:v>15838.72184853177</c:v>
                </c:pt>
                <c:pt idx="1800">
                  <c:v>15888.096694032089</c:v>
                </c:pt>
                <c:pt idx="1801">
                  <c:v>15850.171088068077</c:v>
                </c:pt>
                <c:pt idx="1802">
                  <c:v>15862.010642588575</c:v>
                </c:pt>
                <c:pt idx="1803">
                  <c:v>15869.68683727769</c:v>
                </c:pt>
                <c:pt idx="1804">
                  <c:v>15871.24809721446</c:v>
                </c:pt>
                <c:pt idx="1805">
                  <c:v>15870.142204759248</c:v>
                </c:pt>
                <c:pt idx="1806">
                  <c:v>15902.278138457743</c:v>
                </c:pt>
                <c:pt idx="1807">
                  <c:v>15889.918163958322</c:v>
                </c:pt>
                <c:pt idx="1808">
                  <c:v>15910.149490638953</c:v>
                </c:pt>
                <c:pt idx="1809">
                  <c:v>15898.309936118456</c:v>
                </c:pt>
                <c:pt idx="1810">
                  <c:v>15952.628771418544</c:v>
                </c:pt>
                <c:pt idx="1811">
                  <c:v>16016.120008847152</c:v>
                </c:pt>
                <c:pt idx="1812">
                  <c:v>16100.688255422139</c:v>
                </c:pt>
                <c:pt idx="1813">
                  <c:v>16077.789776349528</c:v>
                </c:pt>
                <c:pt idx="1814">
                  <c:v>16072.78073405239</c:v>
                </c:pt>
                <c:pt idx="1815">
                  <c:v>16026.788618415074</c:v>
                </c:pt>
                <c:pt idx="1816">
                  <c:v>16054.175719805897</c:v>
                </c:pt>
                <c:pt idx="1817">
                  <c:v>16118.512639700251</c:v>
                </c:pt>
                <c:pt idx="1818">
                  <c:v>16136.076813988902</c:v>
                </c:pt>
                <c:pt idx="1819">
                  <c:v>16112.202547455812</c:v>
                </c:pt>
                <c:pt idx="1820">
                  <c:v>16125.538309415711</c:v>
                </c:pt>
                <c:pt idx="1821">
                  <c:v>16144.923953630592</c:v>
                </c:pt>
                <c:pt idx="1822">
                  <c:v>16129.701669247093</c:v>
                </c:pt>
                <c:pt idx="1823">
                  <c:v>16139.134281365075</c:v>
                </c:pt>
                <c:pt idx="1824">
                  <c:v>16144.85890113323</c:v>
                </c:pt>
                <c:pt idx="1825">
                  <c:v>16157.479085622113</c:v>
                </c:pt>
                <c:pt idx="1826">
                  <c:v>16144.208376159575</c:v>
                </c:pt>
                <c:pt idx="1827">
                  <c:v>16194.819219109835</c:v>
                </c:pt>
                <c:pt idx="1828">
                  <c:v>16192.997749183603</c:v>
                </c:pt>
                <c:pt idx="1829">
                  <c:v>16180.052302207896</c:v>
                </c:pt>
                <c:pt idx="1830">
                  <c:v>16225.97936534785</c:v>
                </c:pt>
                <c:pt idx="1831">
                  <c:v>16235.086714979003</c:v>
                </c:pt>
                <c:pt idx="1832">
                  <c:v>16124.692626949962</c:v>
                </c:pt>
                <c:pt idx="1833">
                  <c:v>16112.788019932099</c:v>
                </c:pt>
                <c:pt idx="1834">
                  <c:v>16114.284227371501</c:v>
                </c:pt>
                <c:pt idx="1835">
                  <c:v>16141.476171270229</c:v>
                </c:pt>
                <c:pt idx="1836">
                  <c:v>16125.343151923616</c:v>
                </c:pt>
                <c:pt idx="1837">
                  <c:v>16040.51469535917</c:v>
                </c:pt>
                <c:pt idx="1838">
                  <c:v>16029.520823304421</c:v>
                </c:pt>
                <c:pt idx="1839">
                  <c:v>15999.206359532154</c:v>
                </c:pt>
                <c:pt idx="1840">
                  <c:v>16008.834129142231</c:v>
                </c:pt>
                <c:pt idx="1841">
                  <c:v>16084.750393567621</c:v>
                </c:pt>
                <c:pt idx="1842">
                  <c:v>16007.077711713366</c:v>
                </c:pt>
                <c:pt idx="1843">
                  <c:v>16001.743406929407</c:v>
                </c:pt>
                <c:pt idx="1844">
                  <c:v>16022.234943599498</c:v>
                </c:pt>
                <c:pt idx="1845">
                  <c:v>15956.206658773646</c:v>
                </c:pt>
                <c:pt idx="1846">
                  <c:v>15951.002458984414</c:v>
                </c:pt>
                <c:pt idx="1847">
                  <c:v>15968.696738267796</c:v>
                </c:pt>
                <c:pt idx="1848">
                  <c:v>15860.709592641275</c:v>
                </c:pt>
                <c:pt idx="1849">
                  <c:v>15856.676337804622</c:v>
                </c:pt>
                <c:pt idx="1850">
                  <c:v>15843.600785834182</c:v>
                </c:pt>
                <c:pt idx="1851">
                  <c:v>15800.861295065131</c:v>
                </c:pt>
                <c:pt idx="1852">
                  <c:v>15812.961059575091</c:v>
                </c:pt>
                <c:pt idx="1853">
                  <c:v>15775.751031082094</c:v>
                </c:pt>
                <c:pt idx="1854">
                  <c:v>15761.569586656444</c:v>
                </c:pt>
                <c:pt idx="1855">
                  <c:v>15768.855466361367</c:v>
                </c:pt>
                <c:pt idx="1856">
                  <c:v>15691.7682569834</c:v>
                </c:pt>
                <c:pt idx="1857">
                  <c:v>15654.623280987771</c:v>
                </c:pt>
                <c:pt idx="1858">
                  <c:v>15641.612781514697</c:v>
                </c:pt>
                <c:pt idx="1859">
                  <c:v>15606.354327942665</c:v>
                </c:pt>
                <c:pt idx="1860">
                  <c:v>15652.671706066811</c:v>
                </c:pt>
                <c:pt idx="1861">
                  <c:v>15712.845266129783</c:v>
                </c:pt>
                <c:pt idx="1862">
                  <c:v>15672.122402779061</c:v>
                </c:pt>
                <c:pt idx="1863">
                  <c:v>15660.933373232216</c:v>
                </c:pt>
                <c:pt idx="1864">
                  <c:v>15531.869218459315</c:v>
                </c:pt>
                <c:pt idx="1865">
                  <c:v>15376.588907248164</c:v>
                </c:pt>
                <c:pt idx="1866">
                  <c:v>15311.40630488806</c:v>
                </c:pt>
                <c:pt idx="1867">
                  <c:v>15262.551879366665</c:v>
                </c:pt>
                <c:pt idx="1868">
                  <c:v>15204.394946722021</c:v>
                </c:pt>
                <c:pt idx="1869">
                  <c:v>15271.65922899782</c:v>
                </c:pt>
                <c:pt idx="1870">
                  <c:v>15331.637631568694</c:v>
                </c:pt>
                <c:pt idx="1871">
                  <c:v>15364.684300230303</c:v>
                </c:pt>
                <c:pt idx="1872">
                  <c:v>15382.183422021588</c:v>
                </c:pt>
                <c:pt idx="1873">
                  <c:v>15417.962295572543</c:v>
                </c:pt>
                <c:pt idx="1874">
                  <c:v>15395.974551463045</c:v>
                </c:pt>
                <c:pt idx="1875">
                  <c:v>15226.18753333942</c:v>
                </c:pt>
                <c:pt idx="1876">
                  <c:v>15309.259572475003</c:v>
                </c:pt>
                <c:pt idx="1877">
                  <c:v>15341.915926152418</c:v>
                </c:pt>
                <c:pt idx="1878">
                  <c:v>15315.959979703635</c:v>
                </c:pt>
                <c:pt idx="1879">
                  <c:v>15426.744382716866</c:v>
                </c:pt>
                <c:pt idx="1880">
                  <c:v>15403.455588660063</c:v>
                </c:pt>
                <c:pt idx="1881">
                  <c:v>15454.391694097149</c:v>
                </c:pt>
                <c:pt idx="1882">
                  <c:v>15485.031420356239</c:v>
                </c:pt>
                <c:pt idx="1883">
                  <c:v>15523.152183812348</c:v>
                </c:pt>
                <c:pt idx="1884">
                  <c:v>15494.529084971582</c:v>
                </c:pt>
                <c:pt idx="1885">
                  <c:v>15564.135257152535</c:v>
                </c:pt>
                <c:pt idx="1886">
                  <c:v>15583.195638880588</c:v>
                </c:pt>
                <c:pt idx="1887">
                  <c:v>15563.809994665708</c:v>
                </c:pt>
                <c:pt idx="1888">
                  <c:v>15504.612222063219</c:v>
                </c:pt>
                <c:pt idx="1889">
                  <c:v>15471.175238417416</c:v>
                </c:pt>
                <c:pt idx="1890">
                  <c:v>15519.704401451982</c:v>
                </c:pt>
                <c:pt idx="1891">
                  <c:v>15493.683402505831</c:v>
                </c:pt>
                <c:pt idx="1892">
                  <c:v>15484.576052874681</c:v>
                </c:pt>
                <c:pt idx="1893">
                  <c:v>15492.707615045354</c:v>
                </c:pt>
                <c:pt idx="1894">
                  <c:v>15383.614576963622</c:v>
                </c:pt>
                <c:pt idx="1895">
                  <c:v>15490.105515150739</c:v>
                </c:pt>
                <c:pt idx="1896">
                  <c:v>15453.480959134033</c:v>
                </c:pt>
                <c:pt idx="1897">
                  <c:v>15453.285801641938</c:v>
                </c:pt>
                <c:pt idx="1898">
                  <c:v>15483.730370408932</c:v>
                </c:pt>
                <c:pt idx="1899">
                  <c:v>15500.904229713389</c:v>
                </c:pt>
                <c:pt idx="1900">
                  <c:v>15499.733284760814</c:v>
                </c:pt>
                <c:pt idx="1901">
                  <c:v>15474.232705793587</c:v>
                </c:pt>
                <c:pt idx="1902">
                  <c:v>15381.2076345611</c:v>
                </c:pt>
                <c:pt idx="1903">
                  <c:v>15385.566151884583</c:v>
                </c:pt>
                <c:pt idx="1904">
                  <c:v>15324.742066847959</c:v>
                </c:pt>
                <c:pt idx="1905">
                  <c:v>15254.355264698625</c:v>
                </c:pt>
                <c:pt idx="1906">
                  <c:v>15205.50083917723</c:v>
                </c:pt>
                <c:pt idx="1907">
                  <c:v>15255.656314645932</c:v>
                </c:pt>
                <c:pt idx="1908">
                  <c:v>15217.145236205632</c:v>
                </c:pt>
                <c:pt idx="1909">
                  <c:v>15192.685497196249</c:v>
                </c:pt>
                <c:pt idx="1910">
                  <c:v>15277.448901263333</c:v>
                </c:pt>
                <c:pt idx="1911">
                  <c:v>15308.348837511885</c:v>
                </c:pt>
                <c:pt idx="1912">
                  <c:v>15384.33015443464</c:v>
                </c:pt>
                <c:pt idx="1913">
                  <c:v>15330.401634118743</c:v>
                </c:pt>
                <c:pt idx="1914">
                  <c:v>15372.100284929949</c:v>
                </c:pt>
                <c:pt idx="1915">
                  <c:v>15383.874786953082</c:v>
                </c:pt>
                <c:pt idx="1916">
                  <c:v>15313.097669819554</c:v>
                </c:pt>
                <c:pt idx="1917">
                  <c:v>15280.636473634231</c:v>
                </c:pt>
                <c:pt idx="1918">
                  <c:v>15188.97750484642</c:v>
                </c:pt>
                <c:pt idx="1919">
                  <c:v>15208.102939071841</c:v>
                </c:pt>
                <c:pt idx="1920">
                  <c:v>15254.225159703888</c:v>
                </c:pt>
                <c:pt idx="1921">
                  <c:v>15192.165077217322</c:v>
                </c:pt>
                <c:pt idx="1922">
                  <c:v>15227.618688281453</c:v>
                </c:pt>
                <c:pt idx="1923">
                  <c:v>15237.962035362545</c:v>
                </c:pt>
                <c:pt idx="1924">
                  <c:v>15241.084555236084</c:v>
                </c:pt>
                <c:pt idx="1925">
                  <c:v>15261.70619690091</c:v>
                </c:pt>
                <c:pt idx="1926">
                  <c:v>15287.532038354966</c:v>
                </c:pt>
                <c:pt idx="1927">
                  <c:v>15418.938083033021</c:v>
                </c:pt>
                <c:pt idx="1928">
                  <c:v>15396.885286426161</c:v>
                </c:pt>
                <c:pt idx="1929">
                  <c:v>15425.573437764289</c:v>
                </c:pt>
                <c:pt idx="1930">
                  <c:v>15438.909199724192</c:v>
                </c:pt>
                <c:pt idx="1931">
                  <c:v>15501.814964676507</c:v>
                </c:pt>
                <c:pt idx="1932">
                  <c:v>15533.170268406617</c:v>
                </c:pt>
                <c:pt idx="1933">
                  <c:v>15496.805922379372</c:v>
                </c:pt>
                <c:pt idx="1934">
                  <c:v>15507.214321957834</c:v>
                </c:pt>
                <c:pt idx="1935">
                  <c:v>15490.756040124394</c:v>
                </c:pt>
                <c:pt idx="1936">
                  <c:v>15476.704700693474</c:v>
                </c:pt>
                <c:pt idx="1937">
                  <c:v>15504.02674958693</c:v>
                </c:pt>
                <c:pt idx="1938">
                  <c:v>15524.843548743849</c:v>
                </c:pt>
                <c:pt idx="1939">
                  <c:v>15499.212864781892</c:v>
                </c:pt>
                <c:pt idx="1940">
                  <c:v>15518.143141515213</c:v>
                </c:pt>
                <c:pt idx="1941">
                  <c:v>15520.419978923001</c:v>
                </c:pt>
                <c:pt idx="1942">
                  <c:v>15508.450319407772</c:v>
                </c:pt>
                <c:pt idx="1943">
                  <c:v>15510.792209312924</c:v>
                </c:pt>
                <c:pt idx="1944">
                  <c:v>15531.93427095667</c:v>
                </c:pt>
                <c:pt idx="1945">
                  <c:v>15502.465489650156</c:v>
                </c:pt>
                <c:pt idx="1946">
                  <c:v>15570.120086910141</c:v>
                </c:pt>
                <c:pt idx="1947">
                  <c:v>15656.63990840609</c:v>
                </c:pt>
                <c:pt idx="1948">
                  <c:v>15663.015053147898</c:v>
                </c:pt>
                <c:pt idx="1949">
                  <c:v>15650.069606172188</c:v>
                </c:pt>
                <c:pt idx="1950">
                  <c:v>15730.604597910518</c:v>
                </c:pt>
                <c:pt idx="1951">
                  <c:v>15743.094677404672</c:v>
                </c:pt>
                <c:pt idx="1952">
                  <c:v>15716.09789099804</c:v>
                </c:pt>
                <c:pt idx="1953">
                  <c:v>15732.751330323576</c:v>
                </c:pt>
                <c:pt idx="1954">
                  <c:v>15730.214282926327</c:v>
                </c:pt>
                <c:pt idx="1955">
                  <c:v>15735.80879769975</c:v>
                </c:pt>
                <c:pt idx="1956">
                  <c:v>15729.238495465846</c:v>
                </c:pt>
                <c:pt idx="1957">
                  <c:v>15719.805883347868</c:v>
                </c:pt>
                <c:pt idx="1958">
                  <c:v>15658.851693316514</c:v>
                </c:pt>
                <c:pt idx="1959">
                  <c:v>15679.798597468161</c:v>
                </c:pt>
                <c:pt idx="1960">
                  <c:v>15619.49493241046</c:v>
                </c:pt>
                <c:pt idx="1961">
                  <c:v>15629.773226994188</c:v>
                </c:pt>
                <c:pt idx="1962">
                  <c:v>15661.518845708491</c:v>
                </c:pt>
                <c:pt idx="1963">
                  <c:v>15541.366883074646</c:v>
                </c:pt>
                <c:pt idx="1964">
                  <c:v>15527.901016120013</c:v>
                </c:pt>
                <c:pt idx="1965">
                  <c:v>15562.769154707854</c:v>
                </c:pt>
                <c:pt idx="1966">
                  <c:v>15610.973055255596</c:v>
                </c:pt>
                <c:pt idx="1967">
                  <c:v>15624.178712220766</c:v>
                </c:pt>
                <c:pt idx="1968">
                  <c:v>15673.033137742161</c:v>
                </c:pt>
                <c:pt idx="1969">
                  <c:v>15637.059106699111</c:v>
                </c:pt>
                <c:pt idx="1970">
                  <c:v>15576.950599133505</c:v>
                </c:pt>
                <c:pt idx="1971">
                  <c:v>15601.605495634982</c:v>
                </c:pt>
                <c:pt idx="1972">
                  <c:v>15646.361613822359</c:v>
                </c:pt>
                <c:pt idx="1973">
                  <c:v>15665.617153042509</c:v>
                </c:pt>
                <c:pt idx="1974">
                  <c:v>15711.674321177192</c:v>
                </c:pt>
                <c:pt idx="1975">
                  <c:v>15684.937744760024</c:v>
                </c:pt>
                <c:pt idx="1976">
                  <c:v>15688.64573710985</c:v>
                </c:pt>
                <c:pt idx="1977">
                  <c:v>15648.313188743316</c:v>
                </c:pt>
                <c:pt idx="1978">
                  <c:v>15670.04072286335</c:v>
                </c:pt>
                <c:pt idx="1979">
                  <c:v>15604.728015508515</c:v>
                </c:pt>
                <c:pt idx="1980">
                  <c:v>15594.709930914249</c:v>
                </c:pt>
                <c:pt idx="1981">
                  <c:v>15590.286361093406</c:v>
                </c:pt>
                <c:pt idx="1982">
                  <c:v>15621.44650733142</c:v>
                </c:pt>
                <c:pt idx="1983">
                  <c:v>15693.394569417524</c:v>
                </c:pt>
                <c:pt idx="1984">
                  <c:v>15656.704960903455</c:v>
                </c:pt>
                <c:pt idx="1985">
                  <c:v>15633.481219344016</c:v>
                </c:pt>
                <c:pt idx="1986">
                  <c:v>15654.298018500935</c:v>
                </c:pt>
                <c:pt idx="1987">
                  <c:v>15655.924330935071</c:v>
                </c:pt>
                <c:pt idx="1988">
                  <c:v>15701.721289080293</c:v>
                </c:pt>
                <c:pt idx="1989">
                  <c:v>15678.822810007683</c:v>
                </c:pt>
                <c:pt idx="1990">
                  <c:v>15679.01796749978</c:v>
                </c:pt>
                <c:pt idx="1991">
                  <c:v>15728.002498015905</c:v>
                </c:pt>
                <c:pt idx="1992">
                  <c:v>15707.510961345813</c:v>
                </c:pt>
                <c:pt idx="1993">
                  <c:v>15657.680748363935</c:v>
                </c:pt>
                <c:pt idx="1994">
                  <c:v>15652.476548574707</c:v>
                </c:pt>
                <c:pt idx="1995">
                  <c:v>15645.711088848708</c:v>
                </c:pt>
                <c:pt idx="1996">
                  <c:v>15686.629109691527</c:v>
                </c:pt>
                <c:pt idx="1997">
                  <c:v>15663.015053147896</c:v>
                </c:pt>
                <c:pt idx="1998">
                  <c:v>15696.126774306873</c:v>
                </c:pt>
                <c:pt idx="1999">
                  <c:v>15695.671406825313</c:v>
                </c:pt>
                <c:pt idx="2000">
                  <c:v>15736.394270176041</c:v>
                </c:pt>
                <c:pt idx="2001">
                  <c:v>15754.674021935709</c:v>
                </c:pt>
                <c:pt idx="2002">
                  <c:v>15697.948244233101</c:v>
                </c:pt>
                <c:pt idx="2003">
                  <c:v>15727.35197304225</c:v>
                </c:pt>
                <c:pt idx="2004">
                  <c:v>15820.962516751026</c:v>
                </c:pt>
                <c:pt idx="2005">
                  <c:v>15852.122662989039</c:v>
                </c:pt>
                <c:pt idx="2006">
                  <c:v>15806.911177320102</c:v>
                </c:pt>
                <c:pt idx="2007">
                  <c:v>15800.405927583564</c:v>
                </c:pt>
                <c:pt idx="2008">
                  <c:v>15835.078908679307</c:v>
                </c:pt>
                <c:pt idx="2009">
                  <c:v>15850.431298057534</c:v>
                </c:pt>
                <c:pt idx="2010">
                  <c:v>15860.254225159708</c:v>
                </c:pt>
                <c:pt idx="2011">
                  <c:v>15825.255981577136</c:v>
                </c:pt>
                <c:pt idx="2012">
                  <c:v>15890.113321450412</c:v>
                </c:pt>
                <c:pt idx="2013">
                  <c:v>15884.713964169086</c:v>
                </c:pt>
                <c:pt idx="2014">
                  <c:v>15861.230012620184</c:v>
                </c:pt>
                <c:pt idx="2015">
                  <c:v>15887.90153653999</c:v>
                </c:pt>
                <c:pt idx="2016">
                  <c:v>15947.879939110862</c:v>
                </c:pt>
                <c:pt idx="2017">
                  <c:v>15927.973874917057</c:v>
                </c:pt>
                <c:pt idx="2018">
                  <c:v>15946.904151650382</c:v>
                </c:pt>
                <c:pt idx="2019">
                  <c:v>16028.675140838659</c:v>
                </c:pt>
                <c:pt idx="2020">
                  <c:v>15977.804087898934</c:v>
                </c:pt>
                <c:pt idx="2021">
                  <c:v>15937.536592029768</c:v>
                </c:pt>
                <c:pt idx="2022">
                  <c:v>15925.566932514543</c:v>
                </c:pt>
                <c:pt idx="2023">
                  <c:v>15964.923693420593</c:v>
                </c:pt>
                <c:pt idx="2024">
                  <c:v>15969.932735717726</c:v>
                </c:pt>
                <c:pt idx="2025">
                  <c:v>15949.050884063441</c:v>
                </c:pt>
                <c:pt idx="2026">
                  <c:v>15921.923992662083</c:v>
                </c:pt>
                <c:pt idx="2027">
                  <c:v>15979.820715317263</c:v>
                </c:pt>
                <c:pt idx="2028">
                  <c:v>15975.397145496419</c:v>
                </c:pt>
                <c:pt idx="2029">
                  <c:v>16014.493696413008</c:v>
                </c:pt>
                <c:pt idx="2030">
                  <c:v>15993.741949753454</c:v>
                </c:pt>
                <c:pt idx="2031">
                  <c:v>15971.168733167668</c:v>
                </c:pt>
                <c:pt idx="2032">
                  <c:v>16001.027829458377</c:v>
                </c:pt>
                <c:pt idx="2033">
                  <c:v>15991.00974486411</c:v>
                </c:pt>
                <c:pt idx="2034">
                  <c:v>16043.962477719524</c:v>
                </c:pt>
                <c:pt idx="2035">
                  <c:v>16078.505353820539</c:v>
                </c:pt>
                <c:pt idx="2036">
                  <c:v>16115.325067329344</c:v>
                </c:pt>
                <c:pt idx="2037">
                  <c:v>16112.722967434729</c:v>
                </c:pt>
                <c:pt idx="2038">
                  <c:v>16151.234045875033</c:v>
                </c:pt>
                <c:pt idx="2039">
                  <c:v>16084.425131080794</c:v>
                </c:pt>
                <c:pt idx="2040">
                  <c:v>16078.700511312642</c:v>
                </c:pt>
                <c:pt idx="2041">
                  <c:v>16032.383133188496</c:v>
                </c:pt>
                <c:pt idx="2042">
                  <c:v>15976.698195443732</c:v>
                </c:pt>
                <c:pt idx="2043">
                  <c:v>15978.909980354158</c:v>
                </c:pt>
                <c:pt idx="2044">
                  <c:v>15995.368262187598</c:v>
                </c:pt>
                <c:pt idx="2045">
                  <c:v>16023.275783557345</c:v>
                </c:pt>
                <c:pt idx="2046">
                  <c:v>16090.605118330506</c:v>
                </c:pt>
                <c:pt idx="2047">
                  <c:v>16089.629330870026</c:v>
                </c:pt>
                <c:pt idx="2048">
                  <c:v>16044.222687708994</c:v>
                </c:pt>
                <c:pt idx="2049">
                  <c:v>16061.721809500283</c:v>
                </c:pt>
                <c:pt idx="2050">
                  <c:v>15997.449942103292</c:v>
                </c:pt>
                <c:pt idx="2051">
                  <c:v>16007.337921702829</c:v>
                </c:pt>
                <c:pt idx="2052">
                  <c:v>16056.647714705783</c:v>
                </c:pt>
                <c:pt idx="2053">
                  <c:v>16079.806403767858</c:v>
                </c:pt>
                <c:pt idx="2054">
                  <c:v>16089.629330870026</c:v>
                </c:pt>
                <c:pt idx="2055">
                  <c:v>16136.011761491536</c:v>
                </c:pt>
                <c:pt idx="2056">
                  <c:v>16166.391277761166</c:v>
                </c:pt>
                <c:pt idx="2057">
                  <c:v>16131.978506654885</c:v>
                </c:pt>
                <c:pt idx="2058">
                  <c:v>16123.456629500022</c:v>
                </c:pt>
                <c:pt idx="2059">
                  <c:v>16100.623202924775</c:v>
                </c:pt>
                <c:pt idx="2060">
                  <c:v>16063.673384421243</c:v>
                </c:pt>
                <c:pt idx="2061">
                  <c:v>16090.865328319969</c:v>
                </c:pt>
                <c:pt idx="2062">
                  <c:v>16157.999505601038</c:v>
                </c:pt>
                <c:pt idx="2063">
                  <c:v>16193.713326654628</c:v>
                </c:pt>
                <c:pt idx="2064">
                  <c:v>16204.772251206743</c:v>
                </c:pt>
                <c:pt idx="2065">
                  <c:v>16208.415191059203</c:v>
                </c:pt>
                <c:pt idx="2066">
                  <c:v>16278.281573229613</c:v>
                </c:pt>
                <c:pt idx="2067">
                  <c:v>16289.210392786998</c:v>
                </c:pt>
                <c:pt idx="2068">
                  <c:v>16275.809578329729</c:v>
                </c:pt>
                <c:pt idx="2069">
                  <c:v>16293.829120099936</c:v>
                </c:pt>
                <c:pt idx="2070">
                  <c:v>16292.202807665803</c:v>
                </c:pt>
                <c:pt idx="2071">
                  <c:v>16225.133682882102</c:v>
                </c:pt>
                <c:pt idx="2072">
                  <c:v>16226.17452283995</c:v>
                </c:pt>
                <c:pt idx="2073">
                  <c:v>16236.127554936853</c:v>
                </c:pt>
                <c:pt idx="2074">
                  <c:v>16278.932098203268</c:v>
                </c:pt>
                <c:pt idx="2075">
                  <c:v>16283.355668024114</c:v>
                </c:pt>
                <c:pt idx="2076">
                  <c:v>16303.066574725819</c:v>
                </c:pt>
                <c:pt idx="2077">
                  <c:v>16293.959225094666</c:v>
                </c:pt>
                <c:pt idx="2078">
                  <c:v>16271.906428487806</c:v>
                </c:pt>
                <c:pt idx="2079">
                  <c:v>16316.597494177817</c:v>
                </c:pt>
                <c:pt idx="2080">
                  <c:v>16370.460961996347</c:v>
                </c:pt>
                <c:pt idx="2081">
                  <c:v>16393.229336074226</c:v>
                </c:pt>
                <c:pt idx="2082">
                  <c:v>16366.362654662325</c:v>
                </c:pt>
                <c:pt idx="2083">
                  <c:v>16390.041763703324</c:v>
                </c:pt>
                <c:pt idx="2084">
                  <c:v>16383.406408972054</c:v>
                </c:pt>
                <c:pt idx="2085">
                  <c:v>16394.790596010993</c:v>
                </c:pt>
                <c:pt idx="2086">
                  <c:v>16366.818022143883</c:v>
                </c:pt>
                <c:pt idx="2087">
                  <c:v>16345.610908002769</c:v>
                </c:pt>
                <c:pt idx="2088">
                  <c:v>16381.0645190669</c:v>
                </c:pt>
                <c:pt idx="2089">
                  <c:v>16459.127515905351</c:v>
                </c:pt>
                <c:pt idx="2090">
                  <c:v>16495.882176916788</c:v>
                </c:pt>
                <c:pt idx="2091">
                  <c:v>16475.325587749328</c:v>
                </c:pt>
                <c:pt idx="2092">
                  <c:v>16457.89151845541</c:v>
                </c:pt>
                <c:pt idx="2093">
                  <c:v>16480.724945030655</c:v>
                </c:pt>
                <c:pt idx="2094">
                  <c:v>16438.180611753702</c:v>
                </c:pt>
                <c:pt idx="2095">
                  <c:v>16420.096017486128</c:v>
                </c:pt>
                <c:pt idx="2096">
                  <c:v>16450.800796242584</c:v>
                </c:pt>
                <c:pt idx="2097">
                  <c:v>16483.71735990946</c:v>
                </c:pt>
                <c:pt idx="2098">
                  <c:v>16566.659294050311</c:v>
                </c:pt>
                <c:pt idx="2099">
                  <c:v>16548.899962269563</c:v>
                </c:pt>
                <c:pt idx="2100">
                  <c:v>16539.662507643683</c:v>
                </c:pt>
                <c:pt idx="2101">
                  <c:v>16466.803710594464</c:v>
                </c:pt>
                <c:pt idx="2102">
                  <c:v>16411.509087833896</c:v>
                </c:pt>
                <c:pt idx="2103">
                  <c:v>16403.572683155322</c:v>
                </c:pt>
                <c:pt idx="2104">
                  <c:v>16426.406109730568</c:v>
                </c:pt>
                <c:pt idx="2105">
                  <c:v>16428.032422164702</c:v>
                </c:pt>
                <c:pt idx="2106">
                  <c:v>16421.201909941341</c:v>
                </c:pt>
                <c:pt idx="2107">
                  <c:v>16403.897945642148</c:v>
                </c:pt>
                <c:pt idx="2108">
                  <c:v>16402.531843197474</c:v>
                </c:pt>
                <c:pt idx="2109">
                  <c:v>16463.616138223562</c:v>
                </c:pt>
                <c:pt idx="2110">
                  <c:v>16446.702488908562</c:v>
                </c:pt>
                <c:pt idx="2111">
                  <c:v>16456.590468508097</c:v>
                </c:pt>
                <c:pt idx="2112">
                  <c:v>16405.068890594721</c:v>
                </c:pt>
                <c:pt idx="2113">
                  <c:v>16441.888604103522</c:v>
                </c:pt>
                <c:pt idx="2114">
                  <c:v>16433.236621953925</c:v>
                </c:pt>
                <c:pt idx="2115">
                  <c:v>16440.912816643038</c:v>
                </c:pt>
                <c:pt idx="2116">
                  <c:v>16451.711531205689</c:v>
                </c:pt>
                <c:pt idx="2117">
                  <c:v>16493.540287011627</c:v>
                </c:pt>
                <c:pt idx="2118">
                  <c:v>16519.236023470949</c:v>
                </c:pt>
                <c:pt idx="2119">
                  <c:v>16555.990684482385</c:v>
                </c:pt>
                <c:pt idx="2120">
                  <c:v>16533.222310404504</c:v>
                </c:pt>
                <c:pt idx="2121">
                  <c:v>16552.542902122019</c:v>
                </c:pt>
                <c:pt idx="2122">
                  <c:v>16504.469106569009</c:v>
                </c:pt>
                <c:pt idx="2123">
                  <c:v>16438.896189224713</c:v>
                </c:pt>
                <c:pt idx="2124">
                  <c:v>16422.828222375469</c:v>
                </c:pt>
                <c:pt idx="2125">
                  <c:v>16464.26666319721</c:v>
                </c:pt>
                <c:pt idx="2126">
                  <c:v>16516.764028571066</c:v>
                </c:pt>
                <c:pt idx="2127">
                  <c:v>16537.255565241161</c:v>
                </c:pt>
                <c:pt idx="2128">
                  <c:v>16532.506732933489</c:v>
                </c:pt>
                <c:pt idx="2129">
                  <c:v>16554.819739529816</c:v>
                </c:pt>
                <c:pt idx="2130">
                  <c:v>16529.904633038877</c:v>
                </c:pt>
                <c:pt idx="2131">
                  <c:v>16531.856207959838</c:v>
                </c:pt>
                <c:pt idx="2132">
                  <c:v>16545.06186492501</c:v>
                </c:pt>
                <c:pt idx="2133">
                  <c:v>16601.397327643423</c:v>
                </c:pt>
                <c:pt idx="2134">
                  <c:v>16584.093363344236</c:v>
                </c:pt>
                <c:pt idx="2135">
                  <c:v>16596.453337843654</c:v>
                </c:pt>
                <c:pt idx="2136">
                  <c:v>16613.106777169192</c:v>
                </c:pt>
                <c:pt idx="2137">
                  <c:v>16615.513719571711</c:v>
                </c:pt>
                <c:pt idx="2138">
                  <c:v>16573.489806273679</c:v>
                </c:pt>
                <c:pt idx="2139">
                  <c:v>16622.344231795072</c:v>
                </c:pt>
                <c:pt idx="2140">
                  <c:v>16601.787642627613</c:v>
                </c:pt>
                <c:pt idx="2141">
                  <c:v>16637.241253691744</c:v>
                </c:pt>
                <c:pt idx="2142">
                  <c:v>16545.907547390758</c:v>
                </c:pt>
                <c:pt idx="2143">
                  <c:v>16543.305447496146</c:v>
                </c:pt>
                <c:pt idx="2144">
                  <c:v>16568.740973966007</c:v>
                </c:pt>
                <c:pt idx="2145">
                  <c:v>16578.628953565541</c:v>
                </c:pt>
                <c:pt idx="2146">
                  <c:v>16585.979885767829</c:v>
                </c:pt>
                <c:pt idx="2147">
                  <c:v>16579.344531036561</c:v>
                </c:pt>
                <c:pt idx="2148">
                  <c:v>16629.630111499995</c:v>
                </c:pt>
                <c:pt idx="2149">
                  <c:v>16625.596856663338</c:v>
                </c:pt>
                <c:pt idx="2150">
                  <c:v>16628.524219044779</c:v>
                </c:pt>
                <c:pt idx="2151">
                  <c:v>16600.681750172396</c:v>
                </c:pt>
                <c:pt idx="2152">
                  <c:v>16632.297263891967</c:v>
                </c:pt>
                <c:pt idx="2153">
                  <c:v>16671.003499824365</c:v>
                </c:pt>
                <c:pt idx="2154">
                  <c:v>16731.697479866263</c:v>
                </c:pt>
                <c:pt idx="2155">
                  <c:v>16673.020127242697</c:v>
                </c:pt>
                <c:pt idx="2156">
                  <c:v>16655.455952954042</c:v>
                </c:pt>
                <c:pt idx="2157">
                  <c:v>16644.722290888756</c:v>
                </c:pt>
                <c:pt idx="2158">
                  <c:v>16677.638854555636</c:v>
                </c:pt>
                <c:pt idx="2159">
                  <c:v>16693.771873902249</c:v>
                </c:pt>
                <c:pt idx="2160">
                  <c:v>16714.263410572341</c:v>
                </c:pt>
                <c:pt idx="2161">
                  <c:v>16712.246783154016</c:v>
                </c:pt>
                <c:pt idx="2162">
                  <c:v>16757.458268822949</c:v>
                </c:pt>
                <c:pt idx="2163">
                  <c:v>16790.114622500372</c:v>
                </c:pt>
                <c:pt idx="2164">
                  <c:v>16781.918007832333</c:v>
                </c:pt>
                <c:pt idx="2165">
                  <c:v>16699.041126188848</c:v>
                </c:pt>
                <c:pt idx="2166">
                  <c:v>16710.36026073042</c:v>
                </c:pt>
                <c:pt idx="2167">
                  <c:v>16657.7978428592</c:v>
                </c:pt>
                <c:pt idx="2168">
                  <c:v>16636.720833712818</c:v>
                </c:pt>
                <c:pt idx="2169">
                  <c:v>16639.062723617975</c:v>
                </c:pt>
                <c:pt idx="2170">
                  <c:v>16608.618154850981</c:v>
                </c:pt>
                <c:pt idx="2171">
                  <c:v>16560.739516790065</c:v>
                </c:pt>
                <c:pt idx="2172">
                  <c:v>16568.740973966007</c:v>
                </c:pt>
                <c:pt idx="2173">
                  <c:v>16483.392097422635</c:v>
                </c:pt>
                <c:pt idx="2174">
                  <c:v>16500.956271711286</c:v>
                </c:pt>
                <c:pt idx="2175">
                  <c:v>16497.248279361458</c:v>
                </c:pt>
                <c:pt idx="2176">
                  <c:v>16483.71735990946</c:v>
                </c:pt>
                <c:pt idx="2177">
                  <c:v>16475.976112722979</c:v>
                </c:pt>
                <c:pt idx="2178">
                  <c:v>16529.774528044145</c:v>
                </c:pt>
                <c:pt idx="2179">
                  <c:v>16550.201012216876</c:v>
                </c:pt>
                <c:pt idx="2180">
                  <c:v>16576.41716865512</c:v>
                </c:pt>
                <c:pt idx="2181">
                  <c:v>16532.831995420318</c:v>
                </c:pt>
                <c:pt idx="2182">
                  <c:v>16585.654623281</c:v>
                </c:pt>
                <c:pt idx="2183">
                  <c:v>16544.216182459255</c:v>
                </c:pt>
                <c:pt idx="2184">
                  <c:v>16563.862036663595</c:v>
                </c:pt>
                <c:pt idx="2185">
                  <c:v>16539.792612638408</c:v>
                </c:pt>
                <c:pt idx="2186">
                  <c:v>16656.171530425061</c:v>
                </c:pt>
                <c:pt idx="2187">
                  <c:v>16623.9705442292</c:v>
                </c:pt>
                <c:pt idx="2188">
                  <c:v>16645.567973354504</c:v>
                </c:pt>
                <c:pt idx="2189">
                  <c:v>16677.378644566172</c:v>
                </c:pt>
                <c:pt idx="2190">
                  <c:v>16750.822914091681</c:v>
                </c:pt>
                <c:pt idx="2191">
                  <c:v>16758.043741299236</c:v>
                </c:pt>
                <c:pt idx="2192">
                  <c:v>16756.417428865101</c:v>
                </c:pt>
                <c:pt idx="2193">
                  <c:v>16763.703308570024</c:v>
                </c:pt>
                <c:pt idx="2194">
                  <c:v>16841.96146290057</c:v>
                </c:pt>
                <c:pt idx="2195">
                  <c:v>16935.63705910671</c:v>
                </c:pt>
                <c:pt idx="2196">
                  <c:v>16837.017473100801</c:v>
                </c:pt>
                <c:pt idx="2197">
                  <c:v>16828.755805935398</c:v>
                </c:pt>
                <c:pt idx="2198">
                  <c:v>16848.596817631838</c:v>
                </c:pt>
                <c:pt idx="2199">
                  <c:v>16840.660412953264</c:v>
                </c:pt>
                <c:pt idx="2200">
                  <c:v>16818.802773838499</c:v>
                </c:pt>
                <c:pt idx="2201">
                  <c:v>16763.443098580567</c:v>
                </c:pt>
                <c:pt idx="2202">
                  <c:v>16764.093623554221</c:v>
                </c:pt>
                <c:pt idx="2203">
                  <c:v>16783.023900287542</c:v>
                </c:pt>
                <c:pt idx="2204">
                  <c:v>16756.092166378279</c:v>
                </c:pt>
                <c:pt idx="2205">
                  <c:v>16728.184645008532</c:v>
                </c:pt>
                <c:pt idx="2206">
                  <c:v>16739.633884544837</c:v>
                </c:pt>
                <c:pt idx="2207">
                  <c:v>16709.124263280479</c:v>
                </c:pt>
                <c:pt idx="2208">
                  <c:v>16694.942818854826</c:v>
                </c:pt>
                <c:pt idx="2209">
                  <c:v>16691.755246483921</c:v>
                </c:pt>
                <c:pt idx="2210">
                  <c:v>16680.501164439709</c:v>
                </c:pt>
                <c:pt idx="2211">
                  <c:v>16653.309220540985</c:v>
                </c:pt>
                <c:pt idx="2212">
                  <c:v>16708.994158285743</c:v>
                </c:pt>
                <c:pt idx="2213">
                  <c:v>16662.026255187946</c:v>
                </c:pt>
                <c:pt idx="2214">
                  <c:v>16663.457410129984</c:v>
                </c:pt>
                <c:pt idx="2215">
                  <c:v>16665.604142543041</c:v>
                </c:pt>
                <c:pt idx="2216">
                  <c:v>16686.225784207865</c:v>
                </c:pt>
                <c:pt idx="2217">
                  <c:v>16665.799300035138</c:v>
                </c:pt>
                <c:pt idx="2218">
                  <c:v>16644.657238391392</c:v>
                </c:pt>
                <c:pt idx="2219">
                  <c:v>16606.86173742211</c:v>
                </c:pt>
                <c:pt idx="2220">
                  <c:v>16628.198956557953</c:v>
                </c:pt>
                <c:pt idx="2221">
                  <c:v>16681.021584418635</c:v>
                </c:pt>
                <c:pt idx="2222">
                  <c:v>16708.79900079365</c:v>
                </c:pt>
                <c:pt idx="2223">
                  <c:v>16769.558033332909</c:v>
                </c:pt>
                <c:pt idx="2224">
                  <c:v>16793.822614850193</c:v>
                </c:pt>
                <c:pt idx="2225">
                  <c:v>16821.730136219936</c:v>
                </c:pt>
                <c:pt idx="2226">
                  <c:v>16774.892338116868</c:v>
                </c:pt>
                <c:pt idx="2227">
                  <c:v>16701.31796359663</c:v>
                </c:pt>
                <c:pt idx="2228">
                  <c:v>16705.351218433283</c:v>
                </c:pt>
                <c:pt idx="2229">
                  <c:v>16739.438727052737</c:v>
                </c:pt>
                <c:pt idx="2230">
                  <c:v>16692.926191436498</c:v>
                </c:pt>
                <c:pt idx="2231">
                  <c:v>16752.644384017909</c:v>
                </c:pt>
                <c:pt idx="2232">
                  <c:v>16765.39467350152</c:v>
                </c:pt>
                <c:pt idx="2233">
                  <c:v>16800.457969581454</c:v>
                </c:pt>
                <c:pt idx="2234">
                  <c:v>16780.81211537711</c:v>
                </c:pt>
                <c:pt idx="2235">
                  <c:v>16838.578733037561</c:v>
                </c:pt>
                <c:pt idx="2236">
                  <c:v>16809.565319212605</c:v>
                </c:pt>
                <c:pt idx="2237">
                  <c:v>16804.946591899661</c:v>
                </c:pt>
                <c:pt idx="2238">
                  <c:v>16751.473439065325</c:v>
                </c:pt>
                <c:pt idx="2239">
                  <c:v>16741.715564460519</c:v>
                </c:pt>
                <c:pt idx="2240">
                  <c:v>16788.943677547781</c:v>
                </c:pt>
                <c:pt idx="2241">
                  <c:v>16819.843613796333</c:v>
                </c:pt>
                <c:pt idx="2242">
                  <c:v>16719.792872848386</c:v>
                </c:pt>
                <c:pt idx="2243">
                  <c:v>16735.340419718712</c:v>
                </c:pt>
                <c:pt idx="2244">
                  <c:v>16755.376588907246</c:v>
                </c:pt>
                <c:pt idx="2245">
                  <c:v>16803.970804439177</c:v>
                </c:pt>
                <c:pt idx="2246">
                  <c:v>16820.233928780519</c:v>
                </c:pt>
                <c:pt idx="2247">
                  <c:v>16831.943378306289</c:v>
                </c:pt>
                <c:pt idx="2248">
                  <c:v>16891.401360898239</c:v>
                </c:pt>
                <c:pt idx="2249">
                  <c:v>16963.674685471167</c:v>
                </c:pt>
                <c:pt idx="2250">
                  <c:v>17033.866330128407</c:v>
                </c:pt>
                <c:pt idx="2251">
                  <c:v>17050.519769453942</c:v>
                </c:pt>
                <c:pt idx="2252">
                  <c:v>16991.712311835643</c:v>
                </c:pt>
                <c:pt idx="2253">
                  <c:v>17041.087157335965</c:v>
                </c:pt>
                <c:pt idx="2254">
                  <c:v>17102.106399864686</c:v>
                </c:pt>
                <c:pt idx="2255">
                  <c:v>17112.189536956321</c:v>
                </c:pt>
                <c:pt idx="2256">
                  <c:v>17134.502543552644</c:v>
                </c:pt>
                <c:pt idx="2257">
                  <c:v>17194.611051118249</c:v>
                </c:pt>
                <c:pt idx="2258">
                  <c:v>17128.51771379503</c:v>
                </c:pt>
                <c:pt idx="2259">
                  <c:v>17162.475117419752</c:v>
                </c:pt>
                <c:pt idx="2260">
                  <c:v>17118.954996682318</c:v>
                </c:pt>
                <c:pt idx="2261">
                  <c:v>17099.699457462168</c:v>
                </c:pt>
                <c:pt idx="2262">
                  <c:v>17197.083046018135</c:v>
                </c:pt>
                <c:pt idx="2263">
                  <c:v>17189.146641339557</c:v>
                </c:pt>
                <c:pt idx="2264">
                  <c:v>17191.618636239444</c:v>
                </c:pt>
                <c:pt idx="2265">
                  <c:v>17305.200296639385</c:v>
                </c:pt>
                <c:pt idx="2266">
                  <c:v>17259.208181002065</c:v>
                </c:pt>
                <c:pt idx="2267">
                  <c:v>17342.605482624476</c:v>
                </c:pt>
                <c:pt idx="2268">
                  <c:v>17346.573684963765</c:v>
                </c:pt>
                <c:pt idx="2269">
                  <c:v>17241.644006713417</c:v>
                </c:pt>
                <c:pt idx="2270">
                  <c:v>17242.229479189707</c:v>
                </c:pt>
                <c:pt idx="2271">
                  <c:v>17223.364254953747</c:v>
                </c:pt>
                <c:pt idx="2272">
                  <c:v>17116.873316766629</c:v>
                </c:pt>
                <c:pt idx="2273">
                  <c:v>17114.726584353572</c:v>
                </c:pt>
                <c:pt idx="2274">
                  <c:v>17079.533183278905</c:v>
                </c:pt>
                <c:pt idx="2275">
                  <c:v>17086.038433015445</c:v>
                </c:pt>
                <c:pt idx="2276">
                  <c:v>17096.251675101808</c:v>
                </c:pt>
                <c:pt idx="2277">
                  <c:v>17055.789021740544</c:v>
                </c:pt>
                <c:pt idx="2278">
                  <c:v>16940.450943911736</c:v>
                </c:pt>
                <c:pt idx="2279">
                  <c:v>17041.022104838605</c:v>
                </c:pt>
                <c:pt idx="2280">
                  <c:v>17014.155423426706</c:v>
                </c:pt>
                <c:pt idx="2281">
                  <c:v>17007.585121192802</c:v>
                </c:pt>
                <c:pt idx="2282">
                  <c:v>17100.675244922651</c:v>
                </c:pt>
                <c:pt idx="2283">
                  <c:v>17180.689816682065</c:v>
                </c:pt>
                <c:pt idx="2284">
                  <c:v>17204.889345701984</c:v>
                </c:pt>
                <c:pt idx="2285">
                  <c:v>17158.181652593648</c:v>
                </c:pt>
                <c:pt idx="2286">
                  <c:v>17166.833634743241</c:v>
                </c:pt>
                <c:pt idx="2287">
                  <c:v>17074.914455965969</c:v>
                </c:pt>
                <c:pt idx="2288">
                  <c:v>17046.551567114664</c:v>
                </c:pt>
                <c:pt idx="2289">
                  <c:v>17048.893457019822</c:v>
                </c:pt>
                <c:pt idx="2290">
                  <c:v>17067.108156282127</c:v>
                </c:pt>
                <c:pt idx="2291">
                  <c:v>16928.025916914958</c:v>
                </c:pt>
                <c:pt idx="2292">
                  <c:v>16980.718439780911</c:v>
                </c:pt>
                <c:pt idx="2293">
                  <c:v>17038.289899949265</c:v>
                </c:pt>
                <c:pt idx="2294">
                  <c:v>17055.268601761629</c:v>
                </c:pt>
                <c:pt idx="2295">
                  <c:v>17061.058274027146</c:v>
                </c:pt>
                <c:pt idx="2296">
                  <c:v>17036.533482520401</c:v>
                </c:pt>
                <c:pt idx="2297">
                  <c:v>17031.719597715364</c:v>
                </c:pt>
                <c:pt idx="2298">
                  <c:v>17058.391121635166</c:v>
                </c:pt>
                <c:pt idx="2299">
                  <c:v>17178.543084269011</c:v>
                </c:pt>
                <c:pt idx="2300">
                  <c:v>17159.352597546225</c:v>
                </c:pt>
                <c:pt idx="2301">
                  <c:v>17208.922600538641</c:v>
                </c:pt>
                <c:pt idx="2302">
                  <c:v>17219.135842625004</c:v>
                </c:pt>
                <c:pt idx="2303">
                  <c:v>17264.087118304476</c:v>
                </c:pt>
                <c:pt idx="2304">
                  <c:v>17214.582167809429</c:v>
                </c:pt>
                <c:pt idx="2305">
                  <c:v>17114.01100688256</c:v>
                </c:pt>
                <c:pt idx="2306">
                  <c:v>17203.913558241504</c:v>
                </c:pt>
                <c:pt idx="2307">
                  <c:v>17187.585381402794</c:v>
                </c:pt>
                <c:pt idx="2308">
                  <c:v>17221.607837524884</c:v>
                </c:pt>
                <c:pt idx="2309">
                  <c:v>17301.297146797464</c:v>
                </c:pt>
                <c:pt idx="2310">
                  <c:v>17263.37154083345</c:v>
                </c:pt>
                <c:pt idx="2311">
                  <c:v>17261.875333394048</c:v>
                </c:pt>
                <c:pt idx="2312">
                  <c:v>17306.82660907352</c:v>
                </c:pt>
                <c:pt idx="2313">
                  <c:v>17320.48763352025</c:v>
                </c:pt>
                <c:pt idx="2314">
                  <c:v>17244.116001613304</c:v>
                </c:pt>
                <c:pt idx="2315">
                  <c:v>17258.167341044224</c:v>
                </c:pt>
                <c:pt idx="2316">
                  <c:v>17272.739100454066</c:v>
                </c:pt>
                <c:pt idx="2317">
                  <c:v>17303.248721718424</c:v>
                </c:pt>
                <c:pt idx="2318">
                  <c:v>17303.378826713153</c:v>
                </c:pt>
                <c:pt idx="2319">
                  <c:v>17320.162371033421</c:v>
                </c:pt>
                <c:pt idx="2320">
                  <c:v>17353.339144689762</c:v>
                </c:pt>
                <c:pt idx="2321">
                  <c:v>17299.280519379139</c:v>
                </c:pt>
                <c:pt idx="2322">
                  <c:v>17289.978012255891</c:v>
                </c:pt>
                <c:pt idx="2323">
                  <c:v>17224.209937419499</c:v>
                </c:pt>
                <c:pt idx="2324">
                  <c:v>17257.451763573205</c:v>
                </c:pt>
                <c:pt idx="2325">
                  <c:v>17287.636122350737</c:v>
                </c:pt>
                <c:pt idx="2326">
                  <c:v>17283.928130000913</c:v>
                </c:pt>
                <c:pt idx="2327">
                  <c:v>17211.459647935888</c:v>
                </c:pt>
                <c:pt idx="2328">
                  <c:v>17120.190994132266</c:v>
                </c:pt>
                <c:pt idx="2329">
                  <c:v>17101.000507409481</c:v>
                </c:pt>
                <c:pt idx="2330">
                  <c:v>17016.302155839763</c:v>
                </c:pt>
                <c:pt idx="2331">
                  <c:v>16988.980106946306</c:v>
                </c:pt>
                <c:pt idx="2332">
                  <c:v>16948.777663574507</c:v>
                </c:pt>
                <c:pt idx="2333">
                  <c:v>16876.439286504214</c:v>
                </c:pt>
                <c:pt idx="2334">
                  <c:v>16935.897269096167</c:v>
                </c:pt>
                <c:pt idx="2335">
                  <c:v>16971.090670170834</c:v>
                </c:pt>
                <c:pt idx="2336">
                  <c:v>16836.692210613972</c:v>
                </c:pt>
                <c:pt idx="2337">
                  <c:v>16853.345649939507</c:v>
                </c:pt>
                <c:pt idx="2338">
                  <c:v>16829.471383406413</c:v>
                </c:pt>
                <c:pt idx="2339">
                  <c:v>16867.396989370423</c:v>
                </c:pt>
                <c:pt idx="2340">
                  <c:v>16985.662429580676</c:v>
                </c:pt>
                <c:pt idx="2341">
                  <c:v>16891.661570887711</c:v>
                </c:pt>
                <c:pt idx="2342">
                  <c:v>16848.336607642374</c:v>
                </c:pt>
                <c:pt idx="2343">
                  <c:v>16837.147578095526</c:v>
                </c:pt>
                <c:pt idx="2344">
                  <c:v>16899.012503089998</c:v>
                </c:pt>
                <c:pt idx="2345">
                  <c:v>16845.344192763565</c:v>
                </c:pt>
                <c:pt idx="2346">
                  <c:v>16959.641430634529</c:v>
                </c:pt>
                <c:pt idx="2347">
                  <c:v>16960.682270592373</c:v>
                </c:pt>
                <c:pt idx="2348">
                  <c:v>16959.251115650335</c:v>
                </c:pt>
                <c:pt idx="2349">
                  <c:v>16989.3704219305</c:v>
                </c:pt>
                <c:pt idx="2350">
                  <c:v>16856.142907326215</c:v>
                </c:pt>
                <c:pt idx="2351">
                  <c:v>16780.877167874478</c:v>
                </c:pt>
                <c:pt idx="2352">
                  <c:v>16703.334591014951</c:v>
                </c:pt>
                <c:pt idx="2353">
                  <c:v>16783.088952784896</c:v>
                </c:pt>
                <c:pt idx="2354">
                  <c:v>16690.649354028701</c:v>
                </c:pt>
                <c:pt idx="2355">
                  <c:v>16715.044040540717</c:v>
                </c:pt>
                <c:pt idx="2356">
                  <c:v>16660.139732764343</c:v>
                </c:pt>
                <c:pt idx="2357">
                  <c:v>16593.265765472737</c:v>
                </c:pt>
                <c:pt idx="2358">
                  <c:v>16697.349761257334</c:v>
                </c:pt>
                <c:pt idx="2359">
                  <c:v>16688.437569118279</c:v>
                </c:pt>
                <c:pt idx="2360">
                  <c:v>16699.43144117303</c:v>
                </c:pt>
                <c:pt idx="2361">
                  <c:v>16728.314750003254</c:v>
                </c:pt>
                <c:pt idx="2362">
                  <c:v>16730.526534913675</c:v>
                </c:pt>
                <c:pt idx="2363">
                  <c:v>16676.012542121491</c:v>
                </c:pt>
                <c:pt idx="2364">
                  <c:v>16762.597416114804</c:v>
                </c:pt>
                <c:pt idx="2365">
                  <c:v>16667.425612469262</c:v>
                </c:pt>
                <c:pt idx="2366">
                  <c:v>16621.433496831942</c:v>
                </c:pt>
                <c:pt idx="2367">
                  <c:v>16670.222869855974</c:v>
                </c:pt>
                <c:pt idx="2368">
                  <c:v>16650.707120646362</c:v>
                </c:pt>
                <c:pt idx="2369">
                  <c:v>16565.618454092455</c:v>
                </c:pt>
                <c:pt idx="2370">
                  <c:v>16666.970244987708</c:v>
                </c:pt>
                <c:pt idx="2371">
                  <c:v>16677.118434576707</c:v>
                </c:pt>
                <c:pt idx="2372">
                  <c:v>16611.28530724295</c:v>
                </c:pt>
                <c:pt idx="2373">
                  <c:v>16646.348603322884</c:v>
                </c:pt>
                <c:pt idx="2374">
                  <c:v>16758.564161278155</c:v>
                </c:pt>
                <c:pt idx="2375">
                  <c:v>16804.621329412839</c:v>
                </c:pt>
                <c:pt idx="2376">
                  <c:v>16830.512223364258</c:v>
                </c:pt>
                <c:pt idx="2377">
                  <c:v>16721.419185282524</c:v>
                </c:pt>
                <c:pt idx="2378">
                  <c:v>16605.040267495871</c:v>
                </c:pt>
                <c:pt idx="2379">
                  <c:v>16604.649952511681</c:v>
                </c:pt>
                <c:pt idx="2380">
                  <c:v>16620.782971858294</c:v>
                </c:pt>
                <c:pt idx="2381">
                  <c:v>16666.059510024596</c:v>
                </c:pt>
                <c:pt idx="2382">
                  <c:v>16670.483079845442</c:v>
                </c:pt>
                <c:pt idx="2383">
                  <c:v>16690.324091541883</c:v>
                </c:pt>
                <c:pt idx="2384">
                  <c:v>16655.651110446139</c:v>
                </c:pt>
                <c:pt idx="2385">
                  <c:v>16685.510206736843</c:v>
                </c:pt>
                <c:pt idx="2386">
                  <c:v>16705.54637592538</c:v>
                </c:pt>
                <c:pt idx="2387">
                  <c:v>16753.294908991564</c:v>
                </c:pt>
                <c:pt idx="2388">
                  <c:v>16740.804829497411</c:v>
                </c:pt>
                <c:pt idx="2389">
                  <c:v>16758.173846293965</c:v>
                </c:pt>
                <c:pt idx="2390">
                  <c:v>16740.479567010585</c:v>
                </c:pt>
                <c:pt idx="2391">
                  <c:v>16719.077295377378</c:v>
                </c:pt>
                <c:pt idx="2392">
                  <c:v>16745.683766799812</c:v>
                </c:pt>
                <c:pt idx="2393">
                  <c:v>16789.724307516168</c:v>
                </c:pt>
                <c:pt idx="2394">
                  <c:v>16845.734507747755</c:v>
                </c:pt>
                <c:pt idx="2395">
                  <c:v>16787.577575103111</c:v>
                </c:pt>
                <c:pt idx="2396">
                  <c:v>16726.168017590197</c:v>
                </c:pt>
                <c:pt idx="2397">
                  <c:v>16746.334291773466</c:v>
                </c:pt>
                <c:pt idx="2398">
                  <c:v>16800.978389560376</c:v>
                </c:pt>
                <c:pt idx="2399">
                  <c:v>16731.892637358349</c:v>
                </c:pt>
                <c:pt idx="2400">
                  <c:v>16826.739178517066</c:v>
                </c:pt>
                <c:pt idx="2401">
                  <c:v>16793.562404860728</c:v>
                </c:pt>
                <c:pt idx="2402">
                  <c:v>16740.544619507949</c:v>
                </c:pt>
                <c:pt idx="2403">
                  <c:v>16744.903136831428</c:v>
                </c:pt>
                <c:pt idx="2404">
                  <c:v>16802.084282015592</c:v>
                </c:pt>
                <c:pt idx="2405">
                  <c:v>16746.204186778737</c:v>
                </c:pt>
                <c:pt idx="2406">
                  <c:v>16801.95417702086</c:v>
                </c:pt>
                <c:pt idx="2407">
                  <c:v>16835.196003174566</c:v>
                </c:pt>
                <c:pt idx="2408">
                  <c:v>16848.92208011866</c:v>
                </c:pt>
                <c:pt idx="2409">
                  <c:v>16851.133865029082</c:v>
                </c:pt>
                <c:pt idx="2410">
                  <c:v>16702.163646062374</c:v>
                </c:pt>
                <c:pt idx="2411">
                  <c:v>16652.07322309104</c:v>
                </c:pt>
                <c:pt idx="2412">
                  <c:v>16705.741533417473</c:v>
                </c:pt>
                <c:pt idx="2413">
                  <c:v>16690.909564018169</c:v>
                </c:pt>
                <c:pt idx="2414">
                  <c:v>16690.324091541879</c:v>
                </c:pt>
                <c:pt idx="2415">
                  <c:v>16704.765745956993</c:v>
                </c:pt>
                <c:pt idx="2416">
                  <c:v>16688.047254134093</c:v>
                </c:pt>
                <c:pt idx="2417">
                  <c:v>16734.03936977141</c:v>
                </c:pt>
                <c:pt idx="2418">
                  <c:v>16787.447470108385</c:v>
                </c:pt>
                <c:pt idx="2419">
                  <c:v>16726.558332574394</c:v>
                </c:pt>
                <c:pt idx="2420">
                  <c:v>16776.063283069445</c:v>
                </c:pt>
                <c:pt idx="2421">
                  <c:v>16729.485694955838</c:v>
                </c:pt>
                <c:pt idx="2422">
                  <c:v>16767.281195925123</c:v>
                </c:pt>
                <c:pt idx="2423">
                  <c:v>16767.47635341722</c:v>
                </c:pt>
                <c:pt idx="2424">
                  <c:v>16651.87806559895</c:v>
                </c:pt>
                <c:pt idx="2425">
                  <c:v>16647.6496532702</c:v>
                </c:pt>
                <c:pt idx="2426">
                  <c:v>16756.35237636774</c:v>
                </c:pt>
                <c:pt idx="2427">
                  <c:v>16850.678497547531</c:v>
                </c:pt>
                <c:pt idx="2428">
                  <c:v>16754.661011436237</c:v>
                </c:pt>
                <c:pt idx="2429">
                  <c:v>16846.059770234588</c:v>
                </c:pt>
                <c:pt idx="2430">
                  <c:v>16829.211173416956</c:v>
                </c:pt>
                <c:pt idx="2431">
                  <c:v>16839.814730487513</c:v>
                </c:pt>
                <c:pt idx="2432">
                  <c:v>16783.088952784903</c:v>
                </c:pt>
                <c:pt idx="2433">
                  <c:v>16835.846528148224</c:v>
                </c:pt>
                <c:pt idx="2434">
                  <c:v>16825.763391056589</c:v>
                </c:pt>
                <c:pt idx="2435">
                  <c:v>16814.769519001846</c:v>
                </c:pt>
                <c:pt idx="2436">
                  <c:v>16817.241513901728</c:v>
                </c:pt>
                <c:pt idx="2437">
                  <c:v>16864.144364502165</c:v>
                </c:pt>
                <c:pt idx="2438">
                  <c:v>16812.882996578253</c:v>
                </c:pt>
                <c:pt idx="2439">
                  <c:v>16866.095939423129</c:v>
                </c:pt>
                <c:pt idx="2440">
                  <c:v>16877.154863975244</c:v>
                </c:pt>
                <c:pt idx="2441">
                  <c:v>16830.38211836954</c:v>
                </c:pt>
                <c:pt idx="2442">
                  <c:v>16864.079312004804</c:v>
                </c:pt>
                <c:pt idx="2443">
                  <c:v>16903.305967916123</c:v>
                </c:pt>
                <c:pt idx="2444">
                  <c:v>16978.441602373132</c:v>
                </c:pt>
                <c:pt idx="2445">
                  <c:v>16923.407189602025</c:v>
                </c:pt>
                <c:pt idx="2446">
                  <c:v>16934.856429138334</c:v>
                </c:pt>
                <c:pt idx="2447">
                  <c:v>16936.547794069829</c:v>
                </c:pt>
                <c:pt idx="2448">
                  <c:v>16898.68724060318</c:v>
                </c:pt>
                <c:pt idx="2449">
                  <c:v>16966.927310339459</c:v>
                </c:pt>
                <c:pt idx="2450">
                  <c:v>16994.769779211838</c:v>
                </c:pt>
                <c:pt idx="2451">
                  <c:v>16960.096798116094</c:v>
                </c:pt>
                <c:pt idx="2452">
                  <c:v>17006.023861256046</c:v>
                </c:pt>
                <c:pt idx="2453">
                  <c:v>17023.653088042065</c:v>
                </c:pt>
                <c:pt idx="2454">
                  <c:v>16957.689855713576</c:v>
                </c:pt>
                <c:pt idx="2455">
                  <c:v>16863.363734533785</c:v>
                </c:pt>
                <c:pt idx="2456">
                  <c:v>16885.026216156453</c:v>
                </c:pt>
                <c:pt idx="2457">
                  <c:v>16856.793432299881</c:v>
                </c:pt>
                <c:pt idx="2458">
                  <c:v>16823.746763638268</c:v>
                </c:pt>
                <c:pt idx="2459">
                  <c:v>16827.584860982828</c:v>
                </c:pt>
                <c:pt idx="2460">
                  <c:v>16815.094781488675</c:v>
                </c:pt>
                <c:pt idx="2461">
                  <c:v>16727.078752553327</c:v>
                </c:pt>
                <c:pt idx="2462">
                  <c:v>16729.355589961116</c:v>
                </c:pt>
                <c:pt idx="2463">
                  <c:v>16747.765446715519</c:v>
                </c:pt>
                <c:pt idx="2464">
                  <c:v>16736.576417168675</c:v>
                </c:pt>
                <c:pt idx="2465">
                  <c:v>16765.589830993627</c:v>
                </c:pt>
                <c:pt idx="2466">
                  <c:v>16759.409843743921</c:v>
                </c:pt>
                <c:pt idx="2467">
                  <c:v>16788.683467558341</c:v>
                </c:pt>
                <c:pt idx="2468">
                  <c:v>16786.601787642649</c:v>
                </c:pt>
                <c:pt idx="2469">
                  <c:v>16820.429086272645</c:v>
                </c:pt>
                <c:pt idx="2470">
                  <c:v>16805.792274365434</c:v>
                </c:pt>
                <c:pt idx="2471">
                  <c:v>16819.973718791087</c:v>
                </c:pt>
                <c:pt idx="2472">
                  <c:v>16820.298981277916</c:v>
                </c:pt>
                <c:pt idx="2473">
                  <c:v>16832.268640793143</c:v>
                </c:pt>
                <c:pt idx="2474">
                  <c:v>16837.342735587645</c:v>
                </c:pt>
                <c:pt idx="2475">
                  <c:v>16848.076397652934</c:v>
                </c:pt>
                <c:pt idx="2476">
                  <c:v>16926.920024459767</c:v>
                </c:pt>
                <c:pt idx="2477">
                  <c:v>16915.926152405016</c:v>
                </c:pt>
                <c:pt idx="2478">
                  <c:v>16745.488609307737</c:v>
                </c:pt>
                <c:pt idx="2479">
                  <c:v>16817.82698637803</c:v>
                </c:pt>
                <c:pt idx="2480">
                  <c:v>16875.528551541116</c:v>
                </c:pt>
                <c:pt idx="2481">
                  <c:v>16827.324650993374</c:v>
                </c:pt>
                <c:pt idx="2482">
                  <c:v>16851.133865029104</c:v>
                </c:pt>
                <c:pt idx="2483">
                  <c:v>16815.224886483418</c:v>
                </c:pt>
                <c:pt idx="2484">
                  <c:v>16885.026216156464</c:v>
                </c:pt>
                <c:pt idx="2485">
                  <c:v>16741.65051196318</c:v>
                </c:pt>
                <c:pt idx="2486">
                  <c:v>16699.301336178323</c:v>
                </c:pt>
                <c:pt idx="2487">
                  <c:v>16686.42094169998</c:v>
                </c:pt>
                <c:pt idx="2488">
                  <c:v>16749.912179128583</c:v>
                </c:pt>
                <c:pt idx="2489">
                  <c:v>16769.753190825024</c:v>
                </c:pt>
                <c:pt idx="2490">
                  <c:v>16759.409843743928</c:v>
                </c:pt>
                <c:pt idx="2491">
                  <c:v>16717.776245430086</c:v>
                </c:pt>
                <c:pt idx="2492">
                  <c:v>16697.284708759991</c:v>
                </c:pt>
                <c:pt idx="2493">
                  <c:v>16724.411600161351</c:v>
                </c:pt>
                <c:pt idx="2494">
                  <c:v>16752.969646504753</c:v>
                </c:pt>
                <c:pt idx="2495">
                  <c:v>16659.489207790706</c:v>
                </c:pt>
                <c:pt idx="2496">
                  <c:v>16680.240954450259</c:v>
                </c:pt>
                <c:pt idx="2497">
                  <c:v>16716.735405472235</c:v>
                </c:pt>
                <c:pt idx="2498">
                  <c:v>16734.039369771424</c:v>
                </c:pt>
                <c:pt idx="2499">
                  <c:v>16727.273910045424</c:v>
                </c:pt>
                <c:pt idx="2500">
                  <c:v>16803.320279465544</c:v>
                </c:pt>
                <c:pt idx="2501">
                  <c:v>16797.855869686853</c:v>
                </c:pt>
                <c:pt idx="2502">
                  <c:v>16820.298981277909</c:v>
                </c:pt>
                <c:pt idx="2503">
                  <c:v>16780.682010382396</c:v>
                </c:pt>
                <c:pt idx="2504">
                  <c:v>16838.058313058656</c:v>
                </c:pt>
                <c:pt idx="2505">
                  <c:v>16856.012802331497</c:v>
                </c:pt>
                <c:pt idx="2506">
                  <c:v>16765.71993598836</c:v>
                </c:pt>
                <c:pt idx="2507">
                  <c:v>16798.636499655237</c:v>
                </c:pt>
                <c:pt idx="2508">
                  <c:v>16779.055697948257</c:v>
                </c:pt>
                <c:pt idx="2509">
                  <c:v>16757.718478812418</c:v>
                </c:pt>
                <c:pt idx="2510">
                  <c:v>16700.797543617715</c:v>
                </c:pt>
                <c:pt idx="2511">
                  <c:v>16715.434355524925</c:v>
                </c:pt>
                <c:pt idx="2512">
                  <c:v>16727.338962542788</c:v>
                </c:pt>
                <c:pt idx="2513">
                  <c:v>16734.104422268785</c:v>
                </c:pt>
                <c:pt idx="2514">
                  <c:v>16720.573502816787</c:v>
                </c:pt>
                <c:pt idx="2515">
                  <c:v>16719.988030340497</c:v>
                </c:pt>
                <c:pt idx="2516">
                  <c:v>16775.998230572084</c:v>
                </c:pt>
                <c:pt idx="2517">
                  <c:v>16718.621927895823</c:v>
                </c:pt>
                <c:pt idx="2518">
                  <c:v>16802.409544502425</c:v>
                </c:pt>
                <c:pt idx="2519">
                  <c:v>16760.645841193855</c:v>
                </c:pt>
                <c:pt idx="2520">
                  <c:v>16776.453598053638</c:v>
                </c:pt>
                <c:pt idx="2521">
                  <c:v>16795.383874786963</c:v>
                </c:pt>
                <c:pt idx="2522">
                  <c:v>16872.536136662296</c:v>
                </c:pt>
                <c:pt idx="2523">
                  <c:v>16827.064441003902</c:v>
                </c:pt>
                <c:pt idx="2524">
                  <c:v>16857.639114765629</c:v>
                </c:pt>
                <c:pt idx="2525">
                  <c:v>16840.985675440093</c:v>
                </c:pt>
                <c:pt idx="2526">
                  <c:v>16739.894094534302</c:v>
                </c:pt>
                <c:pt idx="2527">
                  <c:v>16735.470524713459</c:v>
                </c:pt>
                <c:pt idx="2528">
                  <c:v>16701.057753607176</c:v>
                </c:pt>
                <c:pt idx="2529">
                  <c:v>16801.238599549848</c:v>
                </c:pt>
                <c:pt idx="2530">
                  <c:v>16815.289938980772</c:v>
                </c:pt>
                <c:pt idx="2531">
                  <c:v>16822.901081172524</c:v>
                </c:pt>
                <c:pt idx="2532">
                  <c:v>16858.484797231384</c:v>
                </c:pt>
                <c:pt idx="2533">
                  <c:v>16849.052185113404</c:v>
                </c:pt>
                <c:pt idx="2534">
                  <c:v>16917.812674828601</c:v>
                </c:pt>
                <c:pt idx="2535">
                  <c:v>16868.632986820379</c:v>
                </c:pt>
                <c:pt idx="2536">
                  <c:v>16911.502582584162</c:v>
                </c:pt>
                <c:pt idx="2537">
                  <c:v>16840.985675440097</c:v>
                </c:pt>
                <c:pt idx="2538">
                  <c:v>16868.828144312476</c:v>
                </c:pt>
                <c:pt idx="2539">
                  <c:v>16915.991204902373</c:v>
                </c:pt>
                <c:pt idx="2540">
                  <c:v>16897.646400645335</c:v>
                </c:pt>
                <c:pt idx="2541">
                  <c:v>16923.146979612564</c:v>
                </c:pt>
                <c:pt idx="2542">
                  <c:v>17007.58512119282</c:v>
                </c:pt>
                <c:pt idx="2543">
                  <c:v>16965.105840413227</c:v>
                </c:pt>
                <c:pt idx="2544">
                  <c:v>16968.228360286765</c:v>
                </c:pt>
                <c:pt idx="2545">
                  <c:v>16984.686642120207</c:v>
                </c:pt>
                <c:pt idx="2546">
                  <c:v>17060.667959042963</c:v>
                </c:pt>
                <c:pt idx="2547">
                  <c:v>17072.767723552923</c:v>
                </c:pt>
                <c:pt idx="2548">
                  <c:v>17096.772095080745</c:v>
                </c:pt>
                <c:pt idx="2549">
                  <c:v>17154.994080222754</c:v>
                </c:pt>
                <c:pt idx="2550">
                  <c:v>17213.801537841049</c:v>
                </c:pt>
                <c:pt idx="2551">
                  <c:v>17176.591509348054</c:v>
                </c:pt>
                <c:pt idx="2552">
                  <c:v>17201.311458346892</c:v>
                </c:pt>
                <c:pt idx="2553">
                  <c:v>17289.652749769073</c:v>
                </c:pt>
                <c:pt idx="2554">
                  <c:v>17249.320201402541</c:v>
                </c:pt>
                <c:pt idx="2555">
                  <c:v>17278.72393021169</c:v>
                </c:pt>
                <c:pt idx="2556">
                  <c:v>17335.970127893223</c:v>
                </c:pt>
                <c:pt idx="2557">
                  <c:v>17321.983840959667</c:v>
                </c:pt>
                <c:pt idx="2558">
                  <c:v>17380.596141085869</c:v>
                </c:pt>
                <c:pt idx="2559">
                  <c:v>17372.854893899388</c:v>
                </c:pt>
                <c:pt idx="2560">
                  <c:v>17401.217782750689</c:v>
                </c:pt>
                <c:pt idx="2561">
                  <c:v>17464.383757692467</c:v>
                </c:pt>
                <c:pt idx="2562">
                  <c:v>17438.688021233145</c:v>
                </c:pt>
                <c:pt idx="2563">
                  <c:v>17518.96280298202</c:v>
                </c:pt>
                <c:pt idx="2564">
                  <c:v>17472.905634847335</c:v>
                </c:pt>
                <c:pt idx="2565">
                  <c:v>17480.646882033816</c:v>
                </c:pt>
                <c:pt idx="2566">
                  <c:v>17440.314333667287</c:v>
                </c:pt>
                <c:pt idx="2567">
                  <c:v>17489.363916680777</c:v>
                </c:pt>
                <c:pt idx="2568">
                  <c:v>17484.745189367834</c:v>
                </c:pt>
                <c:pt idx="2569">
                  <c:v>17533.404457397133</c:v>
                </c:pt>
                <c:pt idx="2570">
                  <c:v>17512.717763234945</c:v>
                </c:pt>
                <c:pt idx="2571">
                  <c:v>17541.015599588882</c:v>
                </c:pt>
                <c:pt idx="2572">
                  <c:v>17498.146003825099</c:v>
                </c:pt>
                <c:pt idx="2573">
                  <c:v>17511.026398303442</c:v>
                </c:pt>
                <c:pt idx="2574">
                  <c:v>17514.148918176979</c:v>
                </c:pt>
                <c:pt idx="2575">
                  <c:v>17503.480308609058</c:v>
                </c:pt>
                <c:pt idx="2576">
                  <c:v>17484.680136870466</c:v>
                </c:pt>
                <c:pt idx="2577">
                  <c:v>17565.865653582456</c:v>
                </c:pt>
                <c:pt idx="2578">
                  <c:v>17584.79593031578</c:v>
                </c:pt>
                <c:pt idx="2579">
                  <c:v>17618.558176448409</c:v>
                </c:pt>
                <c:pt idx="2580">
                  <c:v>17566.255968566649</c:v>
                </c:pt>
                <c:pt idx="2581">
                  <c:v>17626.429528629622</c:v>
                </c:pt>
                <c:pt idx="2582">
                  <c:v>17624.152691221832</c:v>
                </c:pt>
                <c:pt idx="2583">
                  <c:v>17662.208402180575</c:v>
                </c:pt>
                <c:pt idx="2584">
                  <c:v>17616.151234045887</c:v>
                </c:pt>
                <c:pt idx="2585">
                  <c:v>17624.933321190212</c:v>
                </c:pt>
                <c:pt idx="2586">
                  <c:v>17634.365933308192</c:v>
                </c:pt>
                <c:pt idx="2587">
                  <c:v>17667.477654467169</c:v>
                </c:pt>
                <c:pt idx="2588">
                  <c:v>17619.013543929967</c:v>
                </c:pt>
                <c:pt idx="2589">
                  <c:v>17683.67572631115</c:v>
                </c:pt>
                <c:pt idx="2590">
                  <c:v>17625.063426184948</c:v>
                </c:pt>
                <c:pt idx="2591">
                  <c:v>17626.364476132254</c:v>
                </c:pt>
                <c:pt idx="2592">
                  <c:v>17490.209599146528</c:v>
                </c:pt>
                <c:pt idx="2593">
                  <c:v>17537.567817228519</c:v>
                </c:pt>
                <c:pt idx="2594">
                  <c:v>17525.793315205385</c:v>
                </c:pt>
                <c:pt idx="2595">
                  <c:v>17532.558774931382</c:v>
                </c:pt>
                <c:pt idx="2596">
                  <c:v>17520.654167913519</c:v>
                </c:pt>
                <c:pt idx="2597">
                  <c:v>17526.834155163233</c:v>
                </c:pt>
                <c:pt idx="2598">
                  <c:v>17602.09989461497</c:v>
                </c:pt>
                <c:pt idx="2599">
                  <c:v>17591.886652528607</c:v>
                </c:pt>
                <c:pt idx="2600">
                  <c:v>17604.962204499046</c:v>
                </c:pt>
                <c:pt idx="2601">
                  <c:v>17591.821600031242</c:v>
                </c:pt>
                <c:pt idx="2602">
                  <c:v>17634.105723318735</c:v>
                </c:pt>
                <c:pt idx="2603">
                  <c:v>17743.719181379391</c:v>
                </c:pt>
                <c:pt idx="2604">
                  <c:v>17726.15500709074</c:v>
                </c:pt>
                <c:pt idx="2605">
                  <c:v>17754.387790947312</c:v>
                </c:pt>
                <c:pt idx="2606">
                  <c:v>17782.55552230652</c:v>
                </c:pt>
                <c:pt idx="2607">
                  <c:v>17822.36765069413</c:v>
                </c:pt>
                <c:pt idx="2608">
                  <c:v>17848.193492148181</c:v>
                </c:pt>
                <c:pt idx="2609">
                  <c:v>17851.381064519086</c:v>
                </c:pt>
                <c:pt idx="2610">
                  <c:v>17818.334395857477</c:v>
                </c:pt>
                <c:pt idx="2611">
                  <c:v>17839.021090019665</c:v>
                </c:pt>
                <c:pt idx="2612">
                  <c:v>17869.270501294566</c:v>
                </c:pt>
                <c:pt idx="2613">
                  <c:v>17816.18766344442</c:v>
                </c:pt>
                <c:pt idx="2614">
                  <c:v>17809.942623697345</c:v>
                </c:pt>
                <c:pt idx="2615">
                  <c:v>17793.354236869174</c:v>
                </c:pt>
                <c:pt idx="2616">
                  <c:v>17811.373778639383</c:v>
                </c:pt>
                <c:pt idx="2617">
                  <c:v>17776.310482559449</c:v>
                </c:pt>
                <c:pt idx="2618">
                  <c:v>17856.520211810956</c:v>
                </c:pt>
                <c:pt idx="2619">
                  <c:v>17982.331741715592</c:v>
                </c:pt>
                <c:pt idx="2620">
                  <c:v>17994.171296236087</c:v>
                </c:pt>
                <c:pt idx="2621">
                  <c:v>18011.86557551947</c:v>
                </c:pt>
                <c:pt idx="2622">
                  <c:v>18001.262018448913</c:v>
                </c:pt>
                <c:pt idx="2623">
                  <c:v>18072.559555561362</c:v>
                </c:pt>
                <c:pt idx="2624">
                  <c:v>18205.396755181453</c:v>
                </c:pt>
                <c:pt idx="2625">
                  <c:v>18181.912803632553</c:v>
                </c:pt>
                <c:pt idx="2626">
                  <c:v>18221.00935454914</c:v>
                </c:pt>
                <c:pt idx="2627">
                  <c:v>18273.116404938806</c:v>
                </c:pt>
                <c:pt idx="2628">
                  <c:v>18240.720261250848</c:v>
                </c:pt>
                <c:pt idx="2629">
                  <c:v>18186.726688437586</c:v>
                </c:pt>
                <c:pt idx="2630">
                  <c:v>18256.983385592193</c:v>
                </c:pt>
                <c:pt idx="2631">
                  <c:v>18188.28794837436</c:v>
                </c:pt>
                <c:pt idx="2632">
                  <c:v>18122.064506056409</c:v>
                </c:pt>
                <c:pt idx="2633">
                  <c:v>18134.619638047923</c:v>
                </c:pt>
                <c:pt idx="2634">
                  <c:v>18166.365256762227</c:v>
                </c:pt>
                <c:pt idx="2635">
                  <c:v>18146.91456004998</c:v>
                </c:pt>
                <c:pt idx="2636">
                  <c:v>18172.935558996131</c:v>
                </c:pt>
                <c:pt idx="2637">
                  <c:v>18176.513446351226</c:v>
                </c:pt>
                <c:pt idx="2638">
                  <c:v>18170.723774085705</c:v>
                </c:pt>
                <c:pt idx="2639">
                  <c:v>18165.259364307014</c:v>
                </c:pt>
                <c:pt idx="2640">
                  <c:v>18215.089577288887</c:v>
                </c:pt>
                <c:pt idx="2641">
                  <c:v>18207.543487594507</c:v>
                </c:pt>
                <c:pt idx="2642">
                  <c:v>18264.269265297113</c:v>
                </c:pt>
                <c:pt idx="2643">
                  <c:v>18200.647922873777</c:v>
                </c:pt>
                <c:pt idx="2644">
                  <c:v>18132.017538153308</c:v>
                </c:pt>
                <c:pt idx="2645">
                  <c:v>18123.690818490541</c:v>
                </c:pt>
                <c:pt idx="2646">
                  <c:v>18187.637423400702</c:v>
                </c:pt>
                <c:pt idx="2647">
                  <c:v>18120.112931135442</c:v>
                </c:pt>
                <c:pt idx="2648">
                  <c:v>18148.801082473572</c:v>
                </c:pt>
                <c:pt idx="2649">
                  <c:v>18212.162214907446</c:v>
                </c:pt>
                <c:pt idx="2650">
                  <c:v>18265.310105254957</c:v>
                </c:pt>
                <c:pt idx="2651">
                  <c:v>18184.840166013986</c:v>
                </c:pt>
                <c:pt idx="2652">
                  <c:v>18261.146745423572</c:v>
                </c:pt>
                <c:pt idx="2653">
                  <c:v>18221.009354549136</c:v>
                </c:pt>
                <c:pt idx="2654">
                  <c:v>18209.885377499661</c:v>
                </c:pt>
                <c:pt idx="2655">
                  <c:v>18243.842781124386</c:v>
                </c:pt>
                <c:pt idx="2656">
                  <c:v>18280.532389638458</c:v>
                </c:pt>
                <c:pt idx="2657">
                  <c:v>18245.07877857433</c:v>
                </c:pt>
                <c:pt idx="2658">
                  <c:v>18303.756131197901</c:v>
                </c:pt>
                <c:pt idx="2659">
                  <c:v>18307.073808563531</c:v>
                </c:pt>
                <c:pt idx="2660">
                  <c:v>18305.902863610954</c:v>
                </c:pt>
                <c:pt idx="2661">
                  <c:v>18280.532389638458</c:v>
                </c:pt>
                <c:pt idx="2662">
                  <c:v>18221.074407046508</c:v>
                </c:pt>
                <c:pt idx="2663">
                  <c:v>18316.571473178879</c:v>
                </c:pt>
                <c:pt idx="2664">
                  <c:v>18302.390028753231</c:v>
                </c:pt>
                <c:pt idx="2665">
                  <c:v>18300.048138848077</c:v>
                </c:pt>
                <c:pt idx="2666">
                  <c:v>18295.819726519327</c:v>
                </c:pt>
                <c:pt idx="2667">
                  <c:v>18257.633910565855</c:v>
                </c:pt>
                <c:pt idx="2668">
                  <c:v>18320.149360533978</c:v>
                </c:pt>
                <c:pt idx="2669">
                  <c:v>18314.099478279</c:v>
                </c:pt>
                <c:pt idx="2670">
                  <c:v>18205.982227657747</c:v>
                </c:pt>
                <c:pt idx="2671">
                  <c:v>18127.593968332472</c:v>
                </c:pt>
                <c:pt idx="2672">
                  <c:v>18108.988954085977</c:v>
                </c:pt>
                <c:pt idx="2673">
                  <c:v>18028.258804855548</c:v>
                </c:pt>
                <c:pt idx="2674">
                  <c:v>18075.48691794281</c:v>
                </c:pt>
                <c:pt idx="2675">
                  <c:v>18065.403780851178</c:v>
                </c:pt>
                <c:pt idx="2676">
                  <c:v>18072.689660556098</c:v>
                </c:pt>
                <c:pt idx="2677">
                  <c:v>18092.46561975517</c:v>
                </c:pt>
                <c:pt idx="2678">
                  <c:v>18115.624308817241</c:v>
                </c:pt>
                <c:pt idx="2679">
                  <c:v>18148.931187468312</c:v>
                </c:pt>
                <c:pt idx="2680">
                  <c:v>18214.243894823147</c:v>
                </c:pt>
                <c:pt idx="2681">
                  <c:v>18244.102991113854</c:v>
                </c:pt>
                <c:pt idx="2682">
                  <c:v>18264.529475286578</c:v>
                </c:pt>
                <c:pt idx="2683">
                  <c:v>18303.495921208436</c:v>
                </c:pt>
                <c:pt idx="2684">
                  <c:v>18293.933204095723</c:v>
                </c:pt>
                <c:pt idx="2685">
                  <c:v>18317.156945655166</c:v>
                </c:pt>
                <c:pt idx="2686">
                  <c:v>18254.706548184407</c:v>
                </c:pt>
                <c:pt idx="2687">
                  <c:v>18251.063608331948</c:v>
                </c:pt>
                <c:pt idx="2688">
                  <c:v>18180.286491198422</c:v>
                </c:pt>
                <c:pt idx="2689">
                  <c:v>18158.298747088924</c:v>
                </c:pt>
                <c:pt idx="2690">
                  <c:v>18153.549914781252</c:v>
                </c:pt>
                <c:pt idx="2691">
                  <c:v>18168.772199164752</c:v>
                </c:pt>
                <c:pt idx="2692">
                  <c:v>18154.590754739103</c:v>
                </c:pt>
                <c:pt idx="2693">
                  <c:v>18142.751200218605</c:v>
                </c:pt>
                <c:pt idx="2694">
                  <c:v>18199.151715434382</c:v>
                </c:pt>
                <c:pt idx="2695">
                  <c:v>18147.500032526274</c:v>
                </c:pt>
                <c:pt idx="2696">
                  <c:v>18190.955100766343</c:v>
                </c:pt>
                <c:pt idx="2697">
                  <c:v>18220.163672083396</c:v>
                </c:pt>
                <c:pt idx="2698">
                  <c:v>18232.263436593355</c:v>
                </c:pt>
                <c:pt idx="2699">
                  <c:v>18237.988056361512</c:v>
                </c:pt>
                <c:pt idx="2700">
                  <c:v>18239.093948816721</c:v>
                </c:pt>
                <c:pt idx="2701">
                  <c:v>18215.60999726782</c:v>
                </c:pt>
                <c:pt idx="2702">
                  <c:v>18218.342202157164</c:v>
                </c:pt>
                <c:pt idx="2703">
                  <c:v>18166.560414254327</c:v>
                </c:pt>
                <c:pt idx="2704">
                  <c:v>18104.305174275665</c:v>
                </c:pt>
                <c:pt idx="2705">
                  <c:v>18092.725829744628</c:v>
                </c:pt>
                <c:pt idx="2706">
                  <c:v>18106.191696699261</c:v>
                </c:pt>
                <c:pt idx="2707">
                  <c:v>18108.59863910178</c:v>
                </c:pt>
                <c:pt idx="2708">
                  <c:v>18110.420109028008</c:v>
                </c:pt>
                <c:pt idx="2709">
                  <c:v>18090.709202326299</c:v>
                </c:pt>
                <c:pt idx="2710">
                  <c:v>18116.33988628826</c:v>
                </c:pt>
                <c:pt idx="2711">
                  <c:v>18093.896774697205</c:v>
                </c:pt>
                <c:pt idx="2712">
                  <c:v>18066.249463316919</c:v>
                </c:pt>
                <c:pt idx="2713">
                  <c:v>17834.597520198826</c:v>
                </c:pt>
                <c:pt idx="2714">
                  <c:v>17822.042388207308</c:v>
                </c:pt>
                <c:pt idx="2715">
                  <c:v>17707.615045341616</c:v>
                </c:pt>
                <c:pt idx="2716">
                  <c:v>17712.168720157188</c:v>
                </c:pt>
                <c:pt idx="2717">
                  <c:v>17736.498354171836</c:v>
                </c:pt>
                <c:pt idx="2718">
                  <c:v>17677.235529071982</c:v>
                </c:pt>
                <c:pt idx="2719">
                  <c:v>17606.133149451627</c:v>
                </c:pt>
                <c:pt idx="2720">
                  <c:v>17608.865354340975</c:v>
                </c:pt>
                <c:pt idx="2721">
                  <c:v>17621.225328840395</c:v>
                </c:pt>
                <c:pt idx="2722">
                  <c:v>17596.765589831015</c:v>
                </c:pt>
                <c:pt idx="2723">
                  <c:v>17586.29213775519</c:v>
                </c:pt>
                <c:pt idx="2724">
                  <c:v>17639.895395584259</c:v>
                </c:pt>
                <c:pt idx="2725">
                  <c:v>17674.503324182639</c:v>
                </c:pt>
                <c:pt idx="2726">
                  <c:v>17620.444698872012</c:v>
                </c:pt>
                <c:pt idx="2727">
                  <c:v>17550.253054214772</c:v>
                </c:pt>
                <c:pt idx="2728">
                  <c:v>17608.930406838343</c:v>
                </c:pt>
                <c:pt idx="2729">
                  <c:v>17623.437113750821</c:v>
                </c:pt>
                <c:pt idx="2730">
                  <c:v>17615.956076553801</c:v>
                </c:pt>
                <c:pt idx="2731">
                  <c:v>17682.439728861209</c:v>
                </c:pt>
                <c:pt idx="2732">
                  <c:v>17635.666983255505</c:v>
                </c:pt>
                <c:pt idx="2733">
                  <c:v>17557.929248903885</c:v>
                </c:pt>
                <c:pt idx="2734">
                  <c:v>17565.475338598269</c:v>
                </c:pt>
                <c:pt idx="2735">
                  <c:v>17586.487295247287</c:v>
                </c:pt>
                <c:pt idx="2736">
                  <c:v>17553.635784077775</c:v>
                </c:pt>
                <c:pt idx="2737">
                  <c:v>17508.359245911473</c:v>
                </c:pt>
                <c:pt idx="2738">
                  <c:v>17498.080951327745</c:v>
                </c:pt>
                <c:pt idx="2739">
                  <c:v>17571.720378345348</c:v>
                </c:pt>
                <c:pt idx="2740">
                  <c:v>17551.554104162082</c:v>
                </c:pt>
                <c:pt idx="2741">
                  <c:v>17590.650655078673</c:v>
                </c:pt>
                <c:pt idx="2742">
                  <c:v>17592.342020010168</c:v>
                </c:pt>
                <c:pt idx="2743">
                  <c:v>17609.320721822533</c:v>
                </c:pt>
                <c:pt idx="2744">
                  <c:v>17592.79738749173</c:v>
                </c:pt>
                <c:pt idx="2745">
                  <c:v>17655.638099946678</c:v>
                </c:pt>
                <c:pt idx="2746">
                  <c:v>17689.140136089849</c:v>
                </c:pt>
                <c:pt idx="2747">
                  <c:v>17738.384876595439</c:v>
                </c:pt>
                <c:pt idx="2748">
                  <c:v>17746.061071284552</c:v>
                </c:pt>
                <c:pt idx="2749">
                  <c:v>17760.372620704929</c:v>
                </c:pt>
                <c:pt idx="2750">
                  <c:v>17858.276629239819</c:v>
                </c:pt>
                <c:pt idx="2751">
                  <c:v>17795.826231769061</c:v>
                </c:pt>
                <c:pt idx="2752">
                  <c:v>17846.046759735127</c:v>
                </c:pt>
                <c:pt idx="2753">
                  <c:v>17837.720040072363</c:v>
                </c:pt>
                <c:pt idx="2754">
                  <c:v>17849.429489598129</c:v>
                </c:pt>
                <c:pt idx="2755">
                  <c:v>17856.975579292513</c:v>
                </c:pt>
                <c:pt idx="2756">
                  <c:v>17840.322139966975</c:v>
                </c:pt>
                <c:pt idx="2757">
                  <c:v>17907.19610725858</c:v>
                </c:pt>
                <c:pt idx="2758">
                  <c:v>17833.296470251513</c:v>
                </c:pt>
                <c:pt idx="2759">
                  <c:v>17764.601033033679</c:v>
                </c:pt>
                <c:pt idx="2760">
                  <c:v>17765.121453012602</c:v>
                </c:pt>
                <c:pt idx="2761">
                  <c:v>17842.598977374764</c:v>
                </c:pt>
                <c:pt idx="2762">
                  <c:v>17770.650915288657</c:v>
                </c:pt>
                <c:pt idx="2763">
                  <c:v>17717.763234930611</c:v>
                </c:pt>
                <c:pt idx="2764">
                  <c:v>17745.800861295087</c:v>
                </c:pt>
                <c:pt idx="2765">
                  <c:v>17781.774892338137</c:v>
                </c:pt>
                <c:pt idx="2766">
                  <c:v>17772.277227722792</c:v>
                </c:pt>
                <c:pt idx="2767">
                  <c:v>17793.028974382349</c:v>
                </c:pt>
                <c:pt idx="2768">
                  <c:v>17768.829445362429</c:v>
                </c:pt>
                <c:pt idx="2769">
                  <c:v>17775.920167575256</c:v>
                </c:pt>
                <c:pt idx="2770">
                  <c:v>17754.322738449951</c:v>
                </c:pt>
                <c:pt idx="2771">
                  <c:v>17840.712454951168</c:v>
                </c:pt>
                <c:pt idx="2772">
                  <c:v>17873.498913623316</c:v>
                </c:pt>
                <c:pt idx="2773">
                  <c:v>17920.987236700039</c:v>
                </c:pt>
                <c:pt idx="2774">
                  <c:v>17860.098099166047</c:v>
                </c:pt>
                <c:pt idx="2775">
                  <c:v>17850.340224561241</c:v>
                </c:pt>
                <c:pt idx="2776">
                  <c:v>17841.167822432726</c:v>
                </c:pt>
                <c:pt idx="2777">
                  <c:v>17813.065143570886</c:v>
                </c:pt>
                <c:pt idx="2778">
                  <c:v>17783.661414761737</c:v>
                </c:pt>
                <c:pt idx="2779">
                  <c:v>17840.712454951172</c:v>
                </c:pt>
                <c:pt idx="2780">
                  <c:v>17865.497456447378</c:v>
                </c:pt>
                <c:pt idx="2781">
                  <c:v>17866.473243907854</c:v>
                </c:pt>
                <c:pt idx="2782">
                  <c:v>17891.388350398796</c:v>
                </c:pt>
                <c:pt idx="2783">
                  <c:v>17929.704271347</c:v>
                </c:pt>
                <c:pt idx="2784">
                  <c:v>18016.419250335042</c:v>
                </c:pt>
                <c:pt idx="2785">
                  <c:v>17976.021649471146</c:v>
                </c:pt>
                <c:pt idx="2786">
                  <c:v>17997.098658617528</c:v>
                </c:pt>
                <c:pt idx="2787">
                  <c:v>17889.696985467293</c:v>
                </c:pt>
                <c:pt idx="2788">
                  <c:v>17866.017876426296</c:v>
                </c:pt>
                <c:pt idx="2789">
                  <c:v>17872.913441147026</c:v>
                </c:pt>
                <c:pt idx="2790">
                  <c:v>17877.20690597314</c:v>
                </c:pt>
                <c:pt idx="2791">
                  <c:v>17840.6474024538</c:v>
                </c:pt>
                <c:pt idx="2792">
                  <c:v>17772.797647701715</c:v>
                </c:pt>
                <c:pt idx="2793">
                  <c:v>17698.507695710457</c:v>
                </c:pt>
                <c:pt idx="2794">
                  <c:v>17716.201974993837</c:v>
                </c:pt>
                <c:pt idx="2795">
                  <c:v>17692.457813455476</c:v>
                </c:pt>
                <c:pt idx="2796">
                  <c:v>17693.888968397514</c:v>
                </c:pt>
                <c:pt idx="2797">
                  <c:v>17801.355694045113</c:v>
                </c:pt>
                <c:pt idx="2798">
                  <c:v>17791.858029429768</c:v>
                </c:pt>
                <c:pt idx="2799">
                  <c:v>17813.650616047165</c:v>
                </c:pt>
                <c:pt idx="2800">
                  <c:v>17854.633689387352</c:v>
                </c:pt>
                <c:pt idx="2801">
                  <c:v>17898.479072611615</c:v>
                </c:pt>
                <c:pt idx="2802">
                  <c:v>17936.534783570358</c:v>
                </c:pt>
                <c:pt idx="2803">
                  <c:v>17917.799664329134</c:v>
                </c:pt>
                <c:pt idx="2804">
                  <c:v>17942.129298343782</c:v>
                </c:pt>
                <c:pt idx="2805">
                  <c:v>17970.68734468718</c:v>
                </c:pt>
                <c:pt idx="2806">
                  <c:v>17935.558996109881</c:v>
                </c:pt>
                <c:pt idx="2807">
                  <c:v>17968.345454782029</c:v>
                </c:pt>
                <c:pt idx="2808">
                  <c:v>17936.079416088804</c:v>
                </c:pt>
                <c:pt idx="2809">
                  <c:v>17955.269902811589</c:v>
                </c:pt>
                <c:pt idx="2810">
                  <c:v>18013.361782958869</c:v>
                </c:pt>
                <c:pt idx="2811">
                  <c:v>18006.921585719694</c:v>
                </c:pt>
                <c:pt idx="2812">
                  <c:v>18008.938213138019</c:v>
                </c:pt>
                <c:pt idx="2813">
                  <c:v>18022.85944757421</c:v>
                </c:pt>
                <c:pt idx="2814">
                  <c:v>17997.879288585907</c:v>
                </c:pt>
                <c:pt idx="2815">
                  <c:v>18023.640077542594</c:v>
                </c:pt>
                <c:pt idx="2816">
                  <c:v>18098.970869491695</c:v>
                </c:pt>
                <c:pt idx="2817">
                  <c:v>18100.532129428462</c:v>
                </c:pt>
                <c:pt idx="2818">
                  <c:v>18162.462106920295</c:v>
                </c:pt>
                <c:pt idx="2819">
                  <c:v>18141.254992779184</c:v>
                </c:pt>
                <c:pt idx="2820">
                  <c:v>18220.098619586017</c:v>
                </c:pt>
                <c:pt idx="2821">
                  <c:v>18198.37108546598</c:v>
                </c:pt>
                <c:pt idx="2822">
                  <c:v>18149.516659944587</c:v>
                </c:pt>
                <c:pt idx="2823">
                  <c:v>18164.023366857065</c:v>
                </c:pt>
                <c:pt idx="2824">
                  <c:v>18132.147643148033</c:v>
                </c:pt>
                <c:pt idx="2825">
                  <c:v>18078.739542811061</c:v>
                </c:pt>
                <c:pt idx="2826">
                  <c:v>18104.955699249309</c:v>
                </c:pt>
                <c:pt idx="2827">
                  <c:v>18125.707445908862</c:v>
                </c:pt>
                <c:pt idx="2828">
                  <c:v>18147.109717542069</c:v>
                </c:pt>
                <c:pt idx="2829">
                  <c:v>18099.100974486424</c:v>
                </c:pt>
                <c:pt idx="2830">
                  <c:v>18140.669520302898</c:v>
                </c:pt>
                <c:pt idx="2831">
                  <c:v>18141.059835287087</c:v>
                </c:pt>
                <c:pt idx="2832">
                  <c:v>18093.766669702462</c:v>
                </c:pt>
                <c:pt idx="2833">
                  <c:v>18104.565384265119</c:v>
                </c:pt>
                <c:pt idx="2834">
                  <c:v>18085.049635055508</c:v>
                </c:pt>
                <c:pt idx="2835">
                  <c:v>18066.574725803741</c:v>
                </c:pt>
                <c:pt idx="2836">
                  <c:v>18079.064805297894</c:v>
                </c:pt>
                <c:pt idx="2837">
                  <c:v>18095.523087131329</c:v>
                </c:pt>
                <c:pt idx="2838">
                  <c:v>18173.065663990856</c:v>
                </c:pt>
                <c:pt idx="2839">
                  <c:v>18180.611753685243</c:v>
                </c:pt>
                <c:pt idx="2840">
                  <c:v>18197.460350502872</c:v>
                </c:pt>
                <c:pt idx="2841">
                  <c:v>18318.653153094561</c:v>
                </c:pt>
                <c:pt idx="2842">
                  <c:v>18284.825854464569</c:v>
                </c:pt>
                <c:pt idx="2843">
                  <c:v>18282.679122051508</c:v>
                </c:pt>
                <c:pt idx="2844">
                  <c:v>18284.825854464565</c:v>
                </c:pt>
                <c:pt idx="2845">
                  <c:v>18249.957715876724</c:v>
                </c:pt>
                <c:pt idx="2846">
                  <c:v>18264.789685276028</c:v>
                </c:pt>
                <c:pt idx="2847">
                  <c:v>18280.857652125276</c:v>
                </c:pt>
                <c:pt idx="2848">
                  <c:v>18285.996799417142</c:v>
                </c:pt>
                <c:pt idx="2849">
                  <c:v>18332.509335033385</c:v>
                </c:pt>
                <c:pt idx="2850">
                  <c:v>18355.73307659282</c:v>
                </c:pt>
                <c:pt idx="2851">
                  <c:v>18340.575844706691</c:v>
                </c:pt>
                <c:pt idx="2852">
                  <c:v>18412.263696803333</c:v>
                </c:pt>
                <c:pt idx="2853">
                  <c:v>18388.519535264972</c:v>
                </c:pt>
                <c:pt idx="2854">
                  <c:v>18429.177346118329</c:v>
                </c:pt>
                <c:pt idx="2855">
                  <c:v>18395.480152483065</c:v>
                </c:pt>
                <c:pt idx="2856">
                  <c:v>18377.070295728663</c:v>
                </c:pt>
                <c:pt idx="2857">
                  <c:v>18376.810085739202</c:v>
                </c:pt>
                <c:pt idx="2858">
                  <c:v>18365.425898700261</c:v>
                </c:pt>
                <c:pt idx="2859">
                  <c:v>18378.891765654891</c:v>
                </c:pt>
                <c:pt idx="2860">
                  <c:v>18478.226929131819</c:v>
                </c:pt>
                <c:pt idx="2861">
                  <c:v>18457.280024980166</c:v>
                </c:pt>
                <c:pt idx="2862">
                  <c:v>18467.493267066529</c:v>
                </c:pt>
                <c:pt idx="2863">
                  <c:v>18450.254355264704</c:v>
                </c:pt>
                <c:pt idx="2864">
                  <c:v>18501.971090670177</c:v>
                </c:pt>
                <c:pt idx="2865">
                  <c:v>18506.264555496295</c:v>
                </c:pt>
                <c:pt idx="2866">
                  <c:v>18508.346235411984</c:v>
                </c:pt>
                <c:pt idx="2867">
                  <c:v>18524.219044769136</c:v>
                </c:pt>
                <c:pt idx="2868">
                  <c:v>18548.873941270613</c:v>
                </c:pt>
                <c:pt idx="2869">
                  <c:v>18492.5384785522</c:v>
                </c:pt>
                <c:pt idx="2870">
                  <c:v>18474.128621797798</c:v>
                </c:pt>
                <c:pt idx="2871">
                  <c:v>18437.829328267919</c:v>
                </c:pt>
                <c:pt idx="2872">
                  <c:v>18411.873381819132</c:v>
                </c:pt>
                <c:pt idx="2873">
                  <c:v>18375.118720807695</c:v>
                </c:pt>
                <c:pt idx="2874">
                  <c:v>18397.887094885577</c:v>
                </c:pt>
                <c:pt idx="2875">
                  <c:v>18362.628641313542</c:v>
                </c:pt>
                <c:pt idx="2876">
                  <c:v>18340.966159690874</c:v>
                </c:pt>
                <c:pt idx="2877">
                  <c:v>18375.378930797156</c:v>
                </c:pt>
                <c:pt idx="2878">
                  <c:v>18387.218485317655</c:v>
                </c:pt>
                <c:pt idx="2879">
                  <c:v>18437.959433262648</c:v>
                </c:pt>
                <c:pt idx="2880">
                  <c:v>18417.077581608362</c:v>
                </c:pt>
                <c:pt idx="2881">
                  <c:v>18449.148462809491</c:v>
                </c:pt>
                <c:pt idx="2882">
                  <c:v>18478.68229661337</c:v>
                </c:pt>
                <c:pt idx="2883">
                  <c:v>18537.359649236936</c:v>
                </c:pt>
                <c:pt idx="2884">
                  <c:v>18543.995003968204</c:v>
                </c:pt>
                <c:pt idx="2885">
                  <c:v>18556.61518845709</c:v>
                </c:pt>
                <c:pt idx="2886">
                  <c:v>18600.915939162907</c:v>
                </c:pt>
                <c:pt idx="2887">
                  <c:v>18575.740622682508</c:v>
                </c:pt>
                <c:pt idx="2888">
                  <c:v>18490.131536149675</c:v>
                </c:pt>
                <c:pt idx="2889">
                  <c:v>18541.848271555144</c:v>
                </c:pt>
                <c:pt idx="2890">
                  <c:v>18513.940750185397</c:v>
                </c:pt>
                <c:pt idx="2891">
                  <c:v>18550.760463694198</c:v>
                </c:pt>
                <c:pt idx="2892">
                  <c:v>18546.532051365451</c:v>
                </c:pt>
                <c:pt idx="2893">
                  <c:v>18603.322881565418</c:v>
                </c:pt>
                <c:pt idx="2894">
                  <c:v>18596.102054357863</c:v>
                </c:pt>
                <c:pt idx="2895">
                  <c:v>18629.408933008934</c:v>
                </c:pt>
                <c:pt idx="2896">
                  <c:v>18573.723995264172</c:v>
                </c:pt>
                <c:pt idx="2897">
                  <c:v>18579.188405042863</c:v>
                </c:pt>
                <c:pt idx="2898">
                  <c:v>18531.43987197668</c:v>
                </c:pt>
                <c:pt idx="2899">
                  <c:v>18551.085726181023</c:v>
                </c:pt>
                <c:pt idx="2900">
                  <c:v>18561.298968267391</c:v>
                </c:pt>
                <c:pt idx="2901">
                  <c:v>18556.810345949179</c:v>
                </c:pt>
                <c:pt idx="2902">
                  <c:v>18552.581933620429</c:v>
                </c:pt>
                <c:pt idx="2903">
                  <c:v>18514.526222661687</c:v>
                </c:pt>
                <c:pt idx="2904">
                  <c:v>18570.14610790908</c:v>
                </c:pt>
                <c:pt idx="2905">
                  <c:v>18599.289626728765</c:v>
                </c:pt>
                <c:pt idx="2906">
                  <c:v>18595.516581881573</c:v>
                </c:pt>
                <c:pt idx="2907">
                  <c:v>18614.381806117533</c:v>
                </c:pt>
                <c:pt idx="2908">
                  <c:v>18582.701239900598</c:v>
                </c:pt>
                <c:pt idx="2909">
                  <c:v>18632.791662871932</c:v>
                </c:pt>
                <c:pt idx="2910">
                  <c:v>18609.437816317764</c:v>
                </c:pt>
                <c:pt idx="2911">
                  <c:v>18636.889970205957</c:v>
                </c:pt>
                <c:pt idx="2912">
                  <c:v>18651.786992102625</c:v>
                </c:pt>
                <c:pt idx="2913">
                  <c:v>18660.764236739047</c:v>
                </c:pt>
                <c:pt idx="2914">
                  <c:v>18658.0320318497</c:v>
                </c:pt>
                <c:pt idx="2915">
                  <c:v>18690.558280532387</c:v>
                </c:pt>
                <c:pt idx="2916">
                  <c:v>18648.469314736987</c:v>
                </c:pt>
                <c:pt idx="2917">
                  <c:v>18750.406578108526</c:v>
                </c:pt>
                <c:pt idx="2918">
                  <c:v>18694.136167887478</c:v>
                </c:pt>
                <c:pt idx="2919">
                  <c:v>18747.414163229721</c:v>
                </c:pt>
                <c:pt idx="2920">
                  <c:v>18732.972508814612</c:v>
                </c:pt>
                <c:pt idx="2921">
                  <c:v>18664.472229088871</c:v>
                </c:pt>
                <c:pt idx="2922">
                  <c:v>18631.035245443069</c:v>
                </c:pt>
                <c:pt idx="2923">
                  <c:v>18618.350008456822</c:v>
                </c:pt>
                <c:pt idx="2924">
                  <c:v>18636.955022703318</c:v>
                </c:pt>
                <c:pt idx="2925">
                  <c:v>18649.249944705378</c:v>
                </c:pt>
                <c:pt idx="2926">
                  <c:v>18633.116925358765</c:v>
                </c:pt>
                <c:pt idx="2927">
                  <c:v>18639.231860111111</c:v>
                </c:pt>
                <c:pt idx="2928">
                  <c:v>18619.911268393593</c:v>
                </c:pt>
                <c:pt idx="2929">
                  <c:v>18629.148723019476</c:v>
                </c:pt>
                <c:pt idx="2930">
                  <c:v>18645.672057350283</c:v>
                </c:pt>
                <c:pt idx="2931">
                  <c:v>18702.983307529175</c:v>
                </c:pt>
                <c:pt idx="2932">
                  <c:v>18698.885000195154</c:v>
                </c:pt>
                <c:pt idx="2933">
                  <c:v>18615.943066054304</c:v>
                </c:pt>
                <c:pt idx="2934">
                  <c:v>18639.882385084762</c:v>
                </c:pt>
                <c:pt idx="2935">
                  <c:v>18658.097084347064</c:v>
                </c:pt>
                <c:pt idx="2936">
                  <c:v>18665.122754062526</c:v>
                </c:pt>
                <c:pt idx="2937">
                  <c:v>18687.370708161485</c:v>
                </c:pt>
                <c:pt idx="2938">
                  <c:v>18687.175550669388</c:v>
                </c:pt>
                <c:pt idx="2939">
                  <c:v>18669.090956401811</c:v>
                </c:pt>
                <c:pt idx="2940">
                  <c:v>18652.82783206047</c:v>
                </c:pt>
                <c:pt idx="2941">
                  <c:v>18693.095327929634</c:v>
                </c:pt>
                <c:pt idx="2942">
                  <c:v>18692.119540469153</c:v>
                </c:pt>
                <c:pt idx="2943">
                  <c:v>18709.03318978415</c:v>
                </c:pt>
                <c:pt idx="2944">
                  <c:v>18764.197707549985</c:v>
                </c:pt>
                <c:pt idx="2945">
                  <c:v>18740.128283524798</c:v>
                </c:pt>
                <c:pt idx="2946">
                  <c:v>18756.391407866144</c:v>
                </c:pt>
                <c:pt idx="2947">
                  <c:v>18711.179922197211</c:v>
                </c:pt>
                <c:pt idx="2948">
                  <c:v>18738.892286074857</c:v>
                </c:pt>
                <c:pt idx="2949">
                  <c:v>18685.028818256331</c:v>
                </c:pt>
                <c:pt idx="2950">
                  <c:v>18711.114869699843</c:v>
                </c:pt>
                <c:pt idx="2951">
                  <c:v>18686.720183187826</c:v>
                </c:pt>
                <c:pt idx="2952">
                  <c:v>18643.06995745566</c:v>
                </c:pt>
                <c:pt idx="2953">
                  <c:v>18640.597962555774</c:v>
                </c:pt>
                <c:pt idx="2954">
                  <c:v>18673.319368730557</c:v>
                </c:pt>
                <c:pt idx="2955">
                  <c:v>18746.763638256063</c:v>
                </c:pt>
                <c:pt idx="2956">
                  <c:v>18733.427876296162</c:v>
                </c:pt>
                <c:pt idx="2957">
                  <c:v>18737.851446117009</c:v>
                </c:pt>
                <c:pt idx="2958">
                  <c:v>18761.725712650103</c:v>
                </c:pt>
                <c:pt idx="2959">
                  <c:v>18762.506342618486</c:v>
                </c:pt>
                <c:pt idx="2960">
                  <c:v>18780.786094378152</c:v>
                </c:pt>
                <c:pt idx="2961">
                  <c:v>18780.721041880788</c:v>
                </c:pt>
                <c:pt idx="2962">
                  <c:v>18756.586565358237</c:v>
                </c:pt>
                <c:pt idx="2963">
                  <c:v>18722.108741754586</c:v>
                </c:pt>
                <c:pt idx="2964">
                  <c:v>18626.741780616951</c:v>
                </c:pt>
                <c:pt idx="2965">
                  <c:v>18632.466400385099</c:v>
                </c:pt>
                <c:pt idx="2966">
                  <c:v>18646.582792313387</c:v>
                </c:pt>
                <c:pt idx="2967">
                  <c:v>18683.337453324824</c:v>
                </c:pt>
                <c:pt idx="2968">
                  <c:v>18669.61137638073</c:v>
                </c:pt>
                <c:pt idx="2969">
                  <c:v>18689.517440574531</c:v>
                </c:pt>
                <c:pt idx="2970">
                  <c:v>18690.102913050821</c:v>
                </c:pt>
                <c:pt idx="2971">
                  <c:v>18728.418833999025</c:v>
                </c:pt>
                <c:pt idx="2972">
                  <c:v>18780.65598938342</c:v>
                </c:pt>
                <c:pt idx="2973">
                  <c:v>18765.303600005191</c:v>
                </c:pt>
                <c:pt idx="2974">
                  <c:v>18778.704414462456</c:v>
                </c:pt>
                <c:pt idx="2975">
                  <c:v>18778.118941986169</c:v>
                </c:pt>
                <c:pt idx="2976">
                  <c:v>18730.500513914714</c:v>
                </c:pt>
                <c:pt idx="2977">
                  <c:v>18706.170879900066</c:v>
                </c:pt>
                <c:pt idx="2978">
                  <c:v>18783.193036780667</c:v>
                </c:pt>
                <c:pt idx="2979">
                  <c:v>18776.102314567845</c:v>
                </c:pt>
                <c:pt idx="2980">
                  <c:v>18818.126227865876</c:v>
                </c:pt>
                <c:pt idx="2981">
                  <c:v>18842.06554689633</c:v>
                </c:pt>
                <c:pt idx="2982">
                  <c:v>18779.940411912397</c:v>
                </c:pt>
                <c:pt idx="2983">
                  <c:v>18782.607564304381</c:v>
                </c:pt>
                <c:pt idx="2984">
                  <c:v>18789.373024030378</c:v>
                </c:pt>
                <c:pt idx="2985">
                  <c:v>18783.258089278032</c:v>
                </c:pt>
                <c:pt idx="2986">
                  <c:v>18855.856676337786</c:v>
                </c:pt>
                <c:pt idx="2987">
                  <c:v>18875.697688034226</c:v>
                </c:pt>
                <c:pt idx="2988">
                  <c:v>18885.780825125858</c:v>
                </c:pt>
                <c:pt idx="2989">
                  <c:v>18838.61776453596</c:v>
                </c:pt>
                <c:pt idx="2990">
                  <c:v>18750.536683103244</c:v>
                </c:pt>
                <c:pt idx="2991">
                  <c:v>18705.780564915869</c:v>
                </c:pt>
                <c:pt idx="2992">
                  <c:v>18748.520055684919</c:v>
                </c:pt>
                <c:pt idx="2993">
                  <c:v>18742.079858445748</c:v>
                </c:pt>
                <c:pt idx="2994">
                  <c:v>18780.135569404491</c:v>
                </c:pt>
                <c:pt idx="2995">
                  <c:v>18861.906558592764</c:v>
                </c:pt>
                <c:pt idx="2996">
                  <c:v>18849.221321606517</c:v>
                </c:pt>
                <c:pt idx="2997">
                  <c:v>18876.803580489439</c:v>
                </c:pt>
                <c:pt idx="2998">
                  <c:v>18792.040176422357</c:v>
                </c:pt>
                <c:pt idx="2999">
                  <c:v>18822.159482702526</c:v>
                </c:pt>
                <c:pt idx="3000">
                  <c:v>18816.04454795018</c:v>
                </c:pt>
                <c:pt idx="3001">
                  <c:v>18797.309428708952</c:v>
                </c:pt>
                <c:pt idx="3002">
                  <c:v>18804.204993429681</c:v>
                </c:pt>
                <c:pt idx="3003">
                  <c:v>18743.445960890425</c:v>
                </c:pt>
                <c:pt idx="3004">
                  <c:v>18756.066145379307</c:v>
                </c:pt>
                <c:pt idx="3005">
                  <c:v>18796.333641248475</c:v>
                </c:pt>
                <c:pt idx="3006">
                  <c:v>18797.049218719498</c:v>
                </c:pt>
                <c:pt idx="3007">
                  <c:v>18817.80096537905</c:v>
                </c:pt>
                <c:pt idx="3008">
                  <c:v>18778.70441446246</c:v>
                </c:pt>
                <c:pt idx="3009">
                  <c:v>18732.907456317236</c:v>
                </c:pt>
                <c:pt idx="3010">
                  <c:v>18693.810905400649</c:v>
                </c:pt>
                <c:pt idx="3011">
                  <c:v>18670.9774788254</c:v>
                </c:pt>
                <c:pt idx="3012">
                  <c:v>18714.627704557566</c:v>
                </c:pt>
                <c:pt idx="3013">
                  <c:v>18687.045445674648</c:v>
                </c:pt>
                <c:pt idx="3014">
                  <c:v>18757.75751031081</c:v>
                </c:pt>
                <c:pt idx="3015">
                  <c:v>18727.573151533277</c:v>
                </c:pt>
                <c:pt idx="3016">
                  <c:v>18706.300984894802</c:v>
                </c:pt>
                <c:pt idx="3017">
                  <c:v>18666.033489025638</c:v>
                </c:pt>
                <c:pt idx="3018">
                  <c:v>18696.347952797903</c:v>
                </c:pt>
                <c:pt idx="3019">
                  <c:v>18641.768907508354</c:v>
                </c:pt>
                <c:pt idx="3020">
                  <c:v>18546.141736381254</c:v>
                </c:pt>
                <c:pt idx="3021">
                  <c:v>18592.914481986958</c:v>
                </c:pt>
                <c:pt idx="3022">
                  <c:v>18587.775334695092</c:v>
                </c:pt>
                <c:pt idx="3023">
                  <c:v>18518.104110016775</c:v>
                </c:pt>
                <c:pt idx="3024">
                  <c:v>18480.698924031687</c:v>
                </c:pt>
                <c:pt idx="3025">
                  <c:v>18445.505522957021</c:v>
                </c:pt>
                <c:pt idx="3026">
                  <c:v>18428.136506160467</c:v>
                </c:pt>
                <c:pt idx="3027">
                  <c:v>18394.439312525206</c:v>
                </c:pt>
                <c:pt idx="3028">
                  <c:v>18329.386815159833</c:v>
                </c:pt>
                <c:pt idx="3029">
                  <c:v>18385.006700407226</c:v>
                </c:pt>
                <c:pt idx="3030">
                  <c:v>18405.042869595763</c:v>
                </c:pt>
                <c:pt idx="3031">
                  <c:v>18383.510492967824</c:v>
                </c:pt>
                <c:pt idx="3032">
                  <c:v>18319.628940555031</c:v>
                </c:pt>
                <c:pt idx="3033">
                  <c:v>18345.324677014352</c:v>
                </c:pt>
                <c:pt idx="3034">
                  <c:v>18386.763117836097</c:v>
                </c:pt>
                <c:pt idx="3035">
                  <c:v>18407.059497014099</c:v>
                </c:pt>
                <c:pt idx="3036">
                  <c:v>18356.12339157701</c:v>
                </c:pt>
                <c:pt idx="3037">
                  <c:v>18392.813000091082</c:v>
                </c:pt>
                <c:pt idx="3038">
                  <c:v>18418.638841545133</c:v>
                </c:pt>
                <c:pt idx="3039">
                  <c:v>18345.584887003817</c:v>
                </c:pt>
                <c:pt idx="3040">
                  <c:v>18336.672694864763</c:v>
                </c:pt>
                <c:pt idx="3041">
                  <c:v>18360.872223884679</c:v>
                </c:pt>
                <c:pt idx="3042">
                  <c:v>18339.404899754107</c:v>
                </c:pt>
                <c:pt idx="3043">
                  <c:v>18358.725491471621</c:v>
                </c:pt>
                <c:pt idx="3044">
                  <c:v>18317.417155644609</c:v>
                </c:pt>
                <c:pt idx="3045">
                  <c:v>18335.241539922725</c:v>
                </c:pt>
                <c:pt idx="3046">
                  <c:v>18343.958574569682</c:v>
                </c:pt>
                <c:pt idx="3047">
                  <c:v>18374.858510818238</c:v>
                </c:pt>
                <c:pt idx="3048">
                  <c:v>18359.310963947912</c:v>
                </c:pt>
                <c:pt idx="3049">
                  <c:v>18347.66656691951</c:v>
                </c:pt>
                <c:pt idx="3050">
                  <c:v>18349.943404327296</c:v>
                </c:pt>
                <c:pt idx="3051">
                  <c:v>18299.007298890207</c:v>
                </c:pt>
                <c:pt idx="3052">
                  <c:v>18261.992427889309</c:v>
                </c:pt>
                <c:pt idx="3053">
                  <c:v>18312.27800835274</c:v>
                </c:pt>
                <c:pt idx="3054">
                  <c:v>18301.349188795357</c:v>
                </c:pt>
                <c:pt idx="3055">
                  <c:v>18296.990671471878</c:v>
                </c:pt>
                <c:pt idx="3056">
                  <c:v>18366.401686160734</c:v>
                </c:pt>
                <c:pt idx="3057">
                  <c:v>18381.689023041596</c:v>
                </c:pt>
                <c:pt idx="3058">
                  <c:v>18439.390588204682</c:v>
                </c:pt>
                <c:pt idx="3059">
                  <c:v>18450.839827740987</c:v>
                </c:pt>
                <c:pt idx="3060">
                  <c:v>18397.691937393476</c:v>
                </c:pt>
                <c:pt idx="3061">
                  <c:v>18394.309207530478</c:v>
                </c:pt>
                <c:pt idx="3062">
                  <c:v>18371.801043442058</c:v>
                </c:pt>
                <c:pt idx="3063">
                  <c:v>18444.07436801499</c:v>
                </c:pt>
                <c:pt idx="3064">
                  <c:v>18451.880667698835</c:v>
                </c:pt>
                <c:pt idx="3065">
                  <c:v>18454.092452609257</c:v>
                </c:pt>
                <c:pt idx="3066">
                  <c:v>18466.777689595503</c:v>
                </c:pt>
                <c:pt idx="3067">
                  <c:v>18427.74619117628</c:v>
                </c:pt>
                <c:pt idx="3068">
                  <c:v>18432.95039096551</c:v>
                </c:pt>
                <c:pt idx="3069">
                  <c:v>18441.081953136181</c:v>
                </c:pt>
                <c:pt idx="3070">
                  <c:v>18466.452427108674</c:v>
                </c:pt>
                <c:pt idx="3071">
                  <c:v>18393.008157583168</c:v>
                </c:pt>
                <c:pt idx="3072">
                  <c:v>18317.287050649873</c:v>
                </c:pt>
                <c:pt idx="3073">
                  <c:v>18269.603570081053</c:v>
                </c:pt>
                <c:pt idx="3074">
                  <c:v>18252.104448289767</c:v>
                </c:pt>
                <c:pt idx="3075">
                  <c:v>18227.839866772483</c:v>
                </c:pt>
                <c:pt idx="3076">
                  <c:v>18168.446936677898</c:v>
                </c:pt>
                <c:pt idx="3077">
                  <c:v>18206.11233265245</c:v>
                </c:pt>
                <c:pt idx="3078">
                  <c:v>18250.022768374078</c:v>
                </c:pt>
                <c:pt idx="3079">
                  <c:v>18268.367572631116</c:v>
                </c:pt>
                <c:pt idx="3080">
                  <c:v>18203.575285255203</c:v>
                </c:pt>
                <c:pt idx="3081">
                  <c:v>18210.210639986468</c:v>
                </c:pt>
                <c:pt idx="3082">
                  <c:v>18219.643252104448</c:v>
                </c:pt>
                <c:pt idx="3083">
                  <c:v>18212.747687383715</c:v>
                </c:pt>
                <c:pt idx="3084">
                  <c:v>18212.227267404793</c:v>
                </c:pt>
                <c:pt idx="3085">
                  <c:v>18191.930888226798</c:v>
                </c:pt>
                <c:pt idx="3086">
                  <c:v>18171.504404054071</c:v>
                </c:pt>
                <c:pt idx="3087">
                  <c:v>18223.091034464811</c:v>
                </c:pt>
                <c:pt idx="3088">
                  <c:v>18246.574986013711</c:v>
                </c:pt>
                <c:pt idx="3089">
                  <c:v>18238.703633832502</c:v>
                </c:pt>
                <c:pt idx="3090">
                  <c:v>18129.935858237593</c:v>
                </c:pt>
                <c:pt idx="3091">
                  <c:v>18117.250621251347</c:v>
                </c:pt>
                <c:pt idx="3092">
                  <c:v>18094.287089681369</c:v>
                </c:pt>
                <c:pt idx="3093">
                  <c:v>18136.63626546623</c:v>
                </c:pt>
                <c:pt idx="3094">
                  <c:v>18144.312460155343</c:v>
                </c:pt>
                <c:pt idx="3095">
                  <c:v>18144.312460155343</c:v>
                </c:pt>
                <c:pt idx="3096">
                  <c:v>18203.835495244661</c:v>
                </c:pt>
                <c:pt idx="3097">
                  <c:v>18240.264893769268</c:v>
                </c:pt>
                <c:pt idx="3098">
                  <c:v>18283.26459452778</c:v>
                </c:pt>
                <c:pt idx="3099">
                  <c:v>18431.584288520833</c:v>
                </c:pt>
                <c:pt idx="3100">
                  <c:v>18342.072052146079</c:v>
                </c:pt>
                <c:pt idx="3101">
                  <c:v>18366.206528668634</c:v>
                </c:pt>
                <c:pt idx="3102">
                  <c:v>18291.070894211625</c:v>
                </c:pt>
                <c:pt idx="3103">
                  <c:v>18258.219383042113</c:v>
                </c:pt>
                <c:pt idx="3104">
                  <c:v>18270.644410038898</c:v>
                </c:pt>
                <c:pt idx="3105">
                  <c:v>18203.705390249928</c:v>
                </c:pt>
                <c:pt idx="3106">
                  <c:v>18258.544645528938</c:v>
                </c:pt>
                <c:pt idx="3107">
                  <c:v>18245.794356045328</c:v>
                </c:pt>
                <c:pt idx="3108">
                  <c:v>18226.018396846252</c:v>
                </c:pt>
                <c:pt idx="3109">
                  <c:v>18233.564486540636</c:v>
                </c:pt>
                <c:pt idx="3110">
                  <c:v>18214.048737331024</c:v>
                </c:pt>
                <c:pt idx="3111">
                  <c:v>18258.089278047384</c:v>
                </c:pt>
                <c:pt idx="3112">
                  <c:v>18273.376614928246</c:v>
                </c:pt>
                <c:pt idx="3113">
                  <c:v>18253.405498237076</c:v>
                </c:pt>
                <c:pt idx="3114">
                  <c:v>18263.748845318172</c:v>
                </c:pt>
                <c:pt idx="3115">
                  <c:v>18213.788527341567</c:v>
                </c:pt>
                <c:pt idx="3116">
                  <c:v>18201.49360533951</c:v>
                </c:pt>
                <c:pt idx="3117">
                  <c:v>18191.995940724169</c:v>
                </c:pt>
                <c:pt idx="3118">
                  <c:v>18206.762857626109</c:v>
                </c:pt>
                <c:pt idx="3119">
                  <c:v>18208.259065065511</c:v>
                </c:pt>
                <c:pt idx="3120">
                  <c:v>18275.133032357116</c:v>
                </c:pt>
                <c:pt idx="3121">
                  <c:v>18248.136245950485</c:v>
                </c:pt>
                <c:pt idx="3122">
                  <c:v>18259.520432989426</c:v>
                </c:pt>
                <c:pt idx="3123">
                  <c:v>18248.331403442582</c:v>
                </c:pt>
                <c:pt idx="3124">
                  <c:v>18296.014884011398</c:v>
                </c:pt>
                <c:pt idx="3125">
                  <c:v>18320.73483301024</c:v>
                </c:pt>
                <c:pt idx="3126">
                  <c:v>18349.162774358905</c:v>
                </c:pt>
                <c:pt idx="3127">
                  <c:v>18348.121934401061</c:v>
                </c:pt>
                <c:pt idx="3128">
                  <c:v>18352.610556719272</c:v>
                </c:pt>
                <c:pt idx="3129">
                  <c:v>18382.859967994169</c:v>
                </c:pt>
                <c:pt idx="3130">
                  <c:v>18393.138262577897</c:v>
                </c:pt>
                <c:pt idx="3131">
                  <c:v>18428.721978636757</c:v>
                </c:pt>
                <c:pt idx="3132">
                  <c:v>18401.464982240665</c:v>
                </c:pt>
                <c:pt idx="3133">
                  <c:v>18391.121635159569</c:v>
                </c:pt>
                <c:pt idx="3134">
                  <c:v>18382.014285528414</c:v>
                </c:pt>
                <c:pt idx="3135">
                  <c:v>18416.036741650503</c:v>
                </c:pt>
                <c:pt idx="3136">
                  <c:v>18360.481908900474</c:v>
                </c:pt>
                <c:pt idx="3137">
                  <c:v>18292.241839164199</c:v>
                </c:pt>
                <c:pt idx="3138">
                  <c:v>18350.138561819382</c:v>
                </c:pt>
                <c:pt idx="3139">
                  <c:v>18376.0294557708</c:v>
                </c:pt>
                <c:pt idx="3140">
                  <c:v>18358.270123990053</c:v>
                </c:pt>
                <c:pt idx="3141">
                  <c:v>18392.162475117413</c:v>
                </c:pt>
                <c:pt idx="3142">
                  <c:v>18379.542290628531</c:v>
                </c:pt>
                <c:pt idx="3143">
                  <c:v>18411.287909342831</c:v>
                </c:pt>
                <c:pt idx="3144">
                  <c:v>18365.425898700247</c:v>
                </c:pt>
                <c:pt idx="3145">
                  <c:v>18382.53470550734</c:v>
                </c:pt>
                <c:pt idx="3146">
                  <c:v>18433.405758447057</c:v>
                </c:pt>
                <c:pt idx="3147">
                  <c:v>18463.850327214055</c:v>
                </c:pt>
                <c:pt idx="3148">
                  <c:v>18427.160718699983</c:v>
                </c:pt>
                <c:pt idx="3149">
                  <c:v>18411.287909342831</c:v>
                </c:pt>
                <c:pt idx="3150">
                  <c:v>18430.998816044539</c:v>
                </c:pt>
                <c:pt idx="3151">
                  <c:v>18482.910708942109</c:v>
                </c:pt>
                <c:pt idx="3152">
                  <c:v>18455.458555053923</c:v>
                </c:pt>
                <c:pt idx="3153">
                  <c:v>18447.261940385884</c:v>
                </c:pt>
                <c:pt idx="3154">
                  <c:v>18488.440171218168</c:v>
                </c:pt>
                <c:pt idx="3155">
                  <c:v>18491.042271112783</c:v>
                </c:pt>
                <c:pt idx="3156">
                  <c:v>18495.205630944165</c:v>
                </c:pt>
                <c:pt idx="3157">
                  <c:v>18562.534965717328</c:v>
                </c:pt>
                <c:pt idx="3158">
                  <c:v>18537.294596739564</c:v>
                </c:pt>
                <c:pt idx="3159">
                  <c:v>18544.12510896293</c:v>
                </c:pt>
                <c:pt idx="3160">
                  <c:v>18550.174991217911</c:v>
                </c:pt>
                <c:pt idx="3161">
                  <c:v>18545.035843926045</c:v>
                </c:pt>
                <c:pt idx="3162">
                  <c:v>18528.447457097875</c:v>
                </c:pt>
                <c:pt idx="3163">
                  <c:v>18489.415958678652</c:v>
                </c:pt>
                <c:pt idx="3164">
                  <c:v>18490.717008625961</c:v>
                </c:pt>
                <c:pt idx="3165">
                  <c:v>18508.020972925151</c:v>
                </c:pt>
                <c:pt idx="3166">
                  <c:v>18502.231300659631</c:v>
                </c:pt>
                <c:pt idx="3167">
                  <c:v>18433.991230923355</c:v>
                </c:pt>
                <c:pt idx="3168">
                  <c:v>18433.535863441797</c:v>
                </c:pt>
                <c:pt idx="3169">
                  <c:v>18477.771561650254</c:v>
                </c:pt>
                <c:pt idx="3170">
                  <c:v>18410.832541861284</c:v>
                </c:pt>
                <c:pt idx="3171">
                  <c:v>18439.780903188872</c:v>
                </c:pt>
                <c:pt idx="3172">
                  <c:v>18404.717607108938</c:v>
                </c:pt>
                <c:pt idx="3173">
                  <c:v>18438.935220723124</c:v>
                </c:pt>
                <c:pt idx="3174">
                  <c:v>18455.003187572373</c:v>
                </c:pt>
                <c:pt idx="3175">
                  <c:v>18432.039656002395</c:v>
                </c:pt>
                <c:pt idx="3176">
                  <c:v>18435.942805844319</c:v>
                </c:pt>
                <c:pt idx="3177">
                  <c:v>18375.509035791885</c:v>
                </c:pt>
                <c:pt idx="3178">
                  <c:v>18343.112892103927</c:v>
                </c:pt>
                <c:pt idx="3179">
                  <c:v>18382.014285528421</c:v>
                </c:pt>
                <c:pt idx="3180">
                  <c:v>18399.64351231444</c:v>
                </c:pt>
                <c:pt idx="3181">
                  <c:v>18387.543747804481</c:v>
                </c:pt>
                <c:pt idx="3182">
                  <c:v>18361.848011345155</c:v>
                </c:pt>
                <c:pt idx="3183">
                  <c:v>18416.622214126801</c:v>
                </c:pt>
                <c:pt idx="3184">
                  <c:v>18435.552490860126</c:v>
                </c:pt>
                <c:pt idx="3185">
                  <c:v>18436.268068331145</c:v>
                </c:pt>
                <c:pt idx="3186">
                  <c:v>18420.525363968722</c:v>
                </c:pt>
                <c:pt idx="3187">
                  <c:v>18447.782360364814</c:v>
                </c:pt>
                <c:pt idx="3188">
                  <c:v>18328.411027699352</c:v>
                </c:pt>
                <c:pt idx="3189">
                  <c:v>18280.597442135804</c:v>
                </c:pt>
                <c:pt idx="3190">
                  <c:v>18240.329946266636</c:v>
                </c:pt>
                <c:pt idx="3191">
                  <c:v>18267.84715265219</c:v>
                </c:pt>
                <c:pt idx="3192">
                  <c:v>18229.336074211886</c:v>
                </c:pt>
                <c:pt idx="3193">
                  <c:v>18321.385357983891</c:v>
                </c:pt>
                <c:pt idx="3194">
                  <c:v>18306.098021103029</c:v>
                </c:pt>
                <c:pt idx="3195">
                  <c:v>18277.800184749089</c:v>
                </c:pt>
                <c:pt idx="3196">
                  <c:v>18291.266051703722</c:v>
                </c:pt>
                <c:pt idx="3197">
                  <c:v>18264.074107804994</c:v>
                </c:pt>
                <c:pt idx="3198">
                  <c:v>18254.511390692282</c:v>
                </c:pt>
                <c:pt idx="3199">
                  <c:v>18213.333159859998</c:v>
                </c:pt>
                <c:pt idx="3200">
                  <c:v>18217.886834675573</c:v>
                </c:pt>
                <c:pt idx="3201">
                  <c:v>18219.05777962815</c:v>
                </c:pt>
                <c:pt idx="3202">
                  <c:v>18253.600655729162</c:v>
                </c:pt>
                <c:pt idx="3203">
                  <c:v>18237.467636382549</c:v>
                </c:pt>
                <c:pt idx="3204">
                  <c:v>18272.400827467754</c:v>
                </c:pt>
                <c:pt idx="3205">
                  <c:v>18263.813897815529</c:v>
                </c:pt>
                <c:pt idx="3206">
                  <c:v>18215.54494477042</c:v>
                </c:pt>
                <c:pt idx="3207">
                  <c:v>18167.015781735852</c:v>
                </c:pt>
                <c:pt idx="3208">
                  <c:v>18177.424181314309</c:v>
                </c:pt>
                <c:pt idx="3209">
                  <c:v>18124.211238469434</c:v>
                </c:pt>
                <c:pt idx="3210">
                  <c:v>18157.973484602062</c:v>
                </c:pt>
                <c:pt idx="3211">
                  <c:v>18173.84629395921</c:v>
                </c:pt>
                <c:pt idx="3212">
                  <c:v>18201.55865783686</c:v>
                </c:pt>
                <c:pt idx="3213">
                  <c:v>18183.86437855348</c:v>
                </c:pt>
                <c:pt idx="3214">
                  <c:v>18209.690220007535</c:v>
                </c:pt>
                <c:pt idx="3215">
                  <c:v>18209.885377499631</c:v>
                </c:pt>
                <c:pt idx="3216">
                  <c:v>18190.564785782113</c:v>
                </c:pt>
                <c:pt idx="3217">
                  <c:v>18129.545543253393</c:v>
                </c:pt>
                <c:pt idx="3218">
                  <c:v>18177.424181314309</c:v>
                </c:pt>
                <c:pt idx="3219">
                  <c:v>18180.481648690482</c:v>
                </c:pt>
                <c:pt idx="3220">
                  <c:v>18151.923602347084</c:v>
                </c:pt>
                <c:pt idx="3221">
                  <c:v>18168.251779185794</c:v>
                </c:pt>
                <c:pt idx="3222">
                  <c:v>18173.325873980291</c:v>
                </c:pt>
                <c:pt idx="3223">
                  <c:v>18171.244194064602</c:v>
                </c:pt>
                <c:pt idx="3224">
                  <c:v>18154.916017225893</c:v>
                </c:pt>
                <c:pt idx="3225">
                  <c:v>18146.589297563125</c:v>
                </c:pt>
                <c:pt idx="3226">
                  <c:v>18138.197525402989</c:v>
                </c:pt>
                <c:pt idx="3227">
                  <c:v>18136.766370460951</c:v>
                </c:pt>
                <c:pt idx="3228">
                  <c:v>18194.728145613499</c:v>
                </c:pt>
                <c:pt idx="3229">
                  <c:v>18250.478135855625</c:v>
                </c:pt>
                <c:pt idx="3230">
                  <c:v>18241.175628732377</c:v>
                </c:pt>
                <c:pt idx="3231">
                  <c:v>18276.238924812315</c:v>
                </c:pt>
                <c:pt idx="3232">
                  <c:v>18272.661037457216</c:v>
                </c:pt>
                <c:pt idx="3233">
                  <c:v>18278.971129701658</c:v>
                </c:pt>
                <c:pt idx="3234">
                  <c:v>18290.550474232696</c:v>
                </c:pt>
                <c:pt idx="3235">
                  <c:v>18309.80601345285</c:v>
                </c:pt>
                <c:pt idx="3236">
                  <c:v>18338.364059796248</c:v>
                </c:pt>
                <c:pt idx="3237">
                  <c:v>18371.150518468396</c:v>
                </c:pt>
                <c:pt idx="3238">
                  <c:v>18408.490651956119</c:v>
                </c:pt>
                <c:pt idx="3239">
                  <c:v>18464.175589700877</c:v>
                </c:pt>
                <c:pt idx="3240">
                  <c:v>18388.324377772853</c:v>
                </c:pt>
                <c:pt idx="3241">
                  <c:v>18362.173273831973</c:v>
                </c:pt>
                <c:pt idx="3242">
                  <c:v>18389.430270228066</c:v>
                </c:pt>
                <c:pt idx="3243">
                  <c:v>18324.637982852153</c:v>
                </c:pt>
                <c:pt idx="3244">
                  <c:v>18356.318549069088</c:v>
                </c:pt>
                <c:pt idx="3245">
                  <c:v>18357.814756508491</c:v>
                </c:pt>
                <c:pt idx="3246">
                  <c:v>18403.481609658986</c:v>
                </c:pt>
                <c:pt idx="3247">
                  <c:v>18436.398173325862</c:v>
                </c:pt>
                <c:pt idx="3248">
                  <c:v>18524.414202261214</c:v>
                </c:pt>
                <c:pt idx="3249">
                  <c:v>18433.991230923344</c:v>
                </c:pt>
                <c:pt idx="3250">
                  <c:v>18453.18171764613</c:v>
                </c:pt>
                <c:pt idx="3251">
                  <c:v>18449.603830291035</c:v>
                </c:pt>
                <c:pt idx="3252">
                  <c:v>18478.942506602816</c:v>
                </c:pt>
                <c:pt idx="3253">
                  <c:v>18459.166547403744</c:v>
                </c:pt>
                <c:pt idx="3254">
                  <c:v>18494.880368457336</c:v>
                </c:pt>
                <c:pt idx="3255">
                  <c:v>18471.526521903164</c:v>
                </c:pt>
                <c:pt idx="3256">
                  <c:v>18472.697466855741</c:v>
                </c:pt>
                <c:pt idx="3257">
                  <c:v>18484.667126370969</c:v>
                </c:pt>
                <c:pt idx="3258">
                  <c:v>18495.33573593889</c:v>
                </c:pt>
                <c:pt idx="3259">
                  <c:v>18519.665369953542</c:v>
                </c:pt>
                <c:pt idx="3260">
                  <c:v>18592.589219500125</c:v>
                </c:pt>
                <c:pt idx="3261">
                  <c:v>18596.362264347317</c:v>
                </c:pt>
                <c:pt idx="3262">
                  <c:v>18657.056244389212</c:v>
                </c:pt>
                <c:pt idx="3263">
                  <c:v>18644.110797413505</c:v>
                </c:pt>
                <c:pt idx="3264">
                  <c:v>18656.340666918193</c:v>
                </c:pt>
                <c:pt idx="3265">
                  <c:v>18698.819947697782</c:v>
                </c:pt>
                <c:pt idx="3266">
                  <c:v>18725.361366622852</c:v>
                </c:pt>
                <c:pt idx="3267">
                  <c:v>18836.340927128178</c:v>
                </c:pt>
                <c:pt idx="3268">
                  <c:v>18809.539298213644</c:v>
                </c:pt>
                <c:pt idx="3269">
                  <c:v>18795.422906285356</c:v>
                </c:pt>
                <c:pt idx="3270">
                  <c:v>18851.30300152221</c:v>
                </c:pt>
                <c:pt idx="3271">
                  <c:v>18849.286374103885</c:v>
                </c:pt>
                <c:pt idx="3272">
                  <c:v>18874.78695307111</c:v>
                </c:pt>
                <c:pt idx="3273">
                  <c:v>18896.514487191147</c:v>
                </c:pt>
                <c:pt idx="3274">
                  <c:v>18873.746113113266</c:v>
                </c:pt>
                <c:pt idx="3275">
                  <c:v>18860.540456148097</c:v>
                </c:pt>
                <c:pt idx="3276">
                  <c:v>18847.920271659215</c:v>
                </c:pt>
                <c:pt idx="3277">
                  <c:v>18877.193895473632</c:v>
                </c:pt>
                <c:pt idx="3278">
                  <c:v>18890.52965743353</c:v>
                </c:pt>
                <c:pt idx="3279">
                  <c:v>18913.688346495601</c:v>
                </c:pt>
                <c:pt idx="3280">
                  <c:v>18900.807952017258</c:v>
                </c:pt>
                <c:pt idx="3281">
                  <c:v>18852.278788982694</c:v>
                </c:pt>
                <c:pt idx="3282">
                  <c:v>18897.490274651627</c:v>
                </c:pt>
                <c:pt idx="3283">
                  <c:v>18901.588581985648</c:v>
                </c:pt>
                <c:pt idx="3284">
                  <c:v>18939.188925462833</c:v>
                </c:pt>
                <c:pt idx="3285">
                  <c:v>18872.44506316596</c:v>
                </c:pt>
                <c:pt idx="3286">
                  <c:v>18877.193895473632</c:v>
                </c:pt>
                <c:pt idx="3287">
                  <c:v>18846.098801732984</c:v>
                </c:pt>
                <c:pt idx="3288">
                  <c:v>18895.994067212228</c:v>
                </c:pt>
                <c:pt idx="3289">
                  <c:v>18895.8639622175</c:v>
                </c:pt>
                <c:pt idx="3290">
                  <c:v>18917.136128855978</c:v>
                </c:pt>
                <c:pt idx="3291">
                  <c:v>18972.170541627085</c:v>
                </c:pt>
                <c:pt idx="3292">
                  <c:v>18971.064649171873</c:v>
                </c:pt>
                <c:pt idx="3293">
                  <c:v>18963.518559477492</c:v>
                </c:pt>
                <c:pt idx="3294">
                  <c:v>19029.286634313885</c:v>
                </c:pt>
                <c:pt idx="3295">
                  <c:v>19015.625609867158</c:v>
                </c:pt>
                <c:pt idx="3296">
                  <c:v>18987.06756352376</c:v>
                </c:pt>
                <c:pt idx="3297">
                  <c:v>19039.499876400252</c:v>
                </c:pt>
                <c:pt idx="3298">
                  <c:v>19050.558800952364</c:v>
                </c:pt>
                <c:pt idx="3299">
                  <c:v>19043.988498718463</c:v>
                </c:pt>
                <c:pt idx="3300">
                  <c:v>19120.620340614878</c:v>
                </c:pt>
                <c:pt idx="3301">
                  <c:v>19144.364502153236</c:v>
                </c:pt>
                <c:pt idx="3302">
                  <c:v>19256.319850119042</c:v>
                </c:pt>
                <c:pt idx="3303">
                  <c:v>19305.759748116729</c:v>
                </c:pt>
                <c:pt idx="3304">
                  <c:v>19320.6567700134</c:v>
                </c:pt>
                <c:pt idx="3305">
                  <c:v>19372.373505418869</c:v>
                </c:pt>
                <c:pt idx="3306">
                  <c:v>19365.673098190233</c:v>
                </c:pt>
                <c:pt idx="3307">
                  <c:v>19350.060498822546</c:v>
                </c:pt>
                <c:pt idx="3308">
                  <c:v>19269.005087105288</c:v>
                </c:pt>
                <c:pt idx="3309">
                  <c:v>19291.383146198976</c:v>
                </c:pt>
                <c:pt idx="3310">
                  <c:v>19261.979417389823</c:v>
                </c:pt>
                <c:pt idx="3311">
                  <c:v>19279.283381689012</c:v>
                </c:pt>
                <c:pt idx="3312">
                  <c:v>19309.077425482352</c:v>
                </c:pt>
                <c:pt idx="3313">
                  <c:v>19299.839970856468</c:v>
                </c:pt>
                <c:pt idx="3314">
                  <c:v>19339.131679265152</c:v>
                </c:pt>
                <c:pt idx="3315">
                  <c:v>19375.626130287128</c:v>
                </c:pt>
                <c:pt idx="3316">
                  <c:v>19366.193518169152</c:v>
                </c:pt>
                <c:pt idx="3317">
                  <c:v>19348.499238885768</c:v>
                </c:pt>
                <c:pt idx="3318">
                  <c:v>19371.007402974188</c:v>
                </c:pt>
                <c:pt idx="3319">
                  <c:v>19331.780747062865</c:v>
                </c:pt>
                <c:pt idx="3320">
                  <c:v>19334.773161941674</c:v>
                </c:pt>
                <c:pt idx="3321">
                  <c:v>19367.884883100651</c:v>
                </c:pt>
                <c:pt idx="3322">
                  <c:v>19323.909394881659</c:v>
                </c:pt>
                <c:pt idx="3323">
                  <c:v>19354.028701161827</c:v>
                </c:pt>
                <c:pt idx="3324">
                  <c:v>19420.577405966607</c:v>
                </c:pt>
                <c:pt idx="3325">
                  <c:v>19410.429216377608</c:v>
                </c:pt>
                <c:pt idx="3326">
                  <c:v>19454.404704596604</c:v>
                </c:pt>
                <c:pt idx="3327">
                  <c:v>19417.780148579899</c:v>
                </c:pt>
                <c:pt idx="3328">
                  <c:v>19455.120282067619</c:v>
                </c:pt>
                <c:pt idx="3329">
                  <c:v>19461.690584301523</c:v>
                </c:pt>
                <c:pt idx="3330">
                  <c:v>19391.108624660093</c:v>
                </c:pt>
                <c:pt idx="3331">
                  <c:v>19423.699925840145</c:v>
                </c:pt>
                <c:pt idx="3332">
                  <c:v>19445.492512457546</c:v>
                </c:pt>
                <c:pt idx="3333">
                  <c:v>19495.973250413077</c:v>
                </c:pt>
                <c:pt idx="3334">
                  <c:v>19447.899454860068</c:v>
                </c:pt>
                <c:pt idx="3335">
                  <c:v>19449.070399812645</c:v>
                </c:pt>
                <c:pt idx="3336">
                  <c:v>19450.566607252047</c:v>
                </c:pt>
                <c:pt idx="3337">
                  <c:v>19484.654115871501</c:v>
                </c:pt>
                <c:pt idx="3338">
                  <c:v>19476.912868685024</c:v>
                </c:pt>
                <c:pt idx="3339">
                  <c:v>19526.15760919061</c:v>
                </c:pt>
                <c:pt idx="3340">
                  <c:v>19510.935324807113</c:v>
                </c:pt>
                <c:pt idx="3341">
                  <c:v>19523.945824280185</c:v>
                </c:pt>
                <c:pt idx="3342">
                  <c:v>19495.647987926244</c:v>
                </c:pt>
                <c:pt idx="3343">
                  <c:v>19480.100441055922</c:v>
                </c:pt>
                <c:pt idx="3344">
                  <c:v>19506.902069970456</c:v>
                </c:pt>
                <c:pt idx="3345">
                  <c:v>19592.120841519096</c:v>
                </c:pt>
                <c:pt idx="3346">
                  <c:v>19552.113555639393</c:v>
                </c:pt>
                <c:pt idx="3347">
                  <c:v>19616.58058052848</c:v>
                </c:pt>
                <c:pt idx="3348">
                  <c:v>19611.896800718176</c:v>
                </c:pt>
                <c:pt idx="3349">
                  <c:v>19658.92975631334</c:v>
                </c:pt>
                <c:pt idx="3350">
                  <c:v>19733.935285775613</c:v>
                </c:pt>
                <c:pt idx="3351">
                  <c:v>19797.231365712123</c:v>
                </c:pt>
                <c:pt idx="3352">
                  <c:v>19752.930615006302</c:v>
                </c:pt>
                <c:pt idx="3353">
                  <c:v>19753.97145496415</c:v>
                </c:pt>
                <c:pt idx="3354">
                  <c:v>19760.997124679609</c:v>
                </c:pt>
                <c:pt idx="3355">
                  <c:v>19840.491276460096</c:v>
                </c:pt>
                <c:pt idx="3356">
                  <c:v>19804.517245417042</c:v>
                </c:pt>
                <c:pt idx="3357">
                  <c:v>19814.665435006038</c:v>
                </c:pt>
                <c:pt idx="3358">
                  <c:v>19816.096589948076</c:v>
                </c:pt>
                <c:pt idx="3359">
                  <c:v>19866.252065416778</c:v>
                </c:pt>
                <c:pt idx="3360">
                  <c:v>19865.081120464201</c:v>
                </c:pt>
                <c:pt idx="3361">
                  <c:v>19887.32907456316</c:v>
                </c:pt>
                <c:pt idx="3362">
                  <c:v>19955.178829315246</c:v>
                </c:pt>
                <c:pt idx="3363">
                  <c:v>20017.629226786004</c:v>
                </c:pt>
                <c:pt idx="3364">
                  <c:v>20120.021857639102</c:v>
                </c:pt>
                <c:pt idx="3365">
                  <c:v>20071.42764210717</c:v>
                </c:pt>
                <c:pt idx="3366">
                  <c:v>20167.184918228999</c:v>
                </c:pt>
                <c:pt idx="3367">
                  <c:v>20172.974590494519</c:v>
                </c:pt>
                <c:pt idx="3368">
                  <c:v>20109.743563055374</c:v>
                </c:pt>
                <c:pt idx="3369">
                  <c:v>20187.025929925436</c:v>
                </c:pt>
                <c:pt idx="3370">
                  <c:v>20216.559763729314</c:v>
                </c:pt>
                <c:pt idx="3371">
                  <c:v>20208.753464045469</c:v>
                </c:pt>
                <c:pt idx="3372">
                  <c:v>20281.352051105227</c:v>
                </c:pt>
                <c:pt idx="3373">
                  <c:v>20326.953851758353</c:v>
                </c:pt>
                <c:pt idx="3374">
                  <c:v>20199.450956922221</c:v>
                </c:pt>
                <c:pt idx="3375">
                  <c:v>20225.732165857829</c:v>
                </c:pt>
                <c:pt idx="3376">
                  <c:v>20186.895824930703</c:v>
                </c:pt>
                <c:pt idx="3377">
                  <c:v>20174.145535447089</c:v>
                </c:pt>
                <c:pt idx="3378">
                  <c:v>20103.693680800392</c:v>
                </c:pt>
                <c:pt idx="3379">
                  <c:v>20125.095952433599</c:v>
                </c:pt>
                <c:pt idx="3380">
                  <c:v>20153.653998776994</c:v>
                </c:pt>
                <c:pt idx="3381">
                  <c:v>20116.704180273464</c:v>
                </c:pt>
                <c:pt idx="3382">
                  <c:v>20198.670326953834</c:v>
                </c:pt>
                <c:pt idx="3383">
                  <c:v>20221.178491042254</c:v>
                </c:pt>
                <c:pt idx="3384">
                  <c:v>20223.260170957947</c:v>
                </c:pt>
                <c:pt idx="3385">
                  <c:v>20249.41127489883</c:v>
                </c:pt>
                <c:pt idx="3386">
                  <c:v>20228.464370747177</c:v>
                </c:pt>
                <c:pt idx="3387">
                  <c:v>20275.497326342342</c:v>
                </c:pt>
                <c:pt idx="3388">
                  <c:v>20255.98157713273</c:v>
                </c:pt>
                <c:pt idx="3389">
                  <c:v>20263.332509335018</c:v>
                </c:pt>
                <c:pt idx="3390">
                  <c:v>20299.306540378067</c:v>
                </c:pt>
                <c:pt idx="3391">
                  <c:v>20274.326381389768</c:v>
                </c:pt>
                <c:pt idx="3392">
                  <c:v>20329.621004150333</c:v>
                </c:pt>
                <c:pt idx="3393">
                  <c:v>20475.924070725057</c:v>
                </c:pt>
                <c:pt idx="3394">
                  <c:v>20490.105515150713</c:v>
                </c:pt>
                <c:pt idx="3395">
                  <c:v>20565.241149607718</c:v>
                </c:pt>
                <c:pt idx="3396">
                  <c:v>20585.73268627781</c:v>
                </c:pt>
                <c:pt idx="3397">
                  <c:v>20642.198253990951</c:v>
                </c:pt>
                <c:pt idx="3398">
                  <c:v>20627.691547078473</c:v>
                </c:pt>
                <c:pt idx="3399">
                  <c:v>20603.947385540116</c:v>
                </c:pt>
                <c:pt idx="3400">
                  <c:v>20744.525832346688</c:v>
                </c:pt>
                <c:pt idx="3401">
                  <c:v>20695.671406825295</c:v>
                </c:pt>
                <c:pt idx="3402">
                  <c:v>20799.039825138872</c:v>
                </c:pt>
                <c:pt idx="3403">
                  <c:v>20853.748975423154</c:v>
                </c:pt>
                <c:pt idx="3404">
                  <c:v>20849.065195612849</c:v>
                </c:pt>
                <c:pt idx="3405">
                  <c:v>20778.808498458246</c:v>
                </c:pt>
                <c:pt idx="3406">
                  <c:v>20851.667295507468</c:v>
                </c:pt>
                <c:pt idx="3407">
                  <c:v>20867.605157361984</c:v>
                </c:pt>
                <c:pt idx="3408">
                  <c:v>20826.622084021801</c:v>
                </c:pt>
                <c:pt idx="3409">
                  <c:v>20939.358061955991</c:v>
                </c:pt>
                <c:pt idx="3410">
                  <c:v>20904.945290849708</c:v>
                </c:pt>
                <c:pt idx="3411">
                  <c:v>20999.726779511053</c:v>
                </c:pt>
                <c:pt idx="3412">
                  <c:v>21019.762948699587</c:v>
                </c:pt>
                <c:pt idx="3413">
                  <c:v>20958.028128699847</c:v>
                </c:pt>
                <c:pt idx="3414">
                  <c:v>20968.95694825723</c:v>
                </c:pt>
                <c:pt idx="3415">
                  <c:v>20997.905309584821</c:v>
                </c:pt>
                <c:pt idx="3416">
                  <c:v>21010.915809057897</c:v>
                </c:pt>
                <c:pt idx="3417">
                  <c:v>20865.06810996473</c:v>
                </c:pt>
                <c:pt idx="3418">
                  <c:v>20917.760632830683</c:v>
                </c:pt>
                <c:pt idx="3419">
                  <c:v>20824.540404106101</c:v>
                </c:pt>
                <c:pt idx="3420">
                  <c:v>20692.939201935951</c:v>
                </c:pt>
                <c:pt idx="3421">
                  <c:v>20662.29947567686</c:v>
                </c:pt>
                <c:pt idx="3422">
                  <c:v>20599.393710724544</c:v>
                </c:pt>
                <c:pt idx="3423">
                  <c:v>20452.3750666788</c:v>
                </c:pt>
                <c:pt idx="3424">
                  <c:v>20548.782867774287</c:v>
                </c:pt>
                <c:pt idx="3425">
                  <c:v>20585.212266298895</c:v>
                </c:pt>
                <c:pt idx="3426">
                  <c:v>20637.059106699096</c:v>
                </c:pt>
                <c:pt idx="3427">
                  <c:v>20688.385527120379</c:v>
                </c:pt>
                <c:pt idx="3428">
                  <c:v>20729.043337973741</c:v>
                </c:pt>
                <c:pt idx="3429">
                  <c:v>20803.593499954459</c:v>
                </c:pt>
                <c:pt idx="3430">
                  <c:v>20891.739633884543</c:v>
                </c:pt>
                <c:pt idx="3431">
                  <c:v>20734.637852747164</c:v>
                </c:pt>
                <c:pt idx="3432">
                  <c:v>20811.52990463304</c:v>
                </c:pt>
                <c:pt idx="3433">
                  <c:v>20822.458724190423</c:v>
                </c:pt>
                <c:pt idx="3434">
                  <c:v>20832.541861282058</c:v>
                </c:pt>
                <c:pt idx="3435">
                  <c:v>20873.524934622244</c:v>
                </c:pt>
                <c:pt idx="3436">
                  <c:v>20888.291851524184</c:v>
                </c:pt>
                <c:pt idx="3437">
                  <c:v>20968.176318288864</c:v>
                </c:pt>
                <c:pt idx="3438">
                  <c:v>21006.622344231801</c:v>
                </c:pt>
                <c:pt idx="3439">
                  <c:v>20954.124978857944</c:v>
                </c:pt>
                <c:pt idx="3440">
                  <c:v>20952.954033905364</c:v>
                </c:pt>
                <c:pt idx="3441">
                  <c:v>20895.707836223835</c:v>
                </c:pt>
                <c:pt idx="3442">
                  <c:v>20809.838539701541</c:v>
                </c:pt>
                <c:pt idx="3443">
                  <c:v>20740.817839996882</c:v>
                </c:pt>
                <c:pt idx="3444">
                  <c:v>20755.129389417263</c:v>
                </c:pt>
                <c:pt idx="3445">
                  <c:v>20785.964273168454</c:v>
                </c:pt>
                <c:pt idx="3446">
                  <c:v>20790.517947984026</c:v>
                </c:pt>
                <c:pt idx="3447">
                  <c:v>20808.797699743693</c:v>
                </c:pt>
                <c:pt idx="3448">
                  <c:v>20779.133760945082</c:v>
                </c:pt>
                <c:pt idx="3449">
                  <c:v>20834.688593695111</c:v>
                </c:pt>
                <c:pt idx="3450">
                  <c:v>20832.541861282054</c:v>
                </c:pt>
                <c:pt idx="3451">
                  <c:v>20833.192386255709</c:v>
                </c:pt>
                <c:pt idx="3452">
                  <c:v>20806.911177320097</c:v>
                </c:pt>
                <c:pt idx="3453">
                  <c:v>20761.439481661699</c:v>
                </c:pt>
                <c:pt idx="3454">
                  <c:v>20781.15038836341</c:v>
                </c:pt>
                <c:pt idx="3455">
                  <c:v>20826.296821534979</c:v>
                </c:pt>
                <c:pt idx="3456">
                  <c:v>20959.003916160342</c:v>
                </c:pt>
                <c:pt idx="3457">
                  <c:v>20922.054097656808</c:v>
                </c:pt>
                <c:pt idx="3458">
                  <c:v>20857.391915275628</c:v>
                </c:pt>
                <c:pt idx="3459">
                  <c:v>20757.926646803971</c:v>
                </c:pt>
                <c:pt idx="3460">
                  <c:v>20842.234683389495</c:v>
                </c:pt>
                <c:pt idx="3461">
                  <c:v>20713.690948595518</c:v>
                </c:pt>
                <c:pt idx="3462">
                  <c:v>20702.436866551307</c:v>
                </c:pt>
                <c:pt idx="3463">
                  <c:v>20750.315504612223</c:v>
                </c:pt>
                <c:pt idx="3464">
                  <c:v>20795.787200270617</c:v>
                </c:pt>
                <c:pt idx="3465">
                  <c:v>20868.385787330375</c:v>
                </c:pt>
                <c:pt idx="3466">
                  <c:v>20845.357203263033</c:v>
                </c:pt>
                <c:pt idx="3467">
                  <c:v>20882.437126761299</c:v>
                </c:pt>
                <c:pt idx="3468">
                  <c:v>20920.492837720041</c:v>
                </c:pt>
                <c:pt idx="3469">
                  <c:v>20966.875268341551</c:v>
                </c:pt>
                <c:pt idx="3470">
                  <c:v>20913.14190551775</c:v>
                </c:pt>
                <c:pt idx="3471">
                  <c:v>20932.007129753707</c:v>
                </c:pt>
                <c:pt idx="3472">
                  <c:v>20977.153562925276</c:v>
                </c:pt>
                <c:pt idx="3473">
                  <c:v>21035.050285580459</c:v>
                </c:pt>
                <c:pt idx="3474">
                  <c:v>21013.387803957787</c:v>
                </c:pt>
                <c:pt idx="3475">
                  <c:v>21011.761491523652</c:v>
                </c:pt>
                <c:pt idx="3476">
                  <c:v>20909.564018162651</c:v>
                </c:pt>
                <c:pt idx="3477">
                  <c:v>21085.726181028083</c:v>
                </c:pt>
                <c:pt idx="3478">
                  <c:v>21005.581504273941</c:v>
                </c:pt>
                <c:pt idx="3479">
                  <c:v>21006.362134242325</c:v>
                </c:pt>
                <c:pt idx="3480">
                  <c:v>20975.852512977963</c:v>
                </c:pt>
                <c:pt idx="3481">
                  <c:v>21016.054956349766</c:v>
                </c:pt>
                <c:pt idx="3482">
                  <c:v>21022.039786107383</c:v>
                </c:pt>
                <c:pt idx="3483">
                  <c:v>21085.531023535987</c:v>
                </c:pt>
                <c:pt idx="3484">
                  <c:v>20950.677196497567</c:v>
                </c:pt>
                <c:pt idx="3485">
                  <c:v>21093.79269070139</c:v>
                </c:pt>
                <c:pt idx="3486">
                  <c:v>21022.690311081034</c:v>
                </c:pt>
                <c:pt idx="3487">
                  <c:v>21034.33470810944</c:v>
                </c:pt>
                <c:pt idx="3488">
                  <c:v>21008.378761660653</c:v>
                </c:pt>
                <c:pt idx="3489">
                  <c:v>21044.938265179993</c:v>
                </c:pt>
                <c:pt idx="3490">
                  <c:v>21041.815745306456</c:v>
                </c:pt>
                <c:pt idx="3491">
                  <c:v>21020.413473673249</c:v>
                </c:pt>
                <c:pt idx="3492">
                  <c:v>21062.762649458105</c:v>
                </c:pt>
                <c:pt idx="3493">
                  <c:v>21070.243686655125</c:v>
                </c:pt>
                <c:pt idx="3494">
                  <c:v>21129.96187923654</c:v>
                </c:pt>
                <c:pt idx="3495">
                  <c:v>21106.022560206085</c:v>
                </c:pt>
                <c:pt idx="3496">
                  <c:v>21078.96072130209</c:v>
                </c:pt>
                <c:pt idx="3497">
                  <c:v>21117.016432260833</c:v>
                </c:pt>
                <c:pt idx="3498">
                  <c:v>21220.059588087584</c:v>
                </c:pt>
                <c:pt idx="3499">
                  <c:v>21157.67424311419</c:v>
                </c:pt>
                <c:pt idx="3500">
                  <c:v>21120.008847139638</c:v>
                </c:pt>
                <c:pt idx="3501">
                  <c:v>21052.939722355939</c:v>
                </c:pt>
                <c:pt idx="3502">
                  <c:v>21117.276642250294</c:v>
                </c:pt>
                <c:pt idx="3503">
                  <c:v>21195.990164062394</c:v>
                </c:pt>
                <c:pt idx="3504">
                  <c:v>21167.49717021636</c:v>
                </c:pt>
                <c:pt idx="3505">
                  <c:v>21199.828261406954</c:v>
                </c:pt>
                <c:pt idx="3506">
                  <c:v>21246.405849520561</c:v>
                </c:pt>
                <c:pt idx="3507">
                  <c:v>21239.185022313002</c:v>
                </c:pt>
                <c:pt idx="3508">
                  <c:v>21235.216819973717</c:v>
                </c:pt>
                <c:pt idx="3509">
                  <c:v>21341.967968150293</c:v>
                </c:pt>
                <c:pt idx="3510">
                  <c:v>21367.923914599072</c:v>
                </c:pt>
                <c:pt idx="3511">
                  <c:v>21391.147656158511</c:v>
                </c:pt>
                <c:pt idx="3512">
                  <c:v>21460.688775842096</c:v>
                </c:pt>
                <c:pt idx="3513">
                  <c:v>21498.874591795571</c:v>
                </c:pt>
                <c:pt idx="3514">
                  <c:v>21463.681190720905</c:v>
                </c:pt>
                <c:pt idx="3515">
                  <c:v>21540.573242606777</c:v>
                </c:pt>
                <c:pt idx="3516">
                  <c:v>21544.086077464504</c:v>
                </c:pt>
                <c:pt idx="3517">
                  <c:v>21573.294648781557</c:v>
                </c:pt>
                <c:pt idx="3518">
                  <c:v>21588.516933165058</c:v>
                </c:pt>
                <c:pt idx="3519">
                  <c:v>21491.198397106458</c:v>
                </c:pt>
                <c:pt idx="3520">
                  <c:v>21456.265206021253</c:v>
                </c:pt>
                <c:pt idx="3521">
                  <c:v>21495.491861932573</c:v>
                </c:pt>
                <c:pt idx="3522">
                  <c:v>21594.566815420039</c:v>
                </c:pt>
                <c:pt idx="3523">
                  <c:v>21626.897906610629</c:v>
                </c:pt>
                <c:pt idx="3524">
                  <c:v>21583.703048360021</c:v>
                </c:pt>
                <c:pt idx="3525">
                  <c:v>21541.67913506199</c:v>
                </c:pt>
                <c:pt idx="3526">
                  <c:v>21561.520146758427</c:v>
                </c:pt>
                <c:pt idx="3527">
                  <c:v>21608.683207348324</c:v>
                </c:pt>
                <c:pt idx="3528">
                  <c:v>21658.448367832832</c:v>
                </c:pt>
                <c:pt idx="3529">
                  <c:v>21639.257881110047</c:v>
                </c:pt>
                <c:pt idx="3530">
                  <c:v>21679.265166989753</c:v>
                </c:pt>
                <c:pt idx="3531">
                  <c:v>21745.228399318243</c:v>
                </c:pt>
                <c:pt idx="3532">
                  <c:v>21792.39145990814</c:v>
                </c:pt>
                <c:pt idx="3533">
                  <c:v>21819.258141320039</c:v>
                </c:pt>
                <c:pt idx="3534">
                  <c:v>21820.10382378579</c:v>
                </c:pt>
                <c:pt idx="3535">
                  <c:v>21735.795787200266</c:v>
                </c:pt>
                <c:pt idx="3536">
                  <c:v>21861.932579591725</c:v>
                </c:pt>
                <c:pt idx="3537">
                  <c:v>21873.902239106956</c:v>
                </c:pt>
                <c:pt idx="3538">
                  <c:v>21980.653387283535</c:v>
                </c:pt>
                <c:pt idx="3539">
                  <c:v>22035.817905049375</c:v>
                </c:pt>
                <c:pt idx="3540">
                  <c:v>22085.127698052329</c:v>
                </c:pt>
                <c:pt idx="3541">
                  <c:v>22290.238222245356</c:v>
                </c:pt>
                <c:pt idx="3542">
                  <c:v>22113.03521942208</c:v>
                </c:pt>
                <c:pt idx="3543">
                  <c:v>21603.544060056469</c:v>
                </c:pt>
                <c:pt idx="3544">
                  <c:v>21341.187338181917</c:v>
                </c:pt>
                <c:pt idx="3545">
                  <c:v>20872.093779680206</c:v>
                </c:pt>
                <c:pt idx="3546">
                  <c:v>20683.116274833796</c:v>
                </c:pt>
                <c:pt idx="3547">
                  <c:v>20679.993754960258</c:v>
                </c:pt>
                <c:pt idx="3548">
                  <c:v>20142.334864235443</c:v>
                </c:pt>
                <c:pt idx="3549">
                  <c:v>19366.58383315336</c:v>
                </c:pt>
                <c:pt idx="3550">
                  <c:v>18965.535186895828</c:v>
                </c:pt>
                <c:pt idx="3551">
                  <c:v>18847.790166664501</c:v>
                </c:pt>
                <c:pt idx="3552">
                  <c:v>18981.147786263518</c:v>
                </c:pt>
                <c:pt idx="3553">
                  <c:v>19179.883165714735</c:v>
                </c:pt>
                <c:pt idx="3554">
                  <c:v>19516.334682088447</c:v>
                </c:pt>
                <c:pt idx="3555">
                  <c:v>19821.691104721511</c:v>
                </c:pt>
                <c:pt idx="3556">
                  <c:v>20002.667152391979</c:v>
                </c:pt>
                <c:pt idx="3557">
                  <c:v>20210.444828976983</c:v>
                </c:pt>
                <c:pt idx="3558">
                  <c:v>20312.902512327448</c:v>
                </c:pt>
                <c:pt idx="3559">
                  <c:v>20274.131223897686</c:v>
                </c:pt>
                <c:pt idx="3560">
                  <c:v>20261.966406890362</c:v>
                </c:pt>
                <c:pt idx="3561">
                  <c:v>20256.697154603768</c:v>
                </c:pt>
                <c:pt idx="3562">
                  <c:v>20269.122181600553</c:v>
                </c:pt>
                <c:pt idx="3563">
                  <c:v>20381.53289704792</c:v>
                </c:pt>
                <c:pt idx="3564">
                  <c:v>20490.04046265336</c:v>
                </c:pt>
                <c:pt idx="3565">
                  <c:v>20865.458424948934</c:v>
                </c:pt>
                <c:pt idx="3566">
                  <c:v>21110.5111825243</c:v>
                </c:pt>
                <c:pt idx="3567">
                  <c:v>21218.368223156089</c:v>
                </c:pt>
                <c:pt idx="3568">
                  <c:v>21303.001522228438</c:v>
                </c:pt>
                <c:pt idx="3569">
                  <c:v>21362.979924799314</c:v>
                </c:pt>
                <c:pt idx="3570">
                  <c:v>21338.12987080574</c:v>
                </c:pt>
                <c:pt idx="3571">
                  <c:v>21333.250933503339</c:v>
                </c:pt>
                <c:pt idx="3572">
                  <c:v>21324.273688866921</c:v>
                </c:pt>
                <c:pt idx="3573">
                  <c:v>21300.724684820652</c:v>
                </c:pt>
                <c:pt idx="3574">
                  <c:v>21377.096316727602</c:v>
                </c:pt>
                <c:pt idx="3575">
                  <c:v>21385.162826400909</c:v>
                </c:pt>
                <c:pt idx="3576">
                  <c:v>21305.213307138863</c:v>
                </c:pt>
                <c:pt idx="3577">
                  <c:v>21370.135699509505</c:v>
                </c:pt>
                <c:pt idx="3578">
                  <c:v>21386.854191332408</c:v>
                </c:pt>
                <c:pt idx="3579">
                  <c:v>21377.941999193354</c:v>
                </c:pt>
                <c:pt idx="3580">
                  <c:v>21307.360039551921</c:v>
                </c:pt>
                <c:pt idx="3581">
                  <c:v>21271.581166000964</c:v>
                </c:pt>
                <c:pt idx="3582">
                  <c:v>21260.262031459388</c:v>
                </c:pt>
                <c:pt idx="3583">
                  <c:v>21124.432416960488</c:v>
                </c:pt>
                <c:pt idx="3584">
                  <c:v>21202.040046317379</c:v>
                </c:pt>
                <c:pt idx="3585">
                  <c:v>21085.921338520187</c:v>
                </c:pt>
                <c:pt idx="3586">
                  <c:v>20972.599888109704</c:v>
                </c:pt>
                <c:pt idx="3587">
                  <c:v>21084.880498562339</c:v>
                </c:pt>
                <c:pt idx="3588">
                  <c:v>21137.638073925656</c:v>
                </c:pt>
                <c:pt idx="3589">
                  <c:v>21184.215662039267</c:v>
                </c:pt>
                <c:pt idx="3590">
                  <c:v>21231.573880121261</c:v>
                </c:pt>
                <c:pt idx="3591">
                  <c:v>21234.24103251324</c:v>
                </c:pt>
                <c:pt idx="3592">
                  <c:v>21344.570068044915</c:v>
                </c:pt>
                <c:pt idx="3593">
                  <c:v>21501.736901679658</c:v>
                </c:pt>
                <c:pt idx="3594">
                  <c:v>21531.335787980908</c:v>
                </c:pt>
                <c:pt idx="3595">
                  <c:v>21555.210054513998</c:v>
                </c:pt>
                <c:pt idx="3596">
                  <c:v>21567.049609034493</c:v>
                </c:pt>
                <c:pt idx="3597">
                  <c:v>21614.993299592774</c:v>
                </c:pt>
                <c:pt idx="3598">
                  <c:v>21613.432039656007</c:v>
                </c:pt>
                <c:pt idx="3599">
                  <c:v>21712.376888148741</c:v>
                </c:pt>
                <c:pt idx="3600">
                  <c:v>21712.832255630299</c:v>
                </c:pt>
                <c:pt idx="3601">
                  <c:v>21757.913636304507</c:v>
                </c:pt>
                <c:pt idx="3602">
                  <c:v>21759.474896241274</c:v>
                </c:pt>
                <c:pt idx="3603">
                  <c:v>21726.428227579665</c:v>
                </c:pt>
                <c:pt idx="3604">
                  <c:v>21822.901081172513</c:v>
                </c:pt>
                <c:pt idx="3605">
                  <c:v>21896.995875671677</c:v>
                </c:pt>
                <c:pt idx="3606">
                  <c:v>21919.308882268</c:v>
                </c:pt>
                <c:pt idx="3607">
                  <c:v>21989.11021194105</c:v>
                </c:pt>
                <c:pt idx="3608">
                  <c:v>21944.09388376421</c:v>
                </c:pt>
                <c:pt idx="3609">
                  <c:v>21920.544879717945</c:v>
                </c:pt>
                <c:pt idx="3610">
                  <c:v>21952.095340940148</c:v>
                </c:pt>
                <c:pt idx="3611">
                  <c:v>22079.077815797358</c:v>
                </c:pt>
                <c:pt idx="3612">
                  <c:v>22080.769180728861</c:v>
                </c:pt>
                <c:pt idx="3613">
                  <c:v>22106.985337167102</c:v>
                </c:pt>
                <c:pt idx="3614">
                  <c:v>22129.103186271328</c:v>
                </c:pt>
                <c:pt idx="3615">
                  <c:v>22120.841519105925</c:v>
                </c:pt>
                <c:pt idx="3616">
                  <c:v>22098.658617504334</c:v>
                </c:pt>
                <c:pt idx="3617">
                  <c:v>22069.840361171471</c:v>
                </c:pt>
                <c:pt idx="3618">
                  <c:v>22062.619533963916</c:v>
                </c:pt>
                <c:pt idx="3619">
                  <c:v>22114.531426861486</c:v>
                </c:pt>
                <c:pt idx="3620">
                  <c:v>22112.840061929986</c:v>
                </c:pt>
                <c:pt idx="3621">
                  <c:v>22138.015378410386</c:v>
                </c:pt>
                <c:pt idx="3622">
                  <c:v>22171.842677040382</c:v>
                </c:pt>
                <c:pt idx="3623">
                  <c:v>22265.583325743886</c:v>
                </c:pt>
                <c:pt idx="3624">
                  <c:v>22321.073105996551</c:v>
                </c:pt>
                <c:pt idx="3625">
                  <c:v>22377.148358725506</c:v>
                </c:pt>
                <c:pt idx="3626">
                  <c:v>22375.326888799274</c:v>
                </c:pt>
                <c:pt idx="3627">
                  <c:v>22466.075122623974</c:v>
                </c:pt>
                <c:pt idx="3628">
                  <c:v>22430.166144078288</c:v>
                </c:pt>
                <c:pt idx="3629">
                  <c:v>22455.146303066591</c:v>
                </c:pt>
                <c:pt idx="3630">
                  <c:v>22501.46368119074</c:v>
                </c:pt>
                <c:pt idx="3631">
                  <c:v>22530.216885026235</c:v>
                </c:pt>
                <c:pt idx="3632">
                  <c:v>22588.308765173515</c:v>
                </c:pt>
                <c:pt idx="3633">
                  <c:v>22593.252754973284</c:v>
                </c:pt>
                <c:pt idx="3634">
                  <c:v>22661.232614720106</c:v>
                </c:pt>
                <c:pt idx="3635">
                  <c:v>22738.449929092803</c:v>
                </c:pt>
                <c:pt idx="3636">
                  <c:v>22783.921624751201</c:v>
                </c:pt>
                <c:pt idx="3637">
                  <c:v>22824.384278112466</c:v>
                </c:pt>
                <c:pt idx="3638">
                  <c:v>22808.44641625795</c:v>
                </c:pt>
                <c:pt idx="3639">
                  <c:v>22777.351322517301</c:v>
                </c:pt>
                <c:pt idx="3640">
                  <c:v>22796.151494255897</c:v>
                </c:pt>
                <c:pt idx="3641">
                  <c:v>22787.434459608936</c:v>
                </c:pt>
                <c:pt idx="3642">
                  <c:v>22838.240460051293</c:v>
                </c:pt>
                <c:pt idx="3643">
                  <c:v>22857.69115676354</c:v>
                </c:pt>
                <c:pt idx="3644">
                  <c:v>22829.458372906967</c:v>
                </c:pt>
                <c:pt idx="3645">
                  <c:v>22915.522826921359</c:v>
                </c:pt>
                <c:pt idx="3646">
                  <c:v>22920.20660673167</c:v>
                </c:pt>
                <c:pt idx="3647">
                  <c:v>22970.101872210915</c:v>
                </c:pt>
                <c:pt idx="3648">
                  <c:v>22946.682973159375</c:v>
                </c:pt>
                <c:pt idx="3649">
                  <c:v>22929.313956362821</c:v>
                </c:pt>
                <c:pt idx="3650">
                  <c:v>22789.841402011461</c:v>
                </c:pt>
                <c:pt idx="3651">
                  <c:v>22758.095783297158</c:v>
                </c:pt>
                <c:pt idx="3652">
                  <c:v>22642.497495478889</c:v>
                </c:pt>
                <c:pt idx="3653">
                  <c:v>22583.755090357954</c:v>
                </c:pt>
                <c:pt idx="3654">
                  <c:v>22591.366232549703</c:v>
                </c:pt>
                <c:pt idx="3655">
                  <c:v>22594.944119904798</c:v>
                </c:pt>
                <c:pt idx="3656">
                  <c:v>22584.275510336873</c:v>
                </c:pt>
                <c:pt idx="3657">
                  <c:v>22625.388688671792</c:v>
                </c:pt>
                <c:pt idx="3658">
                  <c:v>22651.734950104772</c:v>
                </c:pt>
                <c:pt idx="3659">
                  <c:v>22657.459569872921</c:v>
                </c:pt>
                <c:pt idx="3660">
                  <c:v>22589.28455263401</c:v>
                </c:pt>
                <c:pt idx="3661">
                  <c:v>22555.327149009285</c:v>
                </c:pt>
                <c:pt idx="3662">
                  <c:v>22432.377928988728</c:v>
                </c:pt>
                <c:pt idx="3663">
                  <c:v>22448.510948335341</c:v>
                </c:pt>
                <c:pt idx="3664">
                  <c:v>22542.51180702831</c:v>
                </c:pt>
                <c:pt idx="3665">
                  <c:v>22621.095223845681</c:v>
                </c:pt>
                <c:pt idx="3666">
                  <c:v>22724.528694656623</c:v>
                </c:pt>
                <c:pt idx="3667">
                  <c:v>22753.281898492114</c:v>
                </c:pt>
                <c:pt idx="3668">
                  <c:v>22533.014142412958</c:v>
                </c:pt>
                <c:pt idx="3669">
                  <c:v>22558.839983867008</c:v>
                </c:pt>
                <c:pt idx="3670">
                  <c:v>22530.542147513072</c:v>
                </c:pt>
                <c:pt idx="3671">
                  <c:v>22568.793015963915</c:v>
                </c:pt>
                <c:pt idx="3672">
                  <c:v>22601.44936964133</c:v>
                </c:pt>
                <c:pt idx="3673">
                  <c:v>22631.82888591096</c:v>
                </c:pt>
                <c:pt idx="3674">
                  <c:v>22624.477953708672</c:v>
                </c:pt>
                <c:pt idx="3675">
                  <c:v>22628.901523529519</c:v>
                </c:pt>
                <c:pt idx="3676">
                  <c:v>22645.880225341883</c:v>
                </c:pt>
                <c:pt idx="3677">
                  <c:v>22623.502166248196</c:v>
                </c:pt>
                <c:pt idx="3678">
                  <c:v>22612.18303170662</c:v>
                </c:pt>
                <c:pt idx="3679">
                  <c:v>22629.16173351898</c:v>
                </c:pt>
                <c:pt idx="3680">
                  <c:v>22582.063725426451</c:v>
                </c:pt>
                <c:pt idx="3681">
                  <c:v>22527.679837628995</c:v>
                </c:pt>
                <c:pt idx="3682">
                  <c:v>22468.221855037045</c:v>
                </c:pt>
                <c:pt idx="3683">
                  <c:v>22481.232354510121</c:v>
                </c:pt>
                <c:pt idx="3684">
                  <c:v>22525.142790231748</c:v>
                </c:pt>
                <c:pt idx="3685">
                  <c:v>22477.979729641851</c:v>
                </c:pt>
                <c:pt idx="3686">
                  <c:v>22504.065781085366</c:v>
                </c:pt>
                <c:pt idx="3687">
                  <c:v>22481.882879483775</c:v>
                </c:pt>
                <c:pt idx="3688">
                  <c:v>22425.807626754824</c:v>
                </c:pt>
                <c:pt idx="3689">
                  <c:v>22517.466595542635</c:v>
                </c:pt>
                <c:pt idx="3690">
                  <c:v>22449.746945785282</c:v>
                </c:pt>
                <c:pt idx="3691">
                  <c:v>22498.731476301411</c:v>
                </c:pt>
                <c:pt idx="3692">
                  <c:v>22508.229140916756</c:v>
                </c:pt>
                <c:pt idx="3693">
                  <c:v>22625.974161148082</c:v>
                </c:pt>
                <c:pt idx="3694">
                  <c:v>22634.88635328714</c:v>
                </c:pt>
                <c:pt idx="3695">
                  <c:v>22600.994002159779</c:v>
                </c:pt>
                <c:pt idx="3696">
                  <c:v>22610.81692926195</c:v>
                </c:pt>
                <c:pt idx="3697">
                  <c:v>22589.544762623475</c:v>
                </c:pt>
                <c:pt idx="3698">
                  <c:v>22523.191215310791</c:v>
                </c:pt>
                <c:pt idx="3699">
                  <c:v>22500.162631243449</c:v>
                </c:pt>
                <c:pt idx="3700">
                  <c:v>22451.308205722056</c:v>
                </c:pt>
                <c:pt idx="3701">
                  <c:v>22488.518234215047</c:v>
                </c:pt>
                <c:pt idx="3702">
                  <c:v>22550.773474193713</c:v>
                </c:pt>
                <c:pt idx="3703">
                  <c:v>22604.571889514878</c:v>
                </c:pt>
                <c:pt idx="3704">
                  <c:v>22560.596401295887</c:v>
                </c:pt>
                <c:pt idx="3705">
                  <c:v>22468.221855037056</c:v>
                </c:pt>
                <c:pt idx="3706">
                  <c:v>22437.517076280597</c:v>
                </c:pt>
                <c:pt idx="3707">
                  <c:v>22474.792157270953</c:v>
                </c:pt>
                <c:pt idx="3708">
                  <c:v>22464.318705195132</c:v>
                </c:pt>
                <c:pt idx="3709">
                  <c:v>22700.849585615633</c:v>
                </c:pt>
                <c:pt idx="3710">
                  <c:v>22780.864157375043</c:v>
                </c:pt>
                <c:pt idx="3711">
                  <c:v>22734.806989240358</c:v>
                </c:pt>
                <c:pt idx="3712">
                  <c:v>22634.821300789776</c:v>
                </c:pt>
                <c:pt idx="3713">
                  <c:v>22598.847269746726</c:v>
                </c:pt>
                <c:pt idx="3714">
                  <c:v>22703.646843002345</c:v>
                </c:pt>
                <c:pt idx="3715">
                  <c:v>22708.135465320553</c:v>
                </c:pt>
                <c:pt idx="3716">
                  <c:v>22736.823616658683</c:v>
                </c:pt>
                <c:pt idx="3717">
                  <c:v>22807.86094378167</c:v>
                </c:pt>
                <c:pt idx="3718">
                  <c:v>22848.06338715347</c:v>
                </c:pt>
                <c:pt idx="3719">
                  <c:v>22928.143011410244</c:v>
                </c:pt>
                <c:pt idx="3720">
                  <c:v>22985.259104097044</c:v>
                </c:pt>
                <c:pt idx="3721">
                  <c:v>22954.294115351124</c:v>
                </c:pt>
                <c:pt idx="3722">
                  <c:v>22939.26698845972</c:v>
                </c:pt>
                <c:pt idx="3723">
                  <c:v>22936.925098554566</c:v>
                </c:pt>
                <c:pt idx="3724">
                  <c:v>23014.077360429899</c:v>
                </c:pt>
                <c:pt idx="3725">
                  <c:v>23062.60652346447</c:v>
                </c:pt>
                <c:pt idx="3726">
                  <c:v>22977.908171894753</c:v>
                </c:pt>
                <c:pt idx="3727">
                  <c:v>22955.595165298429</c:v>
                </c:pt>
                <c:pt idx="3728">
                  <c:v>23040.748884349705</c:v>
                </c:pt>
                <c:pt idx="3729">
                  <c:v>22942.584665825358</c:v>
                </c:pt>
                <c:pt idx="3730">
                  <c:v>23006.921585719712</c:v>
                </c:pt>
                <c:pt idx="3731">
                  <c:v>22998.985181041135</c:v>
                </c:pt>
                <c:pt idx="3732">
                  <c:v>22905.764952316553</c:v>
                </c:pt>
                <c:pt idx="3733">
                  <c:v>22993.260561272982</c:v>
                </c:pt>
                <c:pt idx="3734">
                  <c:v>23002.693173390962</c:v>
                </c:pt>
                <c:pt idx="3735">
                  <c:v>23011.930628016846</c:v>
                </c:pt>
                <c:pt idx="3736">
                  <c:v>22982.852161694522</c:v>
                </c:pt>
                <c:pt idx="3737">
                  <c:v>23010.954840556366</c:v>
                </c:pt>
                <c:pt idx="3738">
                  <c:v>23026.762597416149</c:v>
                </c:pt>
                <c:pt idx="3739">
                  <c:v>22996.968553622806</c:v>
                </c:pt>
                <c:pt idx="3740">
                  <c:v>22991.178881357289</c:v>
                </c:pt>
                <c:pt idx="3741">
                  <c:v>23044.652034191626</c:v>
                </c:pt>
                <c:pt idx="3742">
                  <c:v>23006.271060746058</c:v>
                </c:pt>
                <c:pt idx="3743">
                  <c:v>23055.255591262183</c:v>
                </c:pt>
                <c:pt idx="3744">
                  <c:v>23080.30080274785</c:v>
                </c:pt>
                <c:pt idx="3745">
                  <c:v>23096.433822094463</c:v>
                </c:pt>
                <c:pt idx="3746">
                  <c:v>23127.203653348286</c:v>
                </c:pt>
                <c:pt idx="3747">
                  <c:v>23163.047579396607</c:v>
                </c:pt>
                <c:pt idx="3748">
                  <c:v>23116.079676298807</c:v>
                </c:pt>
                <c:pt idx="3749">
                  <c:v>23006.596323232883</c:v>
                </c:pt>
                <c:pt idx="3750">
                  <c:v>22832.776050272605</c:v>
                </c:pt>
                <c:pt idx="3751">
                  <c:v>22831.279842833199</c:v>
                </c:pt>
                <c:pt idx="3752">
                  <c:v>22811.373778639394</c:v>
                </c:pt>
                <c:pt idx="3753">
                  <c:v>22778.65237246461</c:v>
                </c:pt>
                <c:pt idx="3754">
                  <c:v>22773.773435162209</c:v>
                </c:pt>
                <c:pt idx="3755">
                  <c:v>22912.985779524111</c:v>
                </c:pt>
                <c:pt idx="3756">
                  <c:v>22862.960409050138</c:v>
                </c:pt>
                <c:pt idx="3757">
                  <c:v>22898.283915119537</c:v>
                </c:pt>
                <c:pt idx="3758">
                  <c:v>22948.829705572432</c:v>
                </c:pt>
                <c:pt idx="3759">
                  <c:v>22954.749482832682</c:v>
                </c:pt>
                <c:pt idx="3760">
                  <c:v>22880.719740830886</c:v>
                </c:pt>
                <c:pt idx="3761">
                  <c:v>22880.654688333521</c:v>
                </c:pt>
                <c:pt idx="3762">
                  <c:v>22952.732855414353</c:v>
                </c:pt>
                <c:pt idx="3763">
                  <c:v>22947.788865614584</c:v>
                </c:pt>
                <c:pt idx="3764">
                  <c:v>22937.965938512414</c:v>
                </c:pt>
                <c:pt idx="3765">
                  <c:v>22908.432104708536</c:v>
                </c:pt>
                <c:pt idx="3766">
                  <c:v>22865.822718934214</c:v>
                </c:pt>
                <c:pt idx="3767">
                  <c:v>22876.686485994232</c:v>
                </c:pt>
                <c:pt idx="3768">
                  <c:v>22833.361522748892</c:v>
                </c:pt>
                <c:pt idx="3769">
                  <c:v>22776.700797543654</c:v>
                </c:pt>
                <c:pt idx="3770">
                  <c:v>22791.012346964035</c:v>
                </c:pt>
                <c:pt idx="3771">
                  <c:v>22755.753893392</c:v>
                </c:pt>
                <c:pt idx="3772">
                  <c:v>22813.45545855509</c:v>
                </c:pt>
                <c:pt idx="3773">
                  <c:v>22815.276928481322</c:v>
                </c:pt>
                <c:pt idx="3774">
                  <c:v>22870.57155124189</c:v>
                </c:pt>
                <c:pt idx="3775">
                  <c:v>22827.962165467568</c:v>
                </c:pt>
                <c:pt idx="3776">
                  <c:v>22736.173091685028</c:v>
                </c:pt>
                <c:pt idx="3777">
                  <c:v>22630.202573476832</c:v>
                </c:pt>
                <c:pt idx="3778">
                  <c:v>22697.596960747356</c:v>
                </c:pt>
                <c:pt idx="3779">
                  <c:v>22684.521408776916</c:v>
                </c:pt>
                <c:pt idx="3780">
                  <c:v>22575.883738176741</c:v>
                </c:pt>
                <c:pt idx="3781">
                  <c:v>22473.751317313105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69-4822-A726-DFB2685E1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186808"/>
        <c:axId val="556180904"/>
      </c:lineChart>
      <c:dateAx>
        <c:axId val="556186808"/>
        <c:scaling>
          <c:orientation val="minMax"/>
          <c:max val="44104"/>
        </c:scaling>
        <c:delete val="0"/>
        <c:axPos val="b"/>
        <c:numFmt formatCode="mm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rade Gothic LT Std Light" panose="00000400000000000000" pitchFamily="50" charset="0"/>
                <a:ea typeface="+mn-ea"/>
                <a:cs typeface="+mn-cs"/>
              </a:defRPr>
            </a:pPr>
            <a:endParaRPr lang="en-US"/>
          </a:p>
        </c:txPr>
        <c:crossAx val="556180904"/>
        <c:crosses val="autoZero"/>
        <c:auto val="1"/>
        <c:lblOffset val="100"/>
        <c:baseTimeUnit val="days"/>
        <c:majorUnit val="24"/>
        <c:majorTimeUnit val="months"/>
      </c:dateAx>
      <c:valAx>
        <c:axId val="556180904"/>
        <c:scaling>
          <c:logBase val="2"/>
          <c:orientation val="minMax"/>
          <c:max val="100000"/>
          <c:min val="500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9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rade Gothic LT Std Light" panose="00000400000000000000" pitchFamily="50" charset="0"/>
                <a:ea typeface="+mn-ea"/>
                <a:cs typeface="+mn-cs"/>
              </a:defRPr>
            </a:pPr>
            <a:endParaRPr lang="en-US"/>
          </a:p>
        </c:txPr>
        <c:crossAx val="556186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'USD vs Gold'!$E$2</c:f>
              <c:strCache>
                <c:ptCount val="1"/>
                <c:pt idx="0">
                  <c:v>Value of USD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'USD vs Gold'!$A$3:$A$1216</c:f>
              <c:numCache>
                <c:formatCode>m/d/yyyy</c:formatCode>
                <c:ptCount val="1214"/>
                <c:pt idx="0">
                  <c:v>7306</c:v>
                </c:pt>
                <c:pt idx="1">
                  <c:v>7336</c:v>
                </c:pt>
                <c:pt idx="2">
                  <c:v>7365</c:v>
                </c:pt>
                <c:pt idx="3">
                  <c:v>7396</c:v>
                </c:pt>
                <c:pt idx="4">
                  <c:v>7426</c:v>
                </c:pt>
                <c:pt idx="5">
                  <c:v>7457</c:v>
                </c:pt>
                <c:pt idx="6">
                  <c:v>7487</c:v>
                </c:pt>
                <c:pt idx="7">
                  <c:v>7518</c:v>
                </c:pt>
                <c:pt idx="8">
                  <c:v>7549</c:v>
                </c:pt>
                <c:pt idx="9">
                  <c:v>7579</c:v>
                </c:pt>
                <c:pt idx="10">
                  <c:v>7610</c:v>
                </c:pt>
                <c:pt idx="11">
                  <c:v>7640</c:v>
                </c:pt>
                <c:pt idx="12">
                  <c:v>7671</c:v>
                </c:pt>
                <c:pt idx="13">
                  <c:v>7702</c:v>
                </c:pt>
                <c:pt idx="14">
                  <c:v>7730</c:v>
                </c:pt>
                <c:pt idx="15">
                  <c:v>7761</c:v>
                </c:pt>
                <c:pt idx="16">
                  <c:v>7791</c:v>
                </c:pt>
                <c:pt idx="17">
                  <c:v>7822</c:v>
                </c:pt>
                <c:pt idx="18">
                  <c:v>7852</c:v>
                </c:pt>
                <c:pt idx="19">
                  <c:v>7883</c:v>
                </c:pt>
                <c:pt idx="20">
                  <c:v>7914</c:v>
                </c:pt>
                <c:pt idx="21">
                  <c:v>7944</c:v>
                </c:pt>
                <c:pt idx="22">
                  <c:v>7975</c:v>
                </c:pt>
                <c:pt idx="23">
                  <c:v>8005</c:v>
                </c:pt>
                <c:pt idx="24">
                  <c:v>8036</c:v>
                </c:pt>
                <c:pt idx="25">
                  <c:v>8067</c:v>
                </c:pt>
                <c:pt idx="26">
                  <c:v>8095</c:v>
                </c:pt>
                <c:pt idx="27">
                  <c:v>8126</c:v>
                </c:pt>
                <c:pt idx="28">
                  <c:v>8156</c:v>
                </c:pt>
                <c:pt idx="29">
                  <c:v>8187</c:v>
                </c:pt>
                <c:pt idx="30">
                  <c:v>8217</c:v>
                </c:pt>
                <c:pt idx="31">
                  <c:v>8248</c:v>
                </c:pt>
                <c:pt idx="32">
                  <c:v>8279</c:v>
                </c:pt>
                <c:pt idx="33">
                  <c:v>8309</c:v>
                </c:pt>
                <c:pt idx="34">
                  <c:v>8340</c:v>
                </c:pt>
                <c:pt idx="35">
                  <c:v>8370</c:v>
                </c:pt>
                <c:pt idx="36">
                  <c:v>8401</c:v>
                </c:pt>
                <c:pt idx="37">
                  <c:v>8432</c:v>
                </c:pt>
                <c:pt idx="38">
                  <c:v>8460</c:v>
                </c:pt>
                <c:pt idx="39">
                  <c:v>8491</c:v>
                </c:pt>
                <c:pt idx="40">
                  <c:v>8521</c:v>
                </c:pt>
                <c:pt idx="41">
                  <c:v>8552</c:v>
                </c:pt>
                <c:pt idx="42">
                  <c:v>8582</c:v>
                </c:pt>
                <c:pt idx="43">
                  <c:v>8613</c:v>
                </c:pt>
                <c:pt idx="44">
                  <c:v>8644</c:v>
                </c:pt>
                <c:pt idx="45">
                  <c:v>8674</c:v>
                </c:pt>
                <c:pt idx="46">
                  <c:v>8705</c:v>
                </c:pt>
                <c:pt idx="47">
                  <c:v>8735</c:v>
                </c:pt>
                <c:pt idx="48">
                  <c:v>8766</c:v>
                </c:pt>
                <c:pt idx="49">
                  <c:v>8797</c:v>
                </c:pt>
                <c:pt idx="50">
                  <c:v>8826</c:v>
                </c:pt>
                <c:pt idx="51">
                  <c:v>8857</c:v>
                </c:pt>
                <c:pt idx="52">
                  <c:v>8887</c:v>
                </c:pt>
                <c:pt idx="53">
                  <c:v>8918</c:v>
                </c:pt>
                <c:pt idx="54">
                  <c:v>8948</c:v>
                </c:pt>
                <c:pt idx="55">
                  <c:v>8979</c:v>
                </c:pt>
                <c:pt idx="56">
                  <c:v>9010</c:v>
                </c:pt>
                <c:pt idx="57">
                  <c:v>9040</c:v>
                </c:pt>
                <c:pt idx="58">
                  <c:v>9071</c:v>
                </c:pt>
                <c:pt idx="59">
                  <c:v>9101</c:v>
                </c:pt>
                <c:pt idx="60">
                  <c:v>9132</c:v>
                </c:pt>
                <c:pt idx="61">
                  <c:v>9163</c:v>
                </c:pt>
                <c:pt idx="62">
                  <c:v>9191</c:v>
                </c:pt>
                <c:pt idx="63">
                  <c:v>9222</c:v>
                </c:pt>
                <c:pt idx="64">
                  <c:v>9252</c:v>
                </c:pt>
                <c:pt idx="65">
                  <c:v>9283</c:v>
                </c:pt>
                <c:pt idx="66">
                  <c:v>9313</c:v>
                </c:pt>
                <c:pt idx="67">
                  <c:v>9344</c:v>
                </c:pt>
                <c:pt idx="68">
                  <c:v>9375</c:v>
                </c:pt>
                <c:pt idx="69">
                  <c:v>9405</c:v>
                </c:pt>
                <c:pt idx="70">
                  <c:v>9436</c:v>
                </c:pt>
                <c:pt idx="71">
                  <c:v>9466</c:v>
                </c:pt>
                <c:pt idx="72">
                  <c:v>9497</c:v>
                </c:pt>
                <c:pt idx="73">
                  <c:v>9528</c:v>
                </c:pt>
                <c:pt idx="74">
                  <c:v>9556</c:v>
                </c:pt>
                <c:pt idx="75">
                  <c:v>9587</c:v>
                </c:pt>
                <c:pt idx="76">
                  <c:v>9617</c:v>
                </c:pt>
                <c:pt idx="77">
                  <c:v>9648</c:v>
                </c:pt>
                <c:pt idx="78">
                  <c:v>9678</c:v>
                </c:pt>
                <c:pt idx="79">
                  <c:v>9709</c:v>
                </c:pt>
                <c:pt idx="80">
                  <c:v>9740</c:v>
                </c:pt>
                <c:pt idx="81">
                  <c:v>9770</c:v>
                </c:pt>
                <c:pt idx="82">
                  <c:v>9801</c:v>
                </c:pt>
                <c:pt idx="83">
                  <c:v>9831</c:v>
                </c:pt>
                <c:pt idx="84">
                  <c:v>9862</c:v>
                </c:pt>
                <c:pt idx="85">
                  <c:v>9893</c:v>
                </c:pt>
                <c:pt idx="86">
                  <c:v>9921</c:v>
                </c:pt>
                <c:pt idx="87">
                  <c:v>9952</c:v>
                </c:pt>
                <c:pt idx="88">
                  <c:v>9982</c:v>
                </c:pt>
                <c:pt idx="89">
                  <c:v>10013</c:v>
                </c:pt>
                <c:pt idx="90">
                  <c:v>10043</c:v>
                </c:pt>
                <c:pt idx="91">
                  <c:v>10074</c:v>
                </c:pt>
                <c:pt idx="92">
                  <c:v>10105</c:v>
                </c:pt>
                <c:pt idx="93">
                  <c:v>10135</c:v>
                </c:pt>
                <c:pt idx="94">
                  <c:v>10166</c:v>
                </c:pt>
                <c:pt idx="95">
                  <c:v>10196</c:v>
                </c:pt>
                <c:pt idx="96">
                  <c:v>10227</c:v>
                </c:pt>
                <c:pt idx="97">
                  <c:v>10258</c:v>
                </c:pt>
                <c:pt idx="98">
                  <c:v>10287</c:v>
                </c:pt>
                <c:pt idx="99">
                  <c:v>10318</c:v>
                </c:pt>
                <c:pt idx="100">
                  <c:v>10348</c:v>
                </c:pt>
                <c:pt idx="101">
                  <c:v>10379</c:v>
                </c:pt>
                <c:pt idx="102">
                  <c:v>10409</c:v>
                </c:pt>
                <c:pt idx="103">
                  <c:v>10440</c:v>
                </c:pt>
                <c:pt idx="104">
                  <c:v>10471</c:v>
                </c:pt>
                <c:pt idx="105">
                  <c:v>10501</c:v>
                </c:pt>
                <c:pt idx="106">
                  <c:v>10532</c:v>
                </c:pt>
                <c:pt idx="107">
                  <c:v>10562</c:v>
                </c:pt>
                <c:pt idx="108">
                  <c:v>10593</c:v>
                </c:pt>
                <c:pt idx="109">
                  <c:v>10624</c:v>
                </c:pt>
                <c:pt idx="110">
                  <c:v>10652</c:v>
                </c:pt>
                <c:pt idx="111">
                  <c:v>10683</c:v>
                </c:pt>
                <c:pt idx="112">
                  <c:v>10713</c:v>
                </c:pt>
                <c:pt idx="113">
                  <c:v>10744</c:v>
                </c:pt>
                <c:pt idx="114">
                  <c:v>10774</c:v>
                </c:pt>
                <c:pt idx="115">
                  <c:v>10805</c:v>
                </c:pt>
                <c:pt idx="116">
                  <c:v>10836</c:v>
                </c:pt>
                <c:pt idx="117">
                  <c:v>10866</c:v>
                </c:pt>
                <c:pt idx="118">
                  <c:v>10897</c:v>
                </c:pt>
                <c:pt idx="119">
                  <c:v>10927</c:v>
                </c:pt>
                <c:pt idx="120">
                  <c:v>10958</c:v>
                </c:pt>
                <c:pt idx="121">
                  <c:v>10989</c:v>
                </c:pt>
                <c:pt idx="122">
                  <c:v>11017</c:v>
                </c:pt>
                <c:pt idx="123">
                  <c:v>11048</c:v>
                </c:pt>
                <c:pt idx="124">
                  <c:v>11078</c:v>
                </c:pt>
                <c:pt idx="125">
                  <c:v>11109</c:v>
                </c:pt>
                <c:pt idx="126">
                  <c:v>11139</c:v>
                </c:pt>
                <c:pt idx="127">
                  <c:v>11170</c:v>
                </c:pt>
                <c:pt idx="128">
                  <c:v>11201</c:v>
                </c:pt>
                <c:pt idx="129">
                  <c:v>11231</c:v>
                </c:pt>
                <c:pt idx="130">
                  <c:v>11262</c:v>
                </c:pt>
                <c:pt idx="131">
                  <c:v>11292</c:v>
                </c:pt>
                <c:pt idx="132">
                  <c:v>11323</c:v>
                </c:pt>
                <c:pt idx="133">
                  <c:v>11354</c:v>
                </c:pt>
                <c:pt idx="134">
                  <c:v>11382</c:v>
                </c:pt>
                <c:pt idx="135">
                  <c:v>11413</c:v>
                </c:pt>
                <c:pt idx="136">
                  <c:v>11443</c:v>
                </c:pt>
                <c:pt idx="137">
                  <c:v>11474</c:v>
                </c:pt>
                <c:pt idx="138">
                  <c:v>11504</c:v>
                </c:pt>
                <c:pt idx="139">
                  <c:v>11535</c:v>
                </c:pt>
                <c:pt idx="140">
                  <c:v>11566</c:v>
                </c:pt>
                <c:pt idx="141">
                  <c:v>11596</c:v>
                </c:pt>
                <c:pt idx="142">
                  <c:v>11627</c:v>
                </c:pt>
                <c:pt idx="143">
                  <c:v>11657</c:v>
                </c:pt>
                <c:pt idx="144">
                  <c:v>11688</c:v>
                </c:pt>
                <c:pt idx="145">
                  <c:v>11719</c:v>
                </c:pt>
                <c:pt idx="146">
                  <c:v>11748</c:v>
                </c:pt>
                <c:pt idx="147">
                  <c:v>11779</c:v>
                </c:pt>
                <c:pt idx="148">
                  <c:v>11809</c:v>
                </c:pt>
                <c:pt idx="149">
                  <c:v>11840</c:v>
                </c:pt>
                <c:pt idx="150">
                  <c:v>11870</c:v>
                </c:pt>
                <c:pt idx="151">
                  <c:v>11901</c:v>
                </c:pt>
                <c:pt idx="152">
                  <c:v>11932</c:v>
                </c:pt>
                <c:pt idx="153">
                  <c:v>11962</c:v>
                </c:pt>
                <c:pt idx="154">
                  <c:v>11993</c:v>
                </c:pt>
                <c:pt idx="155">
                  <c:v>12023</c:v>
                </c:pt>
                <c:pt idx="156">
                  <c:v>12054</c:v>
                </c:pt>
                <c:pt idx="157">
                  <c:v>12085</c:v>
                </c:pt>
                <c:pt idx="158">
                  <c:v>12113</c:v>
                </c:pt>
                <c:pt idx="159">
                  <c:v>12144</c:v>
                </c:pt>
                <c:pt idx="160">
                  <c:v>12174</c:v>
                </c:pt>
                <c:pt idx="161">
                  <c:v>12205</c:v>
                </c:pt>
                <c:pt idx="162">
                  <c:v>12235</c:v>
                </c:pt>
                <c:pt idx="163">
                  <c:v>12266</c:v>
                </c:pt>
                <c:pt idx="164">
                  <c:v>12297</c:v>
                </c:pt>
                <c:pt idx="165">
                  <c:v>12327</c:v>
                </c:pt>
                <c:pt idx="166">
                  <c:v>12358</c:v>
                </c:pt>
                <c:pt idx="167">
                  <c:v>12388</c:v>
                </c:pt>
                <c:pt idx="168">
                  <c:v>12419</c:v>
                </c:pt>
                <c:pt idx="169">
                  <c:v>12450</c:v>
                </c:pt>
                <c:pt idx="170">
                  <c:v>12478</c:v>
                </c:pt>
                <c:pt idx="171">
                  <c:v>12509</c:v>
                </c:pt>
                <c:pt idx="172">
                  <c:v>12539</c:v>
                </c:pt>
                <c:pt idx="173">
                  <c:v>12570</c:v>
                </c:pt>
                <c:pt idx="174">
                  <c:v>12600</c:v>
                </c:pt>
                <c:pt idx="175">
                  <c:v>12631</c:v>
                </c:pt>
                <c:pt idx="176">
                  <c:v>12662</c:v>
                </c:pt>
                <c:pt idx="177">
                  <c:v>12692</c:v>
                </c:pt>
                <c:pt idx="178">
                  <c:v>12723</c:v>
                </c:pt>
                <c:pt idx="179">
                  <c:v>12753</c:v>
                </c:pt>
                <c:pt idx="180">
                  <c:v>12784</c:v>
                </c:pt>
                <c:pt idx="181">
                  <c:v>12815</c:v>
                </c:pt>
                <c:pt idx="182">
                  <c:v>12843</c:v>
                </c:pt>
                <c:pt idx="183">
                  <c:v>12874</c:v>
                </c:pt>
                <c:pt idx="184">
                  <c:v>12904</c:v>
                </c:pt>
                <c:pt idx="185">
                  <c:v>12935</c:v>
                </c:pt>
                <c:pt idx="186">
                  <c:v>12965</c:v>
                </c:pt>
                <c:pt idx="187">
                  <c:v>12996</c:v>
                </c:pt>
                <c:pt idx="188">
                  <c:v>13027</c:v>
                </c:pt>
                <c:pt idx="189">
                  <c:v>13057</c:v>
                </c:pt>
                <c:pt idx="190">
                  <c:v>13088</c:v>
                </c:pt>
                <c:pt idx="191">
                  <c:v>13118</c:v>
                </c:pt>
                <c:pt idx="192">
                  <c:v>13149</c:v>
                </c:pt>
                <c:pt idx="193">
                  <c:v>13180</c:v>
                </c:pt>
                <c:pt idx="194">
                  <c:v>13209</c:v>
                </c:pt>
                <c:pt idx="195">
                  <c:v>13240</c:v>
                </c:pt>
                <c:pt idx="196">
                  <c:v>13270</c:v>
                </c:pt>
                <c:pt idx="197">
                  <c:v>13301</c:v>
                </c:pt>
                <c:pt idx="198">
                  <c:v>13331</c:v>
                </c:pt>
                <c:pt idx="199">
                  <c:v>13362</c:v>
                </c:pt>
                <c:pt idx="200">
                  <c:v>13393</c:v>
                </c:pt>
                <c:pt idx="201">
                  <c:v>13423</c:v>
                </c:pt>
                <c:pt idx="202">
                  <c:v>13454</c:v>
                </c:pt>
                <c:pt idx="203">
                  <c:v>13484</c:v>
                </c:pt>
                <c:pt idx="204">
                  <c:v>13515</c:v>
                </c:pt>
                <c:pt idx="205">
                  <c:v>13546</c:v>
                </c:pt>
                <c:pt idx="206">
                  <c:v>13574</c:v>
                </c:pt>
                <c:pt idx="207">
                  <c:v>13605</c:v>
                </c:pt>
                <c:pt idx="208">
                  <c:v>13635</c:v>
                </c:pt>
                <c:pt idx="209">
                  <c:v>13666</c:v>
                </c:pt>
                <c:pt idx="210">
                  <c:v>13696</c:v>
                </c:pt>
                <c:pt idx="211">
                  <c:v>13727</c:v>
                </c:pt>
                <c:pt idx="212">
                  <c:v>13758</c:v>
                </c:pt>
                <c:pt idx="213">
                  <c:v>13788</c:v>
                </c:pt>
                <c:pt idx="214">
                  <c:v>13819</c:v>
                </c:pt>
                <c:pt idx="215">
                  <c:v>13849</c:v>
                </c:pt>
                <c:pt idx="216">
                  <c:v>13880</c:v>
                </c:pt>
                <c:pt idx="217">
                  <c:v>13911</c:v>
                </c:pt>
                <c:pt idx="218">
                  <c:v>13939</c:v>
                </c:pt>
                <c:pt idx="219">
                  <c:v>13970</c:v>
                </c:pt>
                <c:pt idx="220">
                  <c:v>14000</c:v>
                </c:pt>
                <c:pt idx="221">
                  <c:v>14031</c:v>
                </c:pt>
                <c:pt idx="222">
                  <c:v>14061</c:v>
                </c:pt>
                <c:pt idx="223">
                  <c:v>14092</c:v>
                </c:pt>
                <c:pt idx="224">
                  <c:v>14123</c:v>
                </c:pt>
                <c:pt idx="225">
                  <c:v>14153</c:v>
                </c:pt>
                <c:pt idx="226">
                  <c:v>14184</c:v>
                </c:pt>
                <c:pt idx="227">
                  <c:v>14214</c:v>
                </c:pt>
                <c:pt idx="228">
                  <c:v>14245</c:v>
                </c:pt>
                <c:pt idx="229">
                  <c:v>14276</c:v>
                </c:pt>
                <c:pt idx="230">
                  <c:v>14304</c:v>
                </c:pt>
                <c:pt idx="231">
                  <c:v>14335</c:v>
                </c:pt>
                <c:pt idx="232">
                  <c:v>14365</c:v>
                </c:pt>
                <c:pt idx="233">
                  <c:v>14396</c:v>
                </c:pt>
                <c:pt idx="234">
                  <c:v>14426</c:v>
                </c:pt>
                <c:pt idx="235">
                  <c:v>14457</c:v>
                </c:pt>
                <c:pt idx="236">
                  <c:v>14488</c:v>
                </c:pt>
                <c:pt idx="237">
                  <c:v>14518</c:v>
                </c:pt>
                <c:pt idx="238">
                  <c:v>14549</c:v>
                </c:pt>
                <c:pt idx="239">
                  <c:v>14579</c:v>
                </c:pt>
                <c:pt idx="240">
                  <c:v>14610</c:v>
                </c:pt>
                <c:pt idx="241">
                  <c:v>14641</c:v>
                </c:pt>
                <c:pt idx="242">
                  <c:v>14670</c:v>
                </c:pt>
                <c:pt idx="243">
                  <c:v>14701</c:v>
                </c:pt>
                <c:pt idx="244">
                  <c:v>14731</c:v>
                </c:pt>
                <c:pt idx="245">
                  <c:v>14762</c:v>
                </c:pt>
                <c:pt idx="246">
                  <c:v>14792</c:v>
                </c:pt>
                <c:pt idx="247">
                  <c:v>14823</c:v>
                </c:pt>
                <c:pt idx="248">
                  <c:v>14854</c:v>
                </c:pt>
                <c:pt idx="249">
                  <c:v>14884</c:v>
                </c:pt>
                <c:pt idx="250">
                  <c:v>14915</c:v>
                </c:pt>
                <c:pt idx="251">
                  <c:v>14945</c:v>
                </c:pt>
                <c:pt idx="252">
                  <c:v>14976</c:v>
                </c:pt>
                <c:pt idx="253">
                  <c:v>15007</c:v>
                </c:pt>
                <c:pt idx="254">
                  <c:v>15035</c:v>
                </c:pt>
                <c:pt idx="255">
                  <c:v>15066</c:v>
                </c:pt>
                <c:pt idx="256">
                  <c:v>15096</c:v>
                </c:pt>
                <c:pt idx="257">
                  <c:v>15127</c:v>
                </c:pt>
                <c:pt idx="258">
                  <c:v>15157</c:v>
                </c:pt>
                <c:pt idx="259">
                  <c:v>15188</c:v>
                </c:pt>
                <c:pt idx="260">
                  <c:v>15219</c:v>
                </c:pt>
                <c:pt idx="261">
                  <c:v>15249</c:v>
                </c:pt>
                <c:pt idx="262">
                  <c:v>15280</c:v>
                </c:pt>
                <c:pt idx="263">
                  <c:v>15310</c:v>
                </c:pt>
                <c:pt idx="264">
                  <c:v>15341</c:v>
                </c:pt>
                <c:pt idx="265">
                  <c:v>15372</c:v>
                </c:pt>
                <c:pt idx="266">
                  <c:v>15400</c:v>
                </c:pt>
                <c:pt idx="267">
                  <c:v>15431</c:v>
                </c:pt>
                <c:pt idx="268">
                  <c:v>15461</c:v>
                </c:pt>
                <c:pt idx="269">
                  <c:v>15492</c:v>
                </c:pt>
                <c:pt idx="270">
                  <c:v>15522</c:v>
                </c:pt>
                <c:pt idx="271">
                  <c:v>15553</c:v>
                </c:pt>
                <c:pt idx="272">
                  <c:v>15584</c:v>
                </c:pt>
                <c:pt idx="273">
                  <c:v>15614</c:v>
                </c:pt>
                <c:pt idx="274">
                  <c:v>15645</c:v>
                </c:pt>
                <c:pt idx="275">
                  <c:v>15675</c:v>
                </c:pt>
                <c:pt idx="276">
                  <c:v>15706</c:v>
                </c:pt>
                <c:pt idx="277">
                  <c:v>15737</c:v>
                </c:pt>
                <c:pt idx="278">
                  <c:v>15765</c:v>
                </c:pt>
                <c:pt idx="279">
                  <c:v>15796</c:v>
                </c:pt>
                <c:pt idx="280">
                  <c:v>15826</c:v>
                </c:pt>
                <c:pt idx="281">
                  <c:v>15857</c:v>
                </c:pt>
                <c:pt idx="282">
                  <c:v>15887</c:v>
                </c:pt>
                <c:pt idx="283">
                  <c:v>15918</c:v>
                </c:pt>
                <c:pt idx="284">
                  <c:v>15949</c:v>
                </c:pt>
                <c:pt idx="285">
                  <c:v>15979</c:v>
                </c:pt>
                <c:pt idx="286">
                  <c:v>16010</c:v>
                </c:pt>
                <c:pt idx="287">
                  <c:v>16040</c:v>
                </c:pt>
                <c:pt idx="288">
                  <c:v>16071</c:v>
                </c:pt>
                <c:pt idx="289">
                  <c:v>16102</c:v>
                </c:pt>
                <c:pt idx="290">
                  <c:v>16131</c:v>
                </c:pt>
                <c:pt idx="291">
                  <c:v>16162</c:v>
                </c:pt>
                <c:pt idx="292">
                  <c:v>16192</c:v>
                </c:pt>
                <c:pt idx="293">
                  <c:v>16223</c:v>
                </c:pt>
                <c:pt idx="294">
                  <c:v>16253</c:v>
                </c:pt>
                <c:pt idx="295">
                  <c:v>16284</c:v>
                </c:pt>
                <c:pt idx="296">
                  <c:v>16315</c:v>
                </c:pt>
                <c:pt idx="297">
                  <c:v>16345</c:v>
                </c:pt>
                <c:pt idx="298">
                  <c:v>16376</c:v>
                </c:pt>
                <c:pt idx="299">
                  <c:v>16406</c:v>
                </c:pt>
                <c:pt idx="300">
                  <c:v>16437</c:v>
                </c:pt>
                <c:pt idx="301">
                  <c:v>16468</c:v>
                </c:pt>
                <c:pt idx="302">
                  <c:v>16496</c:v>
                </c:pt>
                <c:pt idx="303">
                  <c:v>16527</c:v>
                </c:pt>
                <c:pt idx="304">
                  <c:v>16557</c:v>
                </c:pt>
                <c:pt idx="305">
                  <c:v>16588</c:v>
                </c:pt>
                <c:pt idx="306">
                  <c:v>16618</c:v>
                </c:pt>
                <c:pt idx="307">
                  <c:v>16649</c:v>
                </c:pt>
                <c:pt idx="308">
                  <c:v>16680</c:v>
                </c:pt>
                <c:pt idx="309">
                  <c:v>16710</c:v>
                </c:pt>
                <c:pt idx="310">
                  <c:v>16741</c:v>
                </c:pt>
                <c:pt idx="311">
                  <c:v>16771</c:v>
                </c:pt>
                <c:pt idx="312">
                  <c:v>16802</c:v>
                </c:pt>
                <c:pt idx="313">
                  <c:v>16833</c:v>
                </c:pt>
                <c:pt idx="314">
                  <c:v>16861</c:v>
                </c:pt>
                <c:pt idx="315">
                  <c:v>16892</c:v>
                </c:pt>
                <c:pt idx="316">
                  <c:v>16922</c:v>
                </c:pt>
                <c:pt idx="317">
                  <c:v>16953</c:v>
                </c:pt>
                <c:pt idx="318">
                  <c:v>16983</c:v>
                </c:pt>
                <c:pt idx="319">
                  <c:v>17014</c:v>
                </c:pt>
                <c:pt idx="320">
                  <c:v>17045</c:v>
                </c:pt>
                <c:pt idx="321">
                  <c:v>17075</c:v>
                </c:pt>
                <c:pt idx="322">
                  <c:v>17106</c:v>
                </c:pt>
                <c:pt idx="323">
                  <c:v>17136</c:v>
                </c:pt>
                <c:pt idx="324">
                  <c:v>17167</c:v>
                </c:pt>
                <c:pt idx="325">
                  <c:v>17198</c:v>
                </c:pt>
                <c:pt idx="326">
                  <c:v>17226</c:v>
                </c:pt>
                <c:pt idx="327">
                  <c:v>17257</c:v>
                </c:pt>
                <c:pt idx="328">
                  <c:v>17287</c:v>
                </c:pt>
                <c:pt idx="329">
                  <c:v>17318</c:v>
                </c:pt>
                <c:pt idx="330">
                  <c:v>17348</c:v>
                </c:pt>
                <c:pt idx="331">
                  <c:v>17379</c:v>
                </c:pt>
                <c:pt idx="332">
                  <c:v>17410</c:v>
                </c:pt>
                <c:pt idx="333">
                  <c:v>17440</c:v>
                </c:pt>
                <c:pt idx="334">
                  <c:v>17471</c:v>
                </c:pt>
                <c:pt idx="335">
                  <c:v>17501</c:v>
                </c:pt>
                <c:pt idx="336">
                  <c:v>17532</c:v>
                </c:pt>
                <c:pt idx="337">
                  <c:v>17563</c:v>
                </c:pt>
                <c:pt idx="338">
                  <c:v>17592</c:v>
                </c:pt>
                <c:pt idx="339">
                  <c:v>17623</c:v>
                </c:pt>
                <c:pt idx="340">
                  <c:v>17653</c:v>
                </c:pt>
                <c:pt idx="341">
                  <c:v>17684</c:v>
                </c:pt>
                <c:pt idx="342">
                  <c:v>17714</c:v>
                </c:pt>
                <c:pt idx="343">
                  <c:v>17745</c:v>
                </c:pt>
                <c:pt idx="344">
                  <c:v>17776</c:v>
                </c:pt>
                <c:pt idx="345">
                  <c:v>17806</c:v>
                </c:pt>
                <c:pt idx="346">
                  <c:v>17837</c:v>
                </c:pt>
                <c:pt idx="347">
                  <c:v>17867</c:v>
                </c:pt>
                <c:pt idx="348">
                  <c:v>17898</c:v>
                </c:pt>
                <c:pt idx="349">
                  <c:v>17929</c:v>
                </c:pt>
                <c:pt idx="350">
                  <c:v>17957</c:v>
                </c:pt>
                <c:pt idx="351">
                  <c:v>17988</c:v>
                </c:pt>
                <c:pt idx="352">
                  <c:v>18018</c:v>
                </c:pt>
                <c:pt idx="353">
                  <c:v>18049</c:v>
                </c:pt>
                <c:pt idx="354">
                  <c:v>18079</c:v>
                </c:pt>
                <c:pt idx="355">
                  <c:v>18110</c:v>
                </c:pt>
                <c:pt idx="356">
                  <c:v>18141</c:v>
                </c:pt>
                <c:pt idx="357">
                  <c:v>18171</c:v>
                </c:pt>
                <c:pt idx="358">
                  <c:v>18202</c:v>
                </c:pt>
                <c:pt idx="359">
                  <c:v>18232</c:v>
                </c:pt>
                <c:pt idx="360">
                  <c:v>18263</c:v>
                </c:pt>
                <c:pt idx="361">
                  <c:v>18294</c:v>
                </c:pt>
                <c:pt idx="362">
                  <c:v>18322</c:v>
                </c:pt>
                <c:pt idx="363">
                  <c:v>18353</c:v>
                </c:pt>
                <c:pt idx="364">
                  <c:v>18383</c:v>
                </c:pt>
                <c:pt idx="365">
                  <c:v>18414</c:v>
                </c:pt>
                <c:pt idx="366">
                  <c:v>18444</c:v>
                </c:pt>
                <c:pt idx="367">
                  <c:v>18475</c:v>
                </c:pt>
                <c:pt idx="368">
                  <c:v>18506</c:v>
                </c:pt>
                <c:pt idx="369">
                  <c:v>18536</c:v>
                </c:pt>
                <c:pt idx="370">
                  <c:v>18567</c:v>
                </c:pt>
                <c:pt idx="371">
                  <c:v>18597</c:v>
                </c:pt>
                <c:pt idx="372">
                  <c:v>18628</c:v>
                </c:pt>
                <c:pt idx="373">
                  <c:v>18659</c:v>
                </c:pt>
                <c:pt idx="374">
                  <c:v>18687</c:v>
                </c:pt>
                <c:pt idx="375">
                  <c:v>18718</c:v>
                </c:pt>
                <c:pt idx="376">
                  <c:v>18748</c:v>
                </c:pt>
                <c:pt idx="377">
                  <c:v>18779</c:v>
                </c:pt>
                <c:pt idx="378">
                  <c:v>18809</c:v>
                </c:pt>
                <c:pt idx="379">
                  <c:v>18840</c:v>
                </c:pt>
                <c:pt idx="380">
                  <c:v>18871</c:v>
                </c:pt>
                <c:pt idx="381">
                  <c:v>18901</c:v>
                </c:pt>
                <c:pt idx="382">
                  <c:v>18932</c:v>
                </c:pt>
                <c:pt idx="383">
                  <c:v>18962</c:v>
                </c:pt>
                <c:pt idx="384">
                  <c:v>18993</c:v>
                </c:pt>
                <c:pt idx="385">
                  <c:v>19024</c:v>
                </c:pt>
                <c:pt idx="386">
                  <c:v>19053</c:v>
                </c:pt>
                <c:pt idx="387">
                  <c:v>19084</c:v>
                </c:pt>
                <c:pt idx="388">
                  <c:v>19114</c:v>
                </c:pt>
                <c:pt idx="389">
                  <c:v>19145</c:v>
                </c:pt>
                <c:pt idx="390">
                  <c:v>19175</c:v>
                </c:pt>
                <c:pt idx="391">
                  <c:v>19206</c:v>
                </c:pt>
                <c:pt idx="392">
                  <c:v>19237</c:v>
                </c:pt>
                <c:pt idx="393">
                  <c:v>19267</c:v>
                </c:pt>
                <c:pt idx="394">
                  <c:v>19298</c:v>
                </c:pt>
                <c:pt idx="395">
                  <c:v>19328</c:v>
                </c:pt>
                <c:pt idx="396">
                  <c:v>19359</c:v>
                </c:pt>
                <c:pt idx="397">
                  <c:v>19390</c:v>
                </c:pt>
                <c:pt idx="398">
                  <c:v>19418</c:v>
                </c:pt>
                <c:pt idx="399">
                  <c:v>19449</c:v>
                </c:pt>
                <c:pt idx="400">
                  <c:v>19479</c:v>
                </c:pt>
                <c:pt idx="401">
                  <c:v>19510</c:v>
                </c:pt>
                <c:pt idx="402">
                  <c:v>19540</c:v>
                </c:pt>
                <c:pt idx="403">
                  <c:v>19571</c:v>
                </c:pt>
                <c:pt idx="404">
                  <c:v>19602</c:v>
                </c:pt>
                <c:pt idx="405">
                  <c:v>19632</c:v>
                </c:pt>
                <c:pt idx="406">
                  <c:v>19663</c:v>
                </c:pt>
                <c:pt idx="407">
                  <c:v>19693</c:v>
                </c:pt>
                <c:pt idx="408">
                  <c:v>19724</c:v>
                </c:pt>
                <c:pt idx="409">
                  <c:v>19755</c:v>
                </c:pt>
                <c:pt idx="410">
                  <c:v>19783</c:v>
                </c:pt>
                <c:pt idx="411">
                  <c:v>19814</c:v>
                </c:pt>
                <c:pt idx="412">
                  <c:v>19844</c:v>
                </c:pt>
                <c:pt idx="413">
                  <c:v>19875</c:v>
                </c:pt>
                <c:pt idx="414">
                  <c:v>19905</c:v>
                </c:pt>
                <c:pt idx="415">
                  <c:v>19936</c:v>
                </c:pt>
                <c:pt idx="416">
                  <c:v>19967</c:v>
                </c:pt>
                <c:pt idx="417">
                  <c:v>19997</c:v>
                </c:pt>
                <c:pt idx="418">
                  <c:v>20028</c:v>
                </c:pt>
                <c:pt idx="419">
                  <c:v>20058</c:v>
                </c:pt>
                <c:pt idx="420">
                  <c:v>20089</c:v>
                </c:pt>
                <c:pt idx="421">
                  <c:v>20120</c:v>
                </c:pt>
                <c:pt idx="422">
                  <c:v>20148</c:v>
                </c:pt>
                <c:pt idx="423">
                  <c:v>20179</c:v>
                </c:pt>
                <c:pt idx="424">
                  <c:v>20209</c:v>
                </c:pt>
                <c:pt idx="425">
                  <c:v>20240</c:v>
                </c:pt>
                <c:pt idx="426">
                  <c:v>20270</c:v>
                </c:pt>
                <c:pt idx="427">
                  <c:v>20301</c:v>
                </c:pt>
                <c:pt idx="428">
                  <c:v>20332</c:v>
                </c:pt>
                <c:pt idx="429">
                  <c:v>20362</c:v>
                </c:pt>
                <c:pt idx="430">
                  <c:v>20393</c:v>
                </c:pt>
                <c:pt idx="431">
                  <c:v>20423</c:v>
                </c:pt>
                <c:pt idx="432">
                  <c:v>20454</c:v>
                </c:pt>
                <c:pt idx="433">
                  <c:v>20485</c:v>
                </c:pt>
                <c:pt idx="434">
                  <c:v>20514</c:v>
                </c:pt>
                <c:pt idx="435">
                  <c:v>20545</c:v>
                </c:pt>
                <c:pt idx="436">
                  <c:v>20575</c:v>
                </c:pt>
                <c:pt idx="437">
                  <c:v>20606</c:v>
                </c:pt>
                <c:pt idx="438">
                  <c:v>20636</c:v>
                </c:pt>
                <c:pt idx="439">
                  <c:v>20667</c:v>
                </c:pt>
                <c:pt idx="440">
                  <c:v>20698</c:v>
                </c:pt>
                <c:pt idx="441">
                  <c:v>20728</c:v>
                </c:pt>
                <c:pt idx="442">
                  <c:v>20759</c:v>
                </c:pt>
                <c:pt idx="443">
                  <c:v>20789</c:v>
                </c:pt>
                <c:pt idx="444">
                  <c:v>20820</c:v>
                </c:pt>
                <c:pt idx="445">
                  <c:v>20851</c:v>
                </c:pt>
                <c:pt idx="446">
                  <c:v>20879</c:v>
                </c:pt>
                <c:pt idx="447">
                  <c:v>20910</c:v>
                </c:pt>
                <c:pt idx="448">
                  <c:v>20940</c:v>
                </c:pt>
                <c:pt idx="449">
                  <c:v>20971</c:v>
                </c:pt>
                <c:pt idx="450">
                  <c:v>21001</c:v>
                </c:pt>
                <c:pt idx="451">
                  <c:v>21032</c:v>
                </c:pt>
                <c:pt idx="452">
                  <c:v>21063</c:v>
                </c:pt>
                <c:pt idx="453">
                  <c:v>21093</c:v>
                </c:pt>
                <c:pt idx="454">
                  <c:v>21124</c:v>
                </c:pt>
                <c:pt idx="455">
                  <c:v>21154</c:v>
                </c:pt>
                <c:pt idx="456">
                  <c:v>21185</c:v>
                </c:pt>
                <c:pt idx="457">
                  <c:v>21216</c:v>
                </c:pt>
                <c:pt idx="458">
                  <c:v>21244</c:v>
                </c:pt>
                <c:pt idx="459">
                  <c:v>21275</c:v>
                </c:pt>
                <c:pt idx="460">
                  <c:v>21305</c:v>
                </c:pt>
                <c:pt idx="461">
                  <c:v>21336</c:v>
                </c:pt>
                <c:pt idx="462">
                  <c:v>21366</c:v>
                </c:pt>
                <c:pt idx="463">
                  <c:v>21397</c:v>
                </c:pt>
                <c:pt idx="464">
                  <c:v>21428</c:v>
                </c:pt>
                <c:pt idx="465">
                  <c:v>21458</c:v>
                </c:pt>
                <c:pt idx="466">
                  <c:v>21489</c:v>
                </c:pt>
                <c:pt idx="467">
                  <c:v>21519</c:v>
                </c:pt>
                <c:pt idx="468">
                  <c:v>21550</c:v>
                </c:pt>
                <c:pt idx="469">
                  <c:v>21581</c:v>
                </c:pt>
                <c:pt idx="470">
                  <c:v>21609</c:v>
                </c:pt>
                <c:pt idx="471">
                  <c:v>21640</c:v>
                </c:pt>
                <c:pt idx="472">
                  <c:v>21670</c:v>
                </c:pt>
                <c:pt idx="473">
                  <c:v>21701</c:v>
                </c:pt>
                <c:pt idx="474">
                  <c:v>21731</c:v>
                </c:pt>
                <c:pt idx="475">
                  <c:v>21762</c:v>
                </c:pt>
                <c:pt idx="476">
                  <c:v>21793</c:v>
                </c:pt>
                <c:pt idx="477">
                  <c:v>21823</c:v>
                </c:pt>
                <c:pt idx="478">
                  <c:v>21854</c:v>
                </c:pt>
                <c:pt idx="479">
                  <c:v>21884</c:v>
                </c:pt>
                <c:pt idx="480">
                  <c:v>21915</c:v>
                </c:pt>
                <c:pt idx="481">
                  <c:v>21946</c:v>
                </c:pt>
                <c:pt idx="482">
                  <c:v>21975</c:v>
                </c:pt>
                <c:pt idx="483">
                  <c:v>22006</c:v>
                </c:pt>
                <c:pt idx="484">
                  <c:v>22036</c:v>
                </c:pt>
                <c:pt idx="485">
                  <c:v>22067</c:v>
                </c:pt>
                <c:pt idx="486">
                  <c:v>22097</c:v>
                </c:pt>
                <c:pt idx="487">
                  <c:v>22128</c:v>
                </c:pt>
                <c:pt idx="488">
                  <c:v>22159</c:v>
                </c:pt>
                <c:pt idx="489">
                  <c:v>22189</c:v>
                </c:pt>
                <c:pt idx="490">
                  <c:v>22220</c:v>
                </c:pt>
                <c:pt idx="491">
                  <c:v>22250</c:v>
                </c:pt>
                <c:pt idx="492">
                  <c:v>22281</c:v>
                </c:pt>
                <c:pt idx="493">
                  <c:v>22312</c:v>
                </c:pt>
                <c:pt idx="494">
                  <c:v>22340</c:v>
                </c:pt>
                <c:pt idx="495">
                  <c:v>22371</c:v>
                </c:pt>
                <c:pt idx="496">
                  <c:v>22401</c:v>
                </c:pt>
                <c:pt idx="497">
                  <c:v>22432</c:v>
                </c:pt>
                <c:pt idx="498">
                  <c:v>22462</c:v>
                </c:pt>
                <c:pt idx="499">
                  <c:v>22493</c:v>
                </c:pt>
                <c:pt idx="500">
                  <c:v>22524</c:v>
                </c:pt>
                <c:pt idx="501">
                  <c:v>22554</c:v>
                </c:pt>
                <c:pt idx="502">
                  <c:v>22585</c:v>
                </c:pt>
                <c:pt idx="503">
                  <c:v>22615</c:v>
                </c:pt>
                <c:pt idx="504">
                  <c:v>22646</c:v>
                </c:pt>
                <c:pt idx="505">
                  <c:v>22677</c:v>
                </c:pt>
                <c:pt idx="506">
                  <c:v>22705</c:v>
                </c:pt>
                <c:pt idx="507">
                  <c:v>22736</c:v>
                </c:pt>
                <c:pt idx="508">
                  <c:v>22766</c:v>
                </c:pt>
                <c:pt idx="509">
                  <c:v>22797</c:v>
                </c:pt>
                <c:pt idx="510">
                  <c:v>22827</c:v>
                </c:pt>
                <c:pt idx="511">
                  <c:v>22858</c:v>
                </c:pt>
                <c:pt idx="512">
                  <c:v>22889</c:v>
                </c:pt>
                <c:pt idx="513">
                  <c:v>22919</c:v>
                </c:pt>
                <c:pt idx="514">
                  <c:v>22950</c:v>
                </c:pt>
                <c:pt idx="515">
                  <c:v>22980</c:v>
                </c:pt>
                <c:pt idx="516">
                  <c:v>23011</c:v>
                </c:pt>
                <c:pt idx="517">
                  <c:v>23042</c:v>
                </c:pt>
                <c:pt idx="518">
                  <c:v>23070</c:v>
                </c:pt>
                <c:pt idx="519">
                  <c:v>23101</c:v>
                </c:pt>
                <c:pt idx="520">
                  <c:v>23131</c:v>
                </c:pt>
                <c:pt idx="521">
                  <c:v>23162</c:v>
                </c:pt>
                <c:pt idx="522">
                  <c:v>23192</c:v>
                </c:pt>
                <c:pt idx="523">
                  <c:v>23223</c:v>
                </c:pt>
                <c:pt idx="524">
                  <c:v>23254</c:v>
                </c:pt>
                <c:pt idx="525">
                  <c:v>23284</c:v>
                </c:pt>
                <c:pt idx="526">
                  <c:v>23315</c:v>
                </c:pt>
                <c:pt idx="527">
                  <c:v>23345</c:v>
                </c:pt>
                <c:pt idx="528">
                  <c:v>23376</c:v>
                </c:pt>
                <c:pt idx="529">
                  <c:v>23407</c:v>
                </c:pt>
                <c:pt idx="530">
                  <c:v>23436</c:v>
                </c:pt>
                <c:pt idx="531">
                  <c:v>23467</c:v>
                </c:pt>
                <c:pt idx="532">
                  <c:v>23497</c:v>
                </c:pt>
                <c:pt idx="533">
                  <c:v>23528</c:v>
                </c:pt>
                <c:pt idx="534">
                  <c:v>23558</c:v>
                </c:pt>
                <c:pt idx="535">
                  <c:v>23589</c:v>
                </c:pt>
                <c:pt idx="536">
                  <c:v>23620</c:v>
                </c:pt>
                <c:pt idx="537">
                  <c:v>23650</c:v>
                </c:pt>
                <c:pt idx="538">
                  <c:v>23681</c:v>
                </c:pt>
                <c:pt idx="539">
                  <c:v>23711</c:v>
                </c:pt>
                <c:pt idx="540">
                  <c:v>23742</c:v>
                </c:pt>
                <c:pt idx="541">
                  <c:v>23773</c:v>
                </c:pt>
                <c:pt idx="542">
                  <c:v>23801</c:v>
                </c:pt>
                <c:pt idx="543">
                  <c:v>23832</c:v>
                </c:pt>
                <c:pt idx="544">
                  <c:v>23862</c:v>
                </c:pt>
                <c:pt idx="545">
                  <c:v>23893</c:v>
                </c:pt>
                <c:pt idx="546">
                  <c:v>23923</c:v>
                </c:pt>
                <c:pt idx="547">
                  <c:v>23954</c:v>
                </c:pt>
                <c:pt idx="548">
                  <c:v>23985</c:v>
                </c:pt>
                <c:pt idx="549">
                  <c:v>24015</c:v>
                </c:pt>
                <c:pt idx="550">
                  <c:v>24046</c:v>
                </c:pt>
                <c:pt idx="551">
                  <c:v>24076</c:v>
                </c:pt>
                <c:pt idx="552">
                  <c:v>24107</c:v>
                </c:pt>
                <c:pt idx="553">
                  <c:v>24138</c:v>
                </c:pt>
                <c:pt idx="554">
                  <c:v>24166</c:v>
                </c:pt>
                <c:pt idx="555">
                  <c:v>24197</c:v>
                </c:pt>
                <c:pt idx="556">
                  <c:v>24227</c:v>
                </c:pt>
                <c:pt idx="557">
                  <c:v>24258</c:v>
                </c:pt>
                <c:pt idx="558">
                  <c:v>24288</c:v>
                </c:pt>
                <c:pt idx="559">
                  <c:v>24319</c:v>
                </c:pt>
                <c:pt idx="560">
                  <c:v>24350</c:v>
                </c:pt>
                <c:pt idx="561">
                  <c:v>24380</c:v>
                </c:pt>
                <c:pt idx="562">
                  <c:v>24411</c:v>
                </c:pt>
                <c:pt idx="563">
                  <c:v>24441</c:v>
                </c:pt>
                <c:pt idx="564">
                  <c:v>24472</c:v>
                </c:pt>
                <c:pt idx="565">
                  <c:v>24503</c:v>
                </c:pt>
                <c:pt idx="566">
                  <c:v>24531</c:v>
                </c:pt>
                <c:pt idx="567">
                  <c:v>24562</c:v>
                </c:pt>
                <c:pt idx="568">
                  <c:v>24592</c:v>
                </c:pt>
                <c:pt idx="569">
                  <c:v>24623</c:v>
                </c:pt>
                <c:pt idx="570">
                  <c:v>24653</c:v>
                </c:pt>
                <c:pt idx="571">
                  <c:v>24684</c:v>
                </c:pt>
                <c:pt idx="572">
                  <c:v>24715</c:v>
                </c:pt>
                <c:pt idx="573">
                  <c:v>24745</c:v>
                </c:pt>
                <c:pt idx="574">
                  <c:v>24776</c:v>
                </c:pt>
                <c:pt idx="575">
                  <c:v>24806</c:v>
                </c:pt>
                <c:pt idx="576">
                  <c:v>24837</c:v>
                </c:pt>
                <c:pt idx="577">
                  <c:v>24868</c:v>
                </c:pt>
                <c:pt idx="578">
                  <c:v>24897</c:v>
                </c:pt>
                <c:pt idx="579">
                  <c:v>24928</c:v>
                </c:pt>
                <c:pt idx="580">
                  <c:v>24958</c:v>
                </c:pt>
                <c:pt idx="581">
                  <c:v>24989</c:v>
                </c:pt>
                <c:pt idx="582">
                  <c:v>25019</c:v>
                </c:pt>
                <c:pt idx="583">
                  <c:v>25050</c:v>
                </c:pt>
                <c:pt idx="584">
                  <c:v>25081</c:v>
                </c:pt>
                <c:pt idx="585">
                  <c:v>25111</c:v>
                </c:pt>
                <c:pt idx="586">
                  <c:v>25142</c:v>
                </c:pt>
                <c:pt idx="587">
                  <c:v>25172</c:v>
                </c:pt>
                <c:pt idx="588">
                  <c:v>25203</c:v>
                </c:pt>
                <c:pt idx="589">
                  <c:v>25234</c:v>
                </c:pt>
                <c:pt idx="590">
                  <c:v>25262</c:v>
                </c:pt>
                <c:pt idx="591">
                  <c:v>25293</c:v>
                </c:pt>
                <c:pt idx="592">
                  <c:v>25323</c:v>
                </c:pt>
                <c:pt idx="593">
                  <c:v>25354</c:v>
                </c:pt>
                <c:pt idx="594">
                  <c:v>25384</c:v>
                </c:pt>
                <c:pt idx="595">
                  <c:v>25415</c:v>
                </c:pt>
                <c:pt idx="596">
                  <c:v>25446</c:v>
                </c:pt>
                <c:pt idx="597">
                  <c:v>25476</c:v>
                </c:pt>
                <c:pt idx="598">
                  <c:v>25507</c:v>
                </c:pt>
                <c:pt idx="599">
                  <c:v>25537</c:v>
                </c:pt>
                <c:pt idx="600">
                  <c:v>25568</c:v>
                </c:pt>
                <c:pt idx="601">
                  <c:v>25599</c:v>
                </c:pt>
                <c:pt idx="602">
                  <c:v>25627</c:v>
                </c:pt>
                <c:pt idx="603">
                  <c:v>25658</c:v>
                </c:pt>
                <c:pt idx="604">
                  <c:v>25688</c:v>
                </c:pt>
                <c:pt idx="605">
                  <c:v>25719</c:v>
                </c:pt>
                <c:pt idx="606">
                  <c:v>25749</c:v>
                </c:pt>
                <c:pt idx="607">
                  <c:v>25780</c:v>
                </c:pt>
                <c:pt idx="608">
                  <c:v>25811</c:v>
                </c:pt>
                <c:pt idx="609">
                  <c:v>25841</c:v>
                </c:pt>
                <c:pt idx="610">
                  <c:v>25872</c:v>
                </c:pt>
                <c:pt idx="611">
                  <c:v>25902</c:v>
                </c:pt>
                <c:pt idx="612">
                  <c:v>25933</c:v>
                </c:pt>
                <c:pt idx="613">
                  <c:v>25964</c:v>
                </c:pt>
                <c:pt idx="614">
                  <c:v>25992</c:v>
                </c:pt>
                <c:pt idx="615">
                  <c:v>26023</c:v>
                </c:pt>
                <c:pt idx="616">
                  <c:v>26053</c:v>
                </c:pt>
                <c:pt idx="617">
                  <c:v>26084</c:v>
                </c:pt>
                <c:pt idx="618">
                  <c:v>26114</c:v>
                </c:pt>
                <c:pt idx="619">
                  <c:v>26145</c:v>
                </c:pt>
                <c:pt idx="620">
                  <c:v>26176</c:v>
                </c:pt>
                <c:pt idx="621">
                  <c:v>26206</c:v>
                </c:pt>
                <c:pt idx="622">
                  <c:v>26237</c:v>
                </c:pt>
                <c:pt idx="623">
                  <c:v>26267</c:v>
                </c:pt>
                <c:pt idx="624">
                  <c:v>26298</c:v>
                </c:pt>
                <c:pt idx="625">
                  <c:v>26329</c:v>
                </c:pt>
                <c:pt idx="626">
                  <c:v>26358</c:v>
                </c:pt>
                <c:pt idx="627">
                  <c:v>26389</c:v>
                </c:pt>
                <c:pt idx="628">
                  <c:v>26419</c:v>
                </c:pt>
                <c:pt idx="629">
                  <c:v>26450</c:v>
                </c:pt>
                <c:pt idx="630">
                  <c:v>26480</c:v>
                </c:pt>
                <c:pt idx="631">
                  <c:v>26511</c:v>
                </c:pt>
                <c:pt idx="632">
                  <c:v>26542</c:v>
                </c:pt>
                <c:pt idx="633">
                  <c:v>26572</c:v>
                </c:pt>
                <c:pt idx="634">
                  <c:v>26603</c:v>
                </c:pt>
                <c:pt idx="635">
                  <c:v>26633</c:v>
                </c:pt>
                <c:pt idx="636">
                  <c:v>26664</c:v>
                </c:pt>
                <c:pt idx="637">
                  <c:v>26695</c:v>
                </c:pt>
                <c:pt idx="638">
                  <c:v>26723</c:v>
                </c:pt>
                <c:pt idx="639">
                  <c:v>26754</c:v>
                </c:pt>
                <c:pt idx="640">
                  <c:v>26784</c:v>
                </c:pt>
                <c:pt idx="641">
                  <c:v>26815</c:v>
                </c:pt>
                <c:pt idx="642">
                  <c:v>26845</c:v>
                </c:pt>
                <c:pt idx="643">
                  <c:v>26876</c:v>
                </c:pt>
                <c:pt idx="644">
                  <c:v>26907</c:v>
                </c:pt>
                <c:pt idx="645">
                  <c:v>26937</c:v>
                </c:pt>
                <c:pt idx="646">
                  <c:v>26968</c:v>
                </c:pt>
                <c:pt idx="647">
                  <c:v>26998</c:v>
                </c:pt>
                <c:pt idx="648">
                  <c:v>27029</c:v>
                </c:pt>
                <c:pt idx="649">
                  <c:v>27060</c:v>
                </c:pt>
                <c:pt idx="650">
                  <c:v>27088</c:v>
                </c:pt>
                <c:pt idx="651">
                  <c:v>27119</c:v>
                </c:pt>
                <c:pt idx="652">
                  <c:v>27149</c:v>
                </c:pt>
                <c:pt idx="653">
                  <c:v>27180</c:v>
                </c:pt>
                <c:pt idx="654">
                  <c:v>27210</c:v>
                </c:pt>
                <c:pt idx="655">
                  <c:v>27241</c:v>
                </c:pt>
                <c:pt idx="656">
                  <c:v>27272</c:v>
                </c:pt>
                <c:pt idx="657">
                  <c:v>27302</c:v>
                </c:pt>
                <c:pt idx="658">
                  <c:v>27333</c:v>
                </c:pt>
                <c:pt idx="659">
                  <c:v>27363</c:v>
                </c:pt>
                <c:pt idx="660">
                  <c:v>27394</c:v>
                </c:pt>
                <c:pt idx="661">
                  <c:v>27425</c:v>
                </c:pt>
                <c:pt idx="662">
                  <c:v>27453</c:v>
                </c:pt>
                <c:pt idx="663">
                  <c:v>27484</c:v>
                </c:pt>
                <c:pt idx="664">
                  <c:v>27514</c:v>
                </c:pt>
                <c:pt idx="665">
                  <c:v>27545</c:v>
                </c:pt>
                <c:pt idx="666">
                  <c:v>27575</c:v>
                </c:pt>
                <c:pt idx="667">
                  <c:v>27606</c:v>
                </c:pt>
                <c:pt idx="668">
                  <c:v>27637</c:v>
                </c:pt>
                <c:pt idx="669">
                  <c:v>27667</c:v>
                </c:pt>
                <c:pt idx="670">
                  <c:v>27698</c:v>
                </c:pt>
                <c:pt idx="671">
                  <c:v>27728</c:v>
                </c:pt>
                <c:pt idx="672">
                  <c:v>27759</c:v>
                </c:pt>
                <c:pt idx="673">
                  <c:v>27790</c:v>
                </c:pt>
                <c:pt idx="674">
                  <c:v>27819</c:v>
                </c:pt>
                <c:pt idx="675">
                  <c:v>27850</c:v>
                </c:pt>
                <c:pt idx="676">
                  <c:v>27880</c:v>
                </c:pt>
                <c:pt idx="677">
                  <c:v>27911</c:v>
                </c:pt>
                <c:pt idx="678">
                  <c:v>27941</c:v>
                </c:pt>
                <c:pt idx="679">
                  <c:v>27972</c:v>
                </c:pt>
                <c:pt idx="680">
                  <c:v>28003</c:v>
                </c:pt>
                <c:pt idx="681">
                  <c:v>28033</c:v>
                </c:pt>
                <c:pt idx="682">
                  <c:v>28064</c:v>
                </c:pt>
                <c:pt idx="683">
                  <c:v>28094</c:v>
                </c:pt>
                <c:pt idx="684">
                  <c:v>28125</c:v>
                </c:pt>
                <c:pt idx="685">
                  <c:v>28156</c:v>
                </c:pt>
                <c:pt idx="686">
                  <c:v>28184</c:v>
                </c:pt>
                <c:pt idx="687">
                  <c:v>28215</c:v>
                </c:pt>
                <c:pt idx="688">
                  <c:v>28245</c:v>
                </c:pt>
                <c:pt idx="689">
                  <c:v>28276</c:v>
                </c:pt>
                <c:pt idx="690">
                  <c:v>28306</c:v>
                </c:pt>
                <c:pt idx="691">
                  <c:v>28337</c:v>
                </c:pt>
                <c:pt idx="692">
                  <c:v>28368</c:v>
                </c:pt>
                <c:pt idx="693">
                  <c:v>28398</c:v>
                </c:pt>
                <c:pt idx="694">
                  <c:v>28429</c:v>
                </c:pt>
                <c:pt idx="695">
                  <c:v>28459</c:v>
                </c:pt>
                <c:pt idx="696">
                  <c:v>28490</c:v>
                </c:pt>
                <c:pt idx="697">
                  <c:v>28521</c:v>
                </c:pt>
                <c:pt idx="698">
                  <c:v>28549</c:v>
                </c:pt>
                <c:pt idx="699">
                  <c:v>28580</c:v>
                </c:pt>
                <c:pt idx="700">
                  <c:v>28610</c:v>
                </c:pt>
                <c:pt idx="701">
                  <c:v>28641</c:v>
                </c:pt>
                <c:pt idx="702">
                  <c:v>28671</c:v>
                </c:pt>
                <c:pt idx="703">
                  <c:v>28702</c:v>
                </c:pt>
                <c:pt idx="704">
                  <c:v>28733</c:v>
                </c:pt>
                <c:pt idx="705">
                  <c:v>28763</c:v>
                </c:pt>
                <c:pt idx="706">
                  <c:v>28794</c:v>
                </c:pt>
                <c:pt idx="707">
                  <c:v>28824</c:v>
                </c:pt>
                <c:pt idx="708">
                  <c:v>28855</c:v>
                </c:pt>
                <c:pt idx="709">
                  <c:v>28886</c:v>
                </c:pt>
                <c:pt idx="710">
                  <c:v>28914</c:v>
                </c:pt>
                <c:pt idx="711">
                  <c:v>28945</c:v>
                </c:pt>
                <c:pt idx="712">
                  <c:v>28975</c:v>
                </c:pt>
                <c:pt idx="713">
                  <c:v>29006</c:v>
                </c:pt>
                <c:pt idx="714">
                  <c:v>29036</c:v>
                </c:pt>
                <c:pt idx="715">
                  <c:v>29067</c:v>
                </c:pt>
                <c:pt idx="716">
                  <c:v>29098</c:v>
                </c:pt>
                <c:pt idx="717">
                  <c:v>29128</c:v>
                </c:pt>
                <c:pt idx="718">
                  <c:v>29159</c:v>
                </c:pt>
                <c:pt idx="719">
                  <c:v>29189</c:v>
                </c:pt>
                <c:pt idx="720">
                  <c:v>29220</c:v>
                </c:pt>
                <c:pt idx="721">
                  <c:v>29251</c:v>
                </c:pt>
                <c:pt idx="722">
                  <c:v>29280</c:v>
                </c:pt>
                <c:pt idx="723">
                  <c:v>29311</c:v>
                </c:pt>
                <c:pt idx="724">
                  <c:v>29341</c:v>
                </c:pt>
                <c:pt idx="725">
                  <c:v>29372</c:v>
                </c:pt>
                <c:pt idx="726">
                  <c:v>29402</c:v>
                </c:pt>
                <c:pt idx="727">
                  <c:v>29433</c:v>
                </c:pt>
                <c:pt idx="728">
                  <c:v>29464</c:v>
                </c:pt>
                <c:pt idx="729">
                  <c:v>29494</c:v>
                </c:pt>
                <c:pt idx="730">
                  <c:v>29525</c:v>
                </c:pt>
                <c:pt idx="731">
                  <c:v>29555</c:v>
                </c:pt>
                <c:pt idx="732">
                  <c:v>29586</c:v>
                </c:pt>
                <c:pt idx="733">
                  <c:v>29617</c:v>
                </c:pt>
                <c:pt idx="734">
                  <c:v>29645</c:v>
                </c:pt>
                <c:pt idx="735">
                  <c:v>29676</c:v>
                </c:pt>
                <c:pt idx="736">
                  <c:v>29706</c:v>
                </c:pt>
                <c:pt idx="737">
                  <c:v>29737</c:v>
                </c:pt>
                <c:pt idx="738">
                  <c:v>29767</c:v>
                </c:pt>
                <c:pt idx="739">
                  <c:v>29798</c:v>
                </c:pt>
                <c:pt idx="740">
                  <c:v>29829</c:v>
                </c:pt>
                <c:pt idx="741">
                  <c:v>29859</c:v>
                </c:pt>
                <c:pt idx="742">
                  <c:v>29890</c:v>
                </c:pt>
                <c:pt idx="743">
                  <c:v>29920</c:v>
                </c:pt>
                <c:pt idx="744">
                  <c:v>29951</c:v>
                </c:pt>
                <c:pt idx="745">
                  <c:v>29982</c:v>
                </c:pt>
                <c:pt idx="746">
                  <c:v>30010</c:v>
                </c:pt>
                <c:pt idx="747">
                  <c:v>30041</c:v>
                </c:pt>
                <c:pt idx="748">
                  <c:v>30071</c:v>
                </c:pt>
                <c:pt idx="749">
                  <c:v>30102</c:v>
                </c:pt>
                <c:pt idx="750">
                  <c:v>30132</c:v>
                </c:pt>
                <c:pt idx="751">
                  <c:v>30163</c:v>
                </c:pt>
                <c:pt idx="752">
                  <c:v>30194</c:v>
                </c:pt>
                <c:pt idx="753">
                  <c:v>30224</c:v>
                </c:pt>
                <c:pt idx="754">
                  <c:v>30255</c:v>
                </c:pt>
                <c:pt idx="755">
                  <c:v>30285</c:v>
                </c:pt>
                <c:pt idx="756">
                  <c:v>30316</c:v>
                </c:pt>
                <c:pt idx="757">
                  <c:v>30347</c:v>
                </c:pt>
                <c:pt idx="758">
                  <c:v>30375</c:v>
                </c:pt>
                <c:pt idx="759">
                  <c:v>30406</c:v>
                </c:pt>
                <c:pt idx="760">
                  <c:v>30436</c:v>
                </c:pt>
                <c:pt idx="761">
                  <c:v>30467</c:v>
                </c:pt>
                <c:pt idx="762">
                  <c:v>30497</c:v>
                </c:pt>
                <c:pt idx="763">
                  <c:v>30528</c:v>
                </c:pt>
                <c:pt idx="764">
                  <c:v>30559</c:v>
                </c:pt>
                <c:pt idx="765">
                  <c:v>30589</c:v>
                </c:pt>
                <c:pt idx="766">
                  <c:v>30620</c:v>
                </c:pt>
                <c:pt idx="767">
                  <c:v>30650</c:v>
                </c:pt>
                <c:pt idx="768">
                  <c:v>30681</c:v>
                </c:pt>
                <c:pt idx="769">
                  <c:v>30712</c:v>
                </c:pt>
                <c:pt idx="770">
                  <c:v>30741</c:v>
                </c:pt>
                <c:pt idx="771">
                  <c:v>30772</c:v>
                </c:pt>
                <c:pt idx="772">
                  <c:v>30802</c:v>
                </c:pt>
                <c:pt idx="773">
                  <c:v>30833</c:v>
                </c:pt>
                <c:pt idx="774">
                  <c:v>30863</c:v>
                </c:pt>
                <c:pt idx="775">
                  <c:v>30894</c:v>
                </c:pt>
                <c:pt idx="776">
                  <c:v>30925</c:v>
                </c:pt>
                <c:pt idx="777">
                  <c:v>30955</c:v>
                </c:pt>
                <c:pt idx="778">
                  <c:v>30986</c:v>
                </c:pt>
                <c:pt idx="779">
                  <c:v>31016</c:v>
                </c:pt>
                <c:pt idx="780">
                  <c:v>31047</c:v>
                </c:pt>
                <c:pt idx="781">
                  <c:v>31078</c:v>
                </c:pt>
                <c:pt idx="782">
                  <c:v>31106</c:v>
                </c:pt>
                <c:pt idx="783">
                  <c:v>31137</c:v>
                </c:pt>
                <c:pt idx="784">
                  <c:v>31167</c:v>
                </c:pt>
                <c:pt idx="785">
                  <c:v>31198</c:v>
                </c:pt>
                <c:pt idx="786">
                  <c:v>31228</c:v>
                </c:pt>
                <c:pt idx="787">
                  <c:v>31259</c:v>
                </c:pt>
                <c:pt idx="788">
                  <c:v>31290</c:v>
                </c:pt>
                <c:pt idx="789">
                  <c:v>31320</c:v>
                </c:pt>
                <c:pt idx="790">
                  <c:v>31351</c:v>
                </c:pt>
                <c:pt idx="791">
                  <c:v>31381</c:v>
                </c:pt>
                <c:pt idx="792">
                  <c:v>31412</c:v>
                </c:pt>
                <c:pt idx="793">
                  <c:v>31443</c:v>
                </c:pt>
                <c:pt idx="794">
                  <c:v>31471</c:v>
                </c:pt>
                <c:pt idx="795">
                  <c:v>31502</c:v>
                </c:pt>
                <c:pt idx="796">
                  <c:v>31532</c:v>
                </c:pt>
                <c:pt idx="797">
                  <c:v>31563</c:v>
                </c:pt>
                <c:pt idx="798">
                  <c:v>31593</c:v>
                </c:pt>
                <c:pt idx="799">
                  <c:v>31624</c:v>
                </c:pt>
                <c:pt idx="800">
                  <c:v>31655</c:v>
                </c:pt>
                <c:pt idx="801">
                  <c:v>31685</c:v>
                </c:pt>
                <c:pt idx="802">
                  <c:v>31716</c:v>
                </c:pt>
                <c:pt idx="803">
                  <c:v>31746</c:v>
                </c:pt>
                <c:pt idx="804">
                  <c:v>31777</c:v>
                </c:pt>
                <c:pt idx="805">
                  <c:v>31808</c:v>
                </c:pt>
                <c:pt idx="806">
                  <c:v>31836</c:v>
                </c:pt>
                <c:pt idx="807">
                  <c:v>31867</c:v>
                </c:pt>
                <c:pt idx="808">
                  <c:v>31897</c:v>
                </c:pt>
                <c:pt idx="809">
                  <c:v>31928</c:v>
                </c:pt>
                <c:pt idx="810">
                  <c:v>31958</c:v>
                </c:pt>
                <c:pt idx="811">
                  <c:v>31989</c:v>
                </c:pt>
                <c:pt idx="812">
                  <c:v>32020</c:v>
                </c:pt>
                <c:pt idx="813">
                  <c:v>32050</c:v>
                </c:pt>
                <c:pt idx="814">
                  <c:v>32081</c:v>
                </c:pt>
                <c:pt idx="815">
                  <c:v>32111</c:v>
                </c:pt>
                <c:pt idx="816">
                  <c:v>32142</c:v>
                </c:pt>
                <c:pt idx="817">
                  <c:v>32173</c:v>
                </c:pt>
                <c:pt idx="818">
                  <c:v>32202</c:v>
                </c:pt>
                <c:pt idx="819">
                  <c:v>32233</c:v>
                </c:pt>
                <c:pt idx="820">
                  <c:v>32263</c:v>
                </c:pt>
                <c:pt idx="821">
                  <c:v>32294</c:v>
                </c:pt>
                <c:pt idx="822">
                  <c:v>32324</c:v>
                </c:pt>
                <c:pt idx="823">
                  <c:v>32355</c:v>
                </c:pt>
                <c:pt idx="824">
                  <c:v>32386</c:v>
                </c:pt>
                <c:pt idx="825">
                  <c:v>32416</c:v>
                </c:pt>
                <c:pt idx="826">
                  <c:v>32447</c:v>
                </c:pt>
                <c:pt idx="827">
                  <c:v>32477</c:v>
                </c:pt>
                <c:pt idx="828">
                  <c:v>32508</c:v>
                </c:pt>
                <c:pt idx="829">
                  <c:v>32539</c:v>
                </c:pt>
                <c:pt idx="830">
                  <c:v>32567</c:v>
                </c:pt>
                <c:pt idx="831">
                  <c:v>32598</c:v>
                </c:pt>
                <c:pt idx="832">
                  <c:v>32628</c:v>
                </c:pt>
                <c:pt idx="833">
                  <c:v>32659</c:v>
                </c:pt>
                <c:pt idx="834">
                  <c:v>32689</c:v>
                </c:pt>
                <c:pt idx="835">
                  <c:v>32720</c:v>
                </c:pt>
                <c:pt idx="836">
                  <c:v>32751</c:v>
                </c:pt>
                <c:pt idx="837">
                  <c:v>32781</c:v>
                </c:pt>
                <c:pt idx="838">
                  <c:v>32812</c:v>
                </c:pt>
                <c:pt idx="839">
                  <c:v>32842</c:v>
                </c:pt>
                <c:pt idx="840">
                  <c:v>32873</c:v>
                </c:pt>
                <c:pt idx="841">
                  <c:v>32904</c:v>
                </c:pt>
                <c:pt idx="842">
                  <c:v>32932</c:v>
                </c:pt>
                <c:pt idx="843">
                  <c:v>32963</c:v>
                </c:pt>
                <c:pt idx="844">
                  <c:v>32993</c:v>
                </c:pt>
                <c:pt idx="845">
                  <c:v>33024</c:v>
                </c:pt>
                <c:pt idx="846">
                  <c:v>33054</c:v>
                </c:pt>
                <c:pt idx="847">
                  <c:v>33085</c:v>
                </c:pt>
                <c:pt idx="848">
                  <c:v>33116</c:v>
                </c:pt>
                <c:pt idx="849">
                  <c:v>33146</c:v>
                </c:pt>
                <c:pt idx="850">
                  <c:v>33177</c:v>
                </c:pt>
                <c:pt idx="851">
                  <c:v>33207</c:v>
                </c:pt>
                <c:pt idx="852">
                  <c:v>33238</c:v>
                </c:pt>
                <c:pt idx="853">
                  <c:v>33269</c:v>
                </c:pt>
                <c:pt idx="854">
                  <c:v>33297</c:v>
                </c:pt>
                <c:pt idx="855">
                  <c:v>33328</c:v>
                </c:pt>
                <c:pt idx="856">
                  <c:v>33358</c:v>
                </c:pt>
                <c:pt idx="857">
                  <c:v>33389</c:v>
                </c:pt>
                <c:pt idx="858">
                  <c:v>33419</c:v>
                </c:pt>
                <c:pt idx="859">
                  <c:v>33450</c:v>
                </c:pt>
                <c:pt idx="860">
                  <c:v>33481</c:v>
                </c:pt>
                <c:pt idx="861">
                  <c:v>33511</c:v>
                </c:pt>
                <c:pt idx="862">
                  <c:v>33542</c:v>
                </c:pt>
                <c:pt idx="863">
                  <c:v>33572</c:v>
                </c:pt>
                <c:pt idx="864">
                  <c:v>33603</c:v>
                </c:pt>
                <c:pt idx="865">
                  <c:v>33634</c:v>
                </c:pt>
                <c:pt idx="866">
                  <c:v>33663</c:v>
                </c:pt>
                <c:pt idx="867">
                  <c:v>33694</c:v>
                </c:pt>
                <c:pt idx="868">
                  <c:v>33724</c:v>
                </c:pt>
                <c:pt idx="869">
                  <c:v>33755</c:v>
                </c:pt>
                <c:pt idx="870">
                  <c:v>33785</c:v>
                </c:pt>
                <c:pt idx="871">
                  <c:v>33816</c:v>
                </c:pt>
                <c:pt idx="872">
                  <c:v>33847</c:v>
                </c:pt>
                <c:pt idx="873">
                  <c:v>33877</c:v>
                </c:pt>
                <c:pt idx="874">
                  <c:v>33908</c:v>
                </c:pt>
                <c:pt idx="875">
                  <c:v>33938</c:v>
                </c:pt>
                <c:pt idx="876">
                  <c:v>33969</c:v>
                </c:pt>
                <c:pt idx="877">
                  <c:v>34000</c:v>
                </c:pt>
                <c:pt idx="878">
                  <c:v>34028</c:v>
                </c:pt>
                <c:pt idx="879">
                  <c:v>34059</c:v>
                </c:pt>
                <c:pt idx="880">
                  <c:v>34089</c:v>
                </c:pt>
                <c:pt idx="881">
                  <c:v>34120</c:v>
                </c:pt>
                <c:pt idx="882">
                  <c:v>34150</c:v>
                </c:pt>
                <c:pt idx="883">
                  <c:v>34181</c:v>
                </c:pt>
                <c:pt idx="884">
                  <c:v>34212</c:v>
                </c:pt>
                <c:pt idx="885">
                  <c:v>34242</c:v>
                </c:pt>
                <c:pt idx="886">
                  <c:v>34273</c:v>
                </c:pt>
                <c:pt idx="887">
                  <c:v>34303</c:v>
                </c:pt>
                <c:pt idx="888">
                  <c:v>34334</c:v>
                </c:pt>
                <c:pt idx="889">
                  <c:v>34365</c:v>
                </c:pt>
                <c:pt idx="890">
                  <c:v>34393</c:v>
                </c:pt>
                <c:pt idx="891">
                  <c:v>34424</c:v>
                </c:pt>
                <c:pt idx="892">
                  <c:v>34454</c:v>
                </c:pt>
                <c:pt idx="893">
                  <c:v>34485</c:v>
                </c:pt>
                <c:pt idx="894">
                  <c:v>34515</c:v>
                </c:pt>
                <c:pt idx="895">
                  <c:v>34546</c:v>
                </c:pt>
                <c:pt idx="896">
                  <c:v>34577</c:v>
                </c:pt>
                <c:pt idx="897">
                  <c:v>34607</c:v>
                </c:pt>
                <c:pt idx="898">
                  <c:v>34638</c:v>
                </c:pt>
                <c:pt idx="899">
                  <c:v>34668</c:v>
                </c:pt>
                <c:pt idx="900">
                  <c:v>34699</c:v>
                </c:pt>
                <c:pt idx="901">
                  <c:v>34730</c:v>
                </c:pt>
                <c:pt idx="902">
                  <c:v>34758</c:v>
                </c:pt>
                <c:pt idx="903">
                  <c:v>34789</c:v>
                </c:pt>
                <c:pt idx="904">
                  <c:v>34819</c:v>
                </c:pt>
                <c:pt idx="905">
                  <c:v>34850</c:v>
                </c:pt>
                <c:pt idx="906">
                  <c:v>34880</c:v>
                </c:pt>
                <c:pt idx="907">
                  <c:v>34911</c:v>
                </c:pt>
                <c:pt idx="908">
                  <c:v>34942</c:v>
                </c:pt>
                <c:pt idx="909">
                  <c:v>34972</c:v>
                </c:pt>
                <c:pt idx="910">
                  <c:v>35003</c:v>
                </c:pt>
                <c:pt idx="911">
                  <c:v>35033</c:v>
                </c:pt>
                <c:pt idx="912">
                  <c:v>35064</c:v>
                </c:pt>
                <c:pt idx="913">
                  <c:v>35095</c:v>
                </c:pt>
                <c:pt idx="914">
                  <c:v>35124</c:v>
                </c:pt>
                <c:pt idx="915">
                  <c:v>35155</c:v>
                </c:pt>
                <c:pt idx="916">
                  <c:v>35185</c:v>
                </c:pt>
                <c:pt idx="917">
                  <c:v>35216</c:v>
                </c:pt>
                <c:pt idx="918">
                  <c:v>35246</c:v>
                </c:pt>
                <c:pt idx="919">
                  <c:v>35277</c:v>
                </c:pt>
                <c:pt idx="920">
                  <c:v>35308</c:v>
                </c:pt>
                <c:pt idx="921">
                  <c:v>35338</c:v>
                </c:pt>
                <c:pt idx="922">
                  <c:v>35369</c:v>
                </c:pt>
                <c:pt idx="923">
                  <c:v>35399</c:v>
                </c:pt>
                <c:pt idx="924">
                  <c:v>35430</c:v>
                </c:pt>
                <c:pt idx="925">
                  <c:v>35461</c:v>
                </c:pt>
                <c:pt idx="926">
                  <c:v>35489</c:v>
                </c:pt>
                <c:pt idx="927">
                  <c:v>35520</c:v>
                </c:pt>
                <c:pt idx="928">
                  <c:v>35550</c:v>
                </c:pt>
                <c:pt idx="929">
                  <c:v>35581</c:v>
                </c:pt>
                <c:pt idx="930">
                  <c:v>35611</c:v>
                </c:pt>
                <c:pt idx="931">
                  <c:v>35642</c:v>
                </c:pt>
                <c:pt idx="932">
                  <c:v>35673</c:v>
                </c:pt>
                <c:pt idx="933">
                  <c:v>35703</c:v>
                </c:pt>
                <c:pt idx="934">
                  <c:v>35734</c:v>
                </c:pt>
                <c:pt idx="935">
                  <c:v>35764</c:v>
                </c:pt>
                <c:pt idx="936">
                  <c:v>35795</c:v>
                </c:pt>
                <c:pt idx="937">
                  <c:v>35826</c:v>
                </c:pt>
                <c:pt idx="938">
                  <c:v>35854</c:v>
                </c:pt>
                <c:pt idx="939">
                  <c:v>35885</c:v>
                </c:pt>
                <c:pt idx="940">
                  <c:v>35915</c:v>
                </c:pt>
                <c:pt idx="941">
                  <c:v>35946</c:v>
                </c:pt>
                <c:pt idx="942">
                  <c:v>35976</c:v>
                </c:pt>
                <c:pt idx="943">
                  <c:v>36007</c:v>
                </c:pt>
                <c:pt idx="944">
                  <c:v>36038</c:v>
                </c:pt>
                <c:pt idx="945">
                  <c:v>36068</c:v>
                </c:pt>
                <c:pt idx="946">
                  <c:v>36099</c:v>
                </c:pt>
                <c:pt idx="947">
                  <c:v>36129</c:v>
                </c:pt>
                <c:pt idx="948">
                  <c:v>36160</c:v>
                </c:pt>
                <c:pt idx="949">
                  <c:v>36191</c:v>
                </c:pt>
                <c:pt idx="950">
                  <c:v>36219</c:v>
                </c:pt>
                <c:pt idx="951">
                  <c:v>36250</c:v>
                </c:pt>
                <c:pt idx="952">
                  <c:v>36280</c:v>
                </c:pt>
                <c:pt idx="953">
                  <c:v>36311</c:v>
                </c:pt>
                <c:pt idx="954">
                  <c:v>36341</c:v>
                </c:pt>
                <c:pt idx="955">
                  <c:v>36372</c:v>
                </c:pt>
                <c:pt idx="956">
                  <c:v>36403</c:v>
                </c:pt>
                <c:pt idx="957">
                  <c:v>36433</c:v>
                </c:pt>
                <c:pt idx="958">
                  <c:v>36464</c:v>
                </c:pt>
                <c:pt idx="959">
                  <c:v>36494</c:v>
                </c:pt>
                <c:pt idx="960">
                  <c:v>36525</c:v>
                </c:pt>
                <c:pt idx="961">
                  <c:v>36556</c:v>
                </c:pt>
                <c:pt idx="962">
                  <c:v>36585</c:v>
                </c:pt>
                <c:pt idx="963">
                  <c:v>36616</c:v>
                </c:pt>
                <c:pt idx="964">
                  <c:v>36646</c:v>
                </c:pt>
                <c:pt idx="965">
                  <c:v>36677</c:v>
                </c:pt>
                <c:pt idx="966">
                  <c:v>36707</c:v>
                </c:pt>
                <c:pt idx="967">
                  <c:v>36738</c:v>
                </c:pt>
                <c:pt idx="968">
                  <c:v>36769</c:v>
                </c:pt>
                <c:pt idx="969">
                  <c:v>36799</c:v>
                </c:pt>
                <c:pt idx="970">
                  <c:v>36830</c:v>
                </c:pt>
                <c:pt idx="971">
                  <c:v>36860</c:v>
                </c:pt>
                <c:pt idx="972">
                  <c:v>36891</c:v>
                </c:pt>
                <c:pt idx="973">
                  <c:v>36922</c:v>
                </c:pt>
                <c:pt idx="974">
                  <c:v>36950</c:v>
                </c:pt>
                <c:pt idx="975">
                  <c:v>36981</c:v>
                </c:pt>
                <c:pt idx="976">
                  <c:v>37011</c:v>
                </c:pt>
                <c:pt idx="977">
                  <c:v>37042</c:v>
                </c:pt>
                <c:pt idx="978">
                  <c:v>37072</c:v>
                </c:pt>
                <c:pt idx="979">
                  <c:v>37103</c:v>
                </c:pt>
                <c:pt idx="980">
                  <c:v>37134</c:v>
                </c:pt>
                <c:pt idx="981">
                  <c:v>37164</c:v>
                </c:pt>
                <c:pt idx="982">
                  <c:v>37195</c:v>
                </c:pt>
                <c:pt idx="983">
                  <c:v>37225</c:v>
                </c:pt>
                <c:pt idx="984">
                  <c:v>37256</c:v>
                </c:pt>
                <c:pt idx="985">
                  <c:v>37287</c:v>
                </c:pt>
                <c:pt idx="986">
                  <c:v>37315</c:v>
                </c:pt>
                <c:pt idx="987">
                  <c:v>37346</c:v>
                </c:pt>
                <c:pt idx="988">
                  <c:v>37376</c:v>
                </c:pt>
                <c:pt idx="989">
                  <c:v>37407</c:v>
                </c:pt>
                <c:pt idx="990">
                  <c:v>37437</c:v>
                </c:pt>
                <c:pt idx="991">
                  <c:v>37468</c:v>
                </c:pt>
                <c:pt idx="992">
                  <c:v>37499</c:v>
                </c:pt>
                <c:pt idx="993">
                  <c:v>37529</c:v>
                </c:pt>
                <c:pt idx="994">
                  <c:v>37560</c:v>
                </c:pt>
                <c:pt idx="995">
                  <c:v>37590</c:v>
                </c:pt>
                <c:pt idx="996">
                  <c:v>37621</c:v>
                </c:pt>
                <c:pt idx="997">
                  <c:v>37652</c:v>
                </c:pt>
                <c:pt idx="998">
                  <c:v>37680</c:v>
                </c:pt>
                <c:pt idx="999">
                  <c:v>37711</c:v>
                </c:pt>
                <c:pt idx="1000">
                  <c:v>37741</c:v>
                </c:pt>
                <c:pt idx="1001">
                  <c:v>37772</c:v>
                </c:pt>
                <c:pt idx="1002">
                  <c:v>37802</c:v>
                </c:pt>
                <c:pt idx="1003">
                  <c:v>37833</c:v>
                </c:pt>
                <c:pt idx="1004">
                  <c:v>37864</c:v>
                </c:pt>
                <c:pt idx="1005">
                  <c:v>37894</c:v>
                </c:pt>
                <c:pt idx="1006">
                  <c:v>37925</c:v>
                </c:pt>
                <c:pt idx="1007">
                  <c:v>37955</c:v>
                </c:pt>
                <c:pt idx="1008">
                  <c:v>37986</c:v>
                </c:pt>
                <c:pt idx="1009">
                  <c:v>38017</c:v>
                </c:pt>
                <c:pt idx="1010">
                  <c:v>38046</c:v>
                </c:pt>
                <c:pt idx="1011">
                  <c:v>38077</c:v>
                </c:pt>
                <c:pt idx="1012">
                  <c:v>38107</c:v>
                </c:pt>
                <c:pt idx="1013">
                  <c:v>38138</c:v>
                </c:pt>
                <c:pt idx="1014">
                  <c:v>38168</c:v>
                </c:pt>
                <c:pt idx="1015">
                  <c:v>38199</c:v>
                </c:pt>
                <c:pt idx="1016">
                  <c:v>38230</c:v>
                </c:pt>
                <c:pt idx="1017">
                  <c:v>38260</c:v>
                </c:pt>
                <c:pt idx="1018">
                  <c:v>38291</c:v>
                </c:pt>
                <c:pt idx="1019">
                  <c:v>38321</c:v>
                </c:pt>
                <c:pt idx="1020">
                  <c:v>38352</c:v>
                </c:pt>
                <c:pt idx="1021">
                  <c:v>38383</c:v>
                </c:pt>
                <c:pt idx="1022">
                  <c:v>38411</c:v>
                </c:pt>
                <c:pt idx="1023">
                  <c:v>38442</c:v>
                </c:pt>
                <c:pt idx="1024">
                  <c:v>38472</c:v>
                </c:pt>
                <c:pt idx="1025">
                  <c:v>38503</c:v>
                </c:pt>
                <c:pt idx="1026">
                  <c:v>38533</c:v>
                </c:pt>
                <c:pt idx="1027">
                  <c:v>38564</c:v>
                </c:pt>
                <c:pt idx="1028">
                  <c:v>38595</c:v>
                </c:pt>
                <c:pt idx="1029">
                  <c:v>38625</c:v>
                </c:pt>
                <c:pt idx="1030">
                  <c:v>38656</c:v>
                </c:pt>
                <c:pt idx="1031">
                  <c:v>38686</c:v>
                </c:pt>
                <c:pt idx="1032">
                  <c:v>38717</c:v>
                </c:pt>
                <c:pt idx="1033">
                  <c:v>38748</c:v>
                </c:pt>
                <c:pt idx="1034">
                  <c:v>38776</c:v>
                </c:pt>
                <c:pt idx="1035">
                  <c:v>38807</c:v>
                </c:pt>
                <c:pt idx="1036">
                  <c:v>38837</c:v>
                </c:pt>
                <c:pt idx="1037">
                  <c:v>38868</c:v>
                </c:pt>
                <c:pt idx="1038">
                  <c:v>38898</c:v>
                </c:pt>
                <c:pt idx="1039">
                  <c:v>38929</c:v>
                </c:pt>
                <c:pt idx="1040">
                  <c:v>38960</c:v>
                </c:pt>
                <c:pt idx="1041">
                  <c:v>38990</c:v>
                </c:pt>
                <c:pt idx="1042">
                  <c:v>39021</c:v>
                </c:pt>
                <c:pt idx="1043">
                  <c:v>39051</c:v>
                </c:pt>
                <c:pt idx="1044">
                  <c:v>39082</c:v>
                </c:pt>
                <c:pt idx="1045">
                  <c:v>39113</c:v>
                </c:pt>
                <c:pt idx="1046">
                  <c:v>39141</c:v>
                </c:pt>
                <c:pt idx="1047">
                  <c:v>39172</c:v>
                </c:pt>
                <c:pt idx="1048">
                  <c:v>39202</c:v>
                </c:pt>
                <c:pt idx="1049">
                  <c:v>39233</c:v>
                </c:pt>
                <c:pt idx="1050">
                  <c:v>39263</c:v>
                </c:pt>
                <c:pt idx="1051">
                  <c:v>39294</c:v>
                </c:pt>
                <c:pt idx="1052">
                  <c:v>39325</c:v>
                </c:pt>
                <c:pt idx="1053">
                  <c:v>39355</c:v>
                </c:pt>
                <c:pt idx="1054">
                  <c:v>39386</c:v>
                </c:pt>
                <c:pt idx="1055">
                  <c:v>39416</c:v>
                </c:pt>
                <c:pt idx="1056">
                  <c:v>39447</c:v>
                </c:pt>
                <c:pt idx="1057">
                  <c:v>39478</c:v>
                </c:pt>
                <c:pt idx="1058">
                  <c:v>39507</c:v>
                </c:pt>
                <c:pt idx="1059">
                  <c:v>39538</c:v>
                </c:pt>
                <c:pt idx="1060">
                  <c:v>39568</c:v>
                </c:pt>
                <c:pt idx="1061">
                  <c:v>39599</c:v>
                </c:pt>
                <c:pt idx="1062">
                  <c:v>39629</c:v>
                </c:pt>
                <c:pt idx="1063">
                  <c:v>39660</c:v>
                </c:pt>
                <c:pt idx="1064">
                  <c:v>39691</c:v>
                </c:pt>
                <c:pt idx="1065">
                  <c:v>39721</c:v>
                </c:pt>
                <c:pt idx="1066">
                  <c:v>39752</c:v>
                </c:pt>
                <c:pt idx="1067">
                  <c:v>39782</c:v>
                </c:pt>
                <c:pt idx="1068">
                  <c:v>39813</c:v>
                </c:pt>
                <c:pt idx="1069">
                  <c:v>39844</c:v>
                </c:pt>
                <c:pt idx="1070">
                  <c:v>39872</c:v>
                </c:pt>
                <c:pt idx="1071">
                  <c:v>39903</c:v>
                </c:pt>
                <c:pt idx="1072">
                  <c:v>39933</c:v>
                </c:pt>
                <c:pt idx="1073">
                  <c:v>39964</c:v>
                </c:pt>
                <c:pt idx="1074">
                  <c:v>39994</c:v>
                </c:pt>
                <c:pt idx="1075">
                  <c:v>40025</c:v>
                </c:pt>
                <c:pt idx="1076">
                  <c:v>40056</c:v>
                </c:pt>
                <c:pt idx="1077">
                  <c:v>40086</c:v>
                </c:pt>
                <c:pt idx="1078">
                  <c:v>40117</c:v>
                </c:pt>
                <c:pt idx="1079">
                  <c:v>40147</c:v>
                </c:pt>
                <c:pt idx="1080">
                  <c:v>40178</c:v>
                </c:pt>
                <c:pt idx="1081">
                  <c:v>40209</c:v>
                </c:pt>
                <c:pt idx="1082">
                  <c:v>40237</c:v>
                </c:pt>
                <c:pt idx="1083">
                  <c:v>40268</c:v>
                </c:pt>
                <c:pt idx="1084">
                  <c:v>40298</c:v>
                </c:pt>
                <c:pt idx="1085">
                  <c:v>40329</c:v>
                </c:pt>
                <c:pt idx="1086">
                  <c:v>40359</c:v>
                </c:pt>
                <c:pt idx="1087">
                  <c:v>40390</c:v>
                </c:pt>
                <c:pt idx="1088">
                  <c:v>40421</c:v>
                </c:pt>
                <c:pt idx="1089">
                  <c:v>40451</c:v>
                </c:pt>
                <c:pt idx="1090">
                  <c:v>40482</c:v>
                </c:pt>
                <c:pt idx="1091">
                  <c:v>40512</c:v>
                </c:pt>
                <c:pt idx="1092">
                  <c:v>40543</c:v>
                </c:pt>
                <c:pt idx="1093">
                  <c:v>40574</c:v>
                </c:pt>
                <c:pt idx="1094">
                  <c:v>40602</c:v>
                </c:pt>
                <c:pt idx="1095">
                  <c:v>40633</c:v>
                </c:pt>
                <c:pt idx="1096">
                  <c:v>40663</c:v>
                </c:pt>
                <c:pt idx="1097">
                  <c:v>40694</c:v>
                </c:pt>
                <c:pt idx="1098">
                  <c:v>40724</c:v>
                </c:pt>
                <c:pt idx="1099">
                  <c:v>40755</c:v>
                </c:pt>
                <c:pt idx="1100">
                  <c:v>40786</c:v>
                </c:pt>
                <c:pt idx="1101">
                  <c:v>40816</c:v>
                </c:pt>
                <c:pt idx="1102">
                  <c:v>40847</c:v>
                </c:pt>
                <c:pt idx="1103">
                  <c:v>40877</c:v>
                </c:pt>
                <c:pt idx="1104">
                  <c:v>40908</c:v>
                </c:pt>
                <c:pt idx="1105">
                  <c:v>40939</c:v>
                </c:pt>
                <c:pt idx="1106">
                  <c:v>40968</c:v>
                </c:pt>
                <c:pt idx="1107">
                  <c:v>40999</c:v>
                </c:pt>
                <c:pt idx="1108">
                  <c:v>41029</c:v>
                </c:pt>
                <c:pt idx="1109">
                  <c:v>41060</c:v>
                </c:pt>
                <c:pt idx="1110">
                  <c:v>41090</c:v>
                </c:pt>
                <c:pt idx="1111">
                  <c:v>41121</c:v>
                </c:pt>
                <c:pt idx="1112">
                  <c:v>41152</c:v>
                </c:pt>
                <c:pt idx="1113">
                  <c:v>41182</c:v>
                </c:pt>
                <c:pt idx="1114">
                  <c:v>41213</c:v>
                </c:pt>
                <c:pt idx="1115">
                  <c:v>41243</c:v>
                </c:pt>
                <c:pt idx="1116">
                  <c:v>41274</c:v>
                </c:pt>
                <c:pt idx="1117">
                  <c:v>41305</c:v>
                </c:pt>
                <c:pt idx="1118">
                  <c:v>41333</c:v>
                </c:pt>
                <c:pt idx="1119">
                  <c:v>41364</c:v>
                </c:pt>
                <c:pt idx="1120">
                  <c:v>41394</c:v>
                </c:pt>
                <c:pt idx="1121">
                  <c:v>41425</c:v>
                </c:pt>
                <c:pt idx="1122">
                  <c:v>41455</c:v>
                </c:pt>
                <c:pt idx="1123">
                  <c:v>41486</c:v>
                </c:pt>
                <c:pt idx="1124">
                  <c:v>41517</c:v>
                </c:pt>
                <c:pt idx="1125">
                  <c:v>41547</c:v>
                </c:pt>
                <c:pt idx="1126">
                  <c:v>41578</c:v>
                </c:pt>
                <c:pt idx="1127">
                  <c:v>41608</c:v>
                </c:pt>
                <c:pt idx="1128">
                  <c:v>41639</c:v>
                </c:pt>
                <c:pt idx="1129">
                  <c:v>41670</c:v>
                </c:pt>
                <c:pt idx="1130">
                  <c:v>41698</c:v>
                </c:pt>
                <c:pt idx="1131">
                  <c:v>41729</c:v>
                </c:pt>
                <c:pt idx="1132">
                  <c:v>41759</c:v>
                </c:pt>
                <c:pt idx="1133">
                  <c:v>41790</c:v>
                </c:pt>
                <c:pt idx="1134">
                  <c:v>41820</c:v>
                </c:pt>
                <c:pt idx="1135">
                  <c:v>41851</c:v>
                </c:pt>
                <c:pt idx="1136">
                  <c:v>41882</c:v>
                </c:pt>
                <c:pt idx="1137">
                  <c:v>41912</c:v>
                </c:pt>
                <c:pt idx="1138">
                  <c:v>41943</c:v>
                </c:pt>
                <c:pt idx="1139">
                  <c:v>41973</c:v>
                </c:pt>
                <c:pt idx="1140">
                  <c:v>42004</c:v>
                </c:pt>
                <c:pt idx="1141">
                  <c:v>42035</c:v>
                </c:pt>
                <c:pt idx="1142">
                  <c:v>42063</c:v>
                </c:pt>
                <c:pt idx="1143">
                  <c:v>42094</c:v>
                </c:pt>
                <c:pt idx="1144">
                  <c:v>42124</c:v>
                </c:pt>
                <c:pt idx="1145">
                  <c:v>42155</c:v>
                </c:pt>
                <c:pt idx="1146">
                  <c:v>42185</c:v>
                </c:pt>
                <c:pt idx="1147">
                  <c:v>42216</c:v>
                </c:pt>
                <c:pt idx="1148">
                  <c:v>42247</c:v>
                </c:pt>
                <c:pt idx="1149">
                  <c:v>42277</c:v>
                </c:pt>
                <c:pt idx="1150">
                  <c:v>42308</c:v>
                </c:pt>
                <c:pt idx="1151">
                  <c:v>42338</c:v>
                </c:pt>
                <c:pt idx="1152">
                  <c:v>42369</c:v>
                </c:pt>
                <c:pt idx="1153">
                  <c:v>42400</c:v>
                </c:pt>
                <c:pt idx="1154">
                  <c:v>42429</c:v>
                </c:pt>
                <c:pt idx="1155">
                  <c:v>42460</c:v>
                </c:pt>
                <c:pt idx="1156">
                  <c:v>42490</c:v>
                </c:pt>
                <c:pt idx="1157">
                  <c:v>42521</c:v>
                </c:pt>
                <c:pt idx="1158">
                  <c:v>42551</c:v>
                </c:pt>
                <c:pt idx="1159">
                  <c:v>42582</c:v>
                </c:pt>
                <c:pt idx="1160">
                  <c:v>42613</c:v>
                </c:pt>
                <c:pt idx="1161">
                  <c:v>42643</c:v>
                </c:pt>
                <c:pt idx="1162">
                  <c:v>42674</c:v>
                </c:pt>
                <c:pt idx="1163">
                  <c:v>42704</c:v>
                </c:pt>
                <c:pt idx="1164">
                  <c:v>42735</c:v>
                </c:pt>
                <c:pt idx="1165">
                  <c:v>42766</c:v>
                </c:pt>
                <c:pt idx="1166">
                  <c:v>42794</c:v>
                </c:pt>
                <c:pt idx="1167">
                  <c:v>42825</c:v>
                </c:pt>
                <c:pt idx="1168">
                  <c:v>42855</c:v>
                </c:pt>
                <c:pt idx="1169">
                  <c:v>42886</c:v>
                </c:pt>
                <c:pt idx="1170">
                  <c:v>42916</c:v>
                </c:pt>
                <c:pt idx="1171">
                  <c:v>42947</c:v>
                </c:pt>
                <c:pt idx="1172">
                  <c:v>42978</c:v>
                </c:pt>
                <c:pt idx="1173">
                  <c:v>43008</c:v>
                </c:pt>
                <c:pt idx="1174">
                  <c:v>43039</c:v>
                </c:pt>
                <c:pt idx="1175">
                  <c:v>43069</c:v>
                </c:pt>
                <c:pt idx="1176">
                  <c:v>43100</c:v>
                </c:pt>
                <c:pt idx="1177">
                  <c:v>43131</c:v>
                </c:pt>
                <c:pt idx="1178">
                  <c:v>43159</c:v>
                </c:pt>
                <c:pt idx="1179">
                  <c:v>43190</c:v>
                </c:pt>
                <c:pt idx="1180">
                  <c:v>43220</c:v>
                </c:pt>
                <c:pt idx="1181">
                  <c:v>43251</c:v>
                </c:pt>
                <c:pt idx="1182">
                  <c:v>43281</c:v>
                </c:pt>
                <c:pt idx="1183">
                  <c:v>43312</c:v>
                </c:pt>
                <c:pt idx="1184">
                  <c:v>43343</c:v>
                </c:pt>
                <c:pt idx="1185">
                  <c:v>43373</c:v>
                </c:pt>
                <c:pt idx="1186">
                  <c:v>43404</c:v>
                </c:pt>
                <c:pt idx="1187">
                  <c:v>43434</c:v>
                </c:pt>
                <c:pt idx="1188">
                  <c:v>43465</c:v>
                </c:pt>
                <c:pt idx="1189">
                  <c:v>43496</c:v>
                </c:pt>
                <c:pt idx="1190">
                  <c:v>43524</c:v>
                </c:pt>
                <c:pt idx="1191">
                  <c:v>43555</c:v>
                </c:pt>
                <c:pt idx="1192">
                  <c:v>43585</c:v>
                </c:pt>
                <c:pt idx="1193">
                  <c:v>43616</c:v>
                </c:pt>
                <c:pt idx="1194">
                  <c:v>43646</c:v>
                </c:pt>
                <c:pt idx="1195">
                  <c:v>43677</c:v>
                </c:pt>
                <c:pt idx="1196">
                  <c:v>43708</c:v>
                </c:pt>
                <c:pt idx="1197">
                  <c:v>43738</c:v>
                </c:pt>
                <c:pt idx="1198">
                  <c:v>43769</c:v>
                </c:pt>
                <c:pt idx="1199">
                  <c:v>43799</c:v>
                </c:pt>
                <c:pt idx="1200">
                  <c:v>43830</c:v>
                </c:pt>
                <c:pt idx="1201">
                  <c:v>43861</c:v>
                </c:pt>
                <c:pt idx="1202">
                  <c:v>43890</c:v>
                </c:pt>
                <c:pt idx="1203">
                  <c:v>43921</c:v>
                </c:pt>
                <c:pt idx="1204">
                  <c:v>43951</c:v>
                </c:pt>
                <c:pt idx="1205">
                  <c:v>43982</c:v>
                </c:pt>
                <c:pt idx="1206">
                  <c:v>44012</c:v>
                </c:pt>
                <c:pt idx="1207">
                  <c:v>44043</c:v>
                </c:pt>
                <c:pt idx="1208">
                  <c:v>44074</c:v>
                </c:pt>
                <c:pt idx="1209">
                  <c:v>44104</c:v>
                </c:pt>
                <c:pt idx="1210">
                  <c:v>44135</c:v>
                </c:pt>
                <c:pt idx="1211">
                  <c:v>44165</c:v>
                </c:pt>
                <c:pt idx="1212">
                  <c:v>44196</c:v>
                </c:pt>
                <c:pt idx="1213">
                  <c:v>44227</c:v>
                </c:pt>
              </c:numCache>
            </c:numRef>
          </c:cat>
          <c:val>
            <c:numRef>
              <c:f>'USD vs Gold'!$E$3:$E$1216</c:f>
              <c:numCache>
                <c:formatCode>General</c:formatCode>
                <c:ptCount val="1214"/>
                <c:pt idx="0">
                  <c:v>1</c:v>
                </c:pt>
                <c:pt idx="1">
                  <c:v>0.98700157309618175</c:v>
                </c:pt>
                <c:pt idx="2">
                  <c:v>0.97184940015172427</c:v>
                </c:pt>
                <c:pt idx="3">
                  <c:v>0.95712880583902249</c:v>
                </c:pt>
                <c:pt idx="4">
                  <c:v>0.94165667457684266</c:v>
                </c:pt>
                <c:pt idx="5">
                  <c:v>0.92624443909148502</c:v>
                </c:pt>
                <c:pt idx="6">
                  <c:v>0.90997222930213784</c:v>
                </c:pt>
                <c:pt idx="7">
                  <c:v>0.89656300222803154</c:v>
                </c:pt>
                <c:pt idx="8">
                  <c:v>0.88637438090549669</c:v>
                </c:pt>
                <c:pt idx="9">
                  <c:v>0.8777819964690452</c:v>
                </c:pt>
                <c:pt idx="10">
                  <c:v>0.87090381852240295</c:v>
                </c:pt>
                <c:pt idx="11">
                  <c:v>0.86600728741281841</c:v>
                </c:pt>
                <c:pt idx="12">
                  <c:v>0.8641568957813287</c:v>
                </c:pt>
                <c:pt idx="13">
                  <c:v>0.86531920312875255</c:v>
                </c:pt>
                <c:pt idx="14">
                  <c:v>0.8694848291779691</c:v>
                </c:pt>
                <c:pt idx="15">
                  <c:v>0.87483744991033319</c:v>
                </c:pt>
                <c:pt idx="16">
                  <c:v>0.88320928917513319</c:v>
                </c:pt>
                <c:pt idx="17">
                  <c:v>0.89446674302189644</c:v>
                </c:pt>
                <c:pt idx="18">
                  <c:v>0.90737788482997972</c:v>
                </c:pt>
                <c:pt idx="19">
                  <c:v>0.91966020317894914</c:v>
                </c:pt>
                <c:pt idx="20">
                  <c:v>0.9302171734309731</c:v>
                </c:pt>
                <c:pt idx="21">
                  <c:v>0.94062607872709603</c:v>
                </c:pt>
                <c:pt idx="22">
                  <c:v>0.95079000813789305</c:v>
                </c:pt>
                <c:pt idx="23">
                  <c:v>0.96106376382653202</c:v>
                </c:pt>
                <c:pt idx="24">
                  <c:v>0.97026075391286637</c:v>
                </c:pt>
                <c:pt idx="25">
                  <c:v>0.97982079313480941</c:v>
                </c:pt>
                <c:pt idx="26">
                  <c:v>0.9868317065608383</c:v>
                </c:pt>
                <c:pt idx="27">
                  <c:v>0.99434523442497846</c:v>
                </c:pt>
                <c:pt idx="28">
                  <c:v>1.0010068626278374</c:v>
                </c:pt>
                <c:pt idx="29">
                  <c:v>1.0058256858405088</c:v>
                </c:pt>
                <c:pt idx="30">
                  <c:v>1.0102228891660769</c:v>
                </c:pt>
                <c:pt idx="31">
                  <c:v>1.0146393158991982</c:v>
                </c:pt>
                <c:pt idx="32">
                  <c:v>1.0200656347751569</c:v>
                </c:pt>
                <c:pt idx="33">
                  <c:v>1.0245250913834685</c:v>
                </c:pt>
                <c:pt idx="34">
                  <c:v>1.0285535350849961</c:v>
                </c:pt>
                <c:pt idx="35">
                  <c:v>1.0315227419772444</c:v>
                </c:pt>
                <c:pt idx="36">
                  <c:v>1.0335248589431698</c:v>
                </c:pt>
                <c:pt idx="37">
                  <c:v>1.0340433078808862</c:v>
                </c:pt>
                <c:pt idx="38">
                  <c:v>1.0345620168890775</c:v>
                </c:pt>
                <c:pt idx="39">
                  <c:v>1.0340464100713027</c:v>
                </c:pt>
                <c:pt idx="40">
                  <c:v>1.0330190294651238</c:v>
                </c:pt>
                <c:pt idx="41">
                  <c:v>1.031992669616717</c:v>
                </c:pt>
                <c:pt idx="42">
                  <c:v>1.0304595874236968</c:v>
                </c:pt>
                <c:pt idx="43">
                  <c:v>1.0284250217677979</c:v>
                </c:pt>
                <c:pt idx="44">
                  <c:v>1.0258948882154313</c:v>
                </c:pt>
                <c:pt idx="45">
                  <c:v>1.0228757584778989</c:v>
                </c:pt>
                <c:pt idx="46">
                  <c:v>1.019865513806933</c:v>
                </c:pt>
                <c:pt idx="47">
                  <c:v>1.0173564383753095</c:v>
                </c:pt>
                <c:pt idx="48">
                  <c:v>1.0153477439106378</c:v>
                </c:pt>
                <c:pt idx="49">
                  <c:v>1.0128497831066774</c:v>
                </c:pt>
                <c:pt idx="50">
                  <c:v>1.0108499866969556</c:v>
                </c:pt>
                <c:pt idx="51">
                  <c:v>1.0093483131288716</c:v>
                </c:pt>
                <c:pt idx="52">
                  <c:v>1.0088452723606405</c:v>
                </c:pt>
                <c:pt idx="53">
                  <c:v>1.0083424822987426</c:v>
                </c:pt>
                <c:pt idx="54">
                  <c:v>1.0083424822987426</c:v>
                </c:pt>
                <c:pt idx="55">
                  <c:v>1.0088482989554763</c:v>
                </c:pt>
                <c:pt idx="56">
                  <c:v>1.0093543693459313</c:v>
                </c:pt>
                <c:pt idx="57">
                  <c:v>1.0098606935973884</c:v>
                </c:pt>
                <c:pt idx="58">
                  <c:v>1.0103672718371923</c:v>
                </c:pt>
                <c:pt idx="59">
                  <c:v>1.0108741041927516</c:v>
                </c:pt>
                <c:pt idx="60">
                  <c:v>1.0108741041927516</c:v>
                </c:pt>
                <c:pt idx="61">
                  <c:v>1.0108741041927516</c:v>
                </c:pt>
                <c:pt idx="62">
                  <c:v>1.0108741041927516</c:v>
                </c:pt>
                <c:pt idx="63">
                  <c:v>1.0098697465161319</c:v>
                </c:pt>
                <c:pt idx="64">
                  <c:v>1.0088663867227683</c:v>
                </c:pt>
                <c:pt idx="65">
                  <c:v>1.0073676599021641</c:v>
                </c:pt>
                <c:pt idx="66">
                  <c:v>1.0049706762293131</c:v>
                </c:pt>
                <c:pt idx="67">
                  <c:v>1.00209376651862</c:v>
                </c:pt>
                <c:pt idx="68">
                  <c:v>0.99874388474892395</c:v>
                </c:pt>
                <c:pt idx="69">
                  <c:v>0.9958848003512476</c:v>
                </c:pt>
                <c:pt idx="70">
                  <c:v>0.99351513959926929</c:v>
                </c:pt>
                <c:pt idx="71">
                  <c:v>0.98971981659818709</c:v>
                </c:pt>
                <c:pt idx="72">
                  <c:v>0.98688656522221663</c:v>
                </c:pt>
                <c:pt idx="73">
                  <c:v>0.9840614245390148</c:v>
                </c:pt>
                <c:pt idx="74">
                  <c:v>0.98077182277073238</c:v>
                </c:pt>
                <c:pt idx="75">
                  <c:v>0.97843812263368213</c:v>
                </c:pt>
                <c:pt idx="76">
                  <c:v>0.97516731890323571</c:v>
                </c:pt>
                <c:pt idx="77">
                  <c:v>0.97284695441790381</c:v>
                </c:pt>
                <c:pt idx="78">
                  <c:v>0.97196045129577791</c:v>
                </c:pt>
                <c:pt idx="79">
                  <c:v>0.97285676460101522</c:v>
                </c:pt>
                <c:pt idx="80">
                  <c:v>0.97424782121838149</c:v>
                </c:pt>
                <c:pt idx="81">
                  <c:v>0.97514624386880144</c:v>
                </c:pt>
                <c:pt idx="82">
                  <c:v>0.97563540823662198</c:v>
                </c:pt>
                <c:pt idx="83">
                  <c:v>0.97703043794720945</c:v>
                </c:pt>
                <c:pt idx="84">
                  <c:v>0.97793142664483235</c:v>
                </c:pt>
                <c:pt idx="85">
                  <c:v>0.97974599805996365</c:v>
                </c:pt>
                <c:pt idx="86">
                  <c:v>0.982067433249736</c:v>
                </c:pt>
                <c:pt idx="87">
                  <c:v>0.98439436890733467</c:v>
                </c:pt>
                <c:pt idx="88">
                  <c:v>0.98723609803970158</c:v>
                </c:pt>
                <c:pt idx="89">
                  <c:v>0.98906793445959729</c:v>
                </c:pt>
                <c:pt idx="90">
                  <c:v>0.98956408239016003</c:v>
                </c:pt>
                <c:pt idx="91">
                  <c:v>0.99047662924558899</c:v>
                </c:pt>
                <c:pt idx="92">
                  <c:v>0.99139001762485479</c:v>
                </c:pt>
                <c:pt idx="93">
                  <c:v>0.99230424830398578</c:v>
                </c:pt>
                <c:pt idx="94">
                  <c:v>0.99321932205972618</c:v>
                </c:pt>
                <c:pt idx="95">
                  <c:v>0.99514709463773943</c:v>
                </c:pt>
                <c:pt idx="96">
                  <c:v>0.99707860889398026</c:v>
                </c:pt>
                <c:pt idx="97">
                  <c:v>0.99799808542445823</c:v>
                </c:pt>
                <c:pt idx="98">
                  <c:v>0.99942509080835751</c:v>
                </c:pt>
                <c:pt idx="99">
                  <c:v>1.0004310668034933</c:v>
                </c:pt>
                <c:pt idx="100">
                  <c:v>1.0014380553684674</c:v>
                </c:pt>
                <c:pt idx="101">
                  <c:v>1.0023615520521043</c:v>
                </c:pt>
                <c:pt idx="102">
                  <c:v>1.0047365731130897</c:v>
                </c:pt>
                <c:pt idx="103">
                  <c:v>1.0057478954055581</c:v>
                </c:pt>
                <c:pt idx="104">
                  <c:v>1.0062524105349926</c:v>
                </c:pt>
                <c:pt idx="105">
                  <c:v>1.0062524105349926</c:v>
                </c:pt>
                <c:pt idx="106">
                  <c:v>1.0071803468751876</c:v>
                </c:pt>
                <c:pt idx="107">
                  <c:v>1.0076855805678344</c:v>
                </c:pt>
                <c:pt idx="108">
                  <c:v>1.0086998711975361</c:v>
                </c:pt>
                <c:pt idx="109">
                  <c:v>1.0097151827662105</c:v>
                </c:pt>
                <c:pt idx="110">
                  <c:v>1.0097151827662105</c:v>
                </c:pt>
                <c:pt idx="111">
                  <c:v>1.0102216880131538</c:v>
                </c:pt>
                <c:pt idx="112">
                  <c:v>1.0112385313736549</c:v>
                </c:pt>
                <c:pt idx="113">
                  <c:v>1.0122563982425921</c:v>
                </c:pt>
                <c:pt idx="114">
                  <c:v>1.0122563982425921</c:v>
                </c:pt>
                <c:pt idx="115">
                  <c:v>1.0112506671826453</c:v>
                </c:pt>
                <c:pt idx="116">
                  <c:v>1.0102459353704849</c:v>
                </c:pt>
                <c:pt idx="117">
                  <c:v>1.0102459353704849</c:v>
                </c:pt>
                <c:pt idx="118">
                  <c:v>1.0097424472437195</c:v>
                </c:pt>
                <c:pt idx="119">
                  <c:v>1.0092392100462426</c:v>
                </c:pt>
                <c:pt idx="120">
                  <c:v>1.0087362236529958</c:v>
                </c:pt>
                <c:pt idx="121">
                  <c:v>1.0087362236529958</c:v>
                </c:pt>
                <c:pt idx="122">
                  <c:v>1.0092422378229149</c:v>
                </c:pt>
                <c:pt idx="123">
                  <c:v>1.0097485058256339</c:v>
                </c:pt>
                <c:pt idx="124">
                  <c:v>1.0092452656086703</c:v>
                </c:pt>
                <c:pt idx="125">
                  <c:v>1.0097515351302231</c:v>
                </c:pt>
                <c:pt idx="126">
                  <c:v>1.0112811172438145</c:v>
                </c:pt>
                <c:pt idx="127">
                  <c:v>1.0147271847455985</c:v>
                </c:pt>
                <c:pt idx="128">
                  <c:v>1.0187171029726254</c:v>
                </c:pt>
                <c:pt idx="129">
                  <c:v>1.0221885095303127</c:v>
                </c:pt>
                <c:pt idx="130">
                  <c:v>1.0262077657668105</c:v>
                </c:pt>
                <c:pt idx="131">
                  <c:v>1.0307846328725221</c:v>
                </c:pt>
                <c:pt idx="132">
                  <c:v>1.0364816427501617</c:v>
                </c:pt>
                <c:pt idx="133">
                  <c:v>1.0427688171907556</c:v>
                </c:pt>
                <c:pt idx="134">
                  <c:v>1.0496601379302613</c:v>
                </c:pt>
                <c:pt idx="135">
                  <c:v>1.056692349013665</c:v>
                </c:pt>
                <c:pt idx="136">
                  <c:v>1.0648350218083755</c:v>
                </c:pt>
                <c:pt idx="137">
                  <c:v>1.0737296472818374</c:v>
                </c:pt>
                <c:pt idx="138">
                  <c:v>1.0832989041432586</c:v>
                </c:pt>
                <c:pt idx="139">
                  <c:v>1.0918463362125306</c:v>
                </c:pt>
                <c:pt idx="140">
                  <c:v>1.0999588288758273</c:v>
                </c:pt>
                <c:pt idx="141">
                  <c:v>1.1092490380012632</c:v>
                </c:pt>
                <c:pt idx="142">
                  <c:v>1.1187208911173319</c:v>
                </c:pt>
                <c:pt idx="143">
                  <c:v>1.1290055601375426</c:v>
                </c:pt>
                <c:pt idx="144">
                  <c:v>1.1382267994713082</c:v>
                </c:pt>
                <c:pt idx="145">
                  <c:v>1.148370865659913</c:v>
                </c:pt>
                <c:pt idx="146">
                  <c:v>1.1587127998123894</c:v>
                </c:pt>
                <c:pt idx="147">
                  <c:v>1.1692564318053682</c:v>
                </c:pt>
                <c:pt idx="148">
                  <c:v>1.1798960048940366</c:v>
                </c:pt>
                <c:pt idx="149">
                  <c:v>1.1908538845787435</c:v>
                </c:pt>
                <c:pt idx="150">
                  <c:v>1.2012444987109523</c:v>
                </c:pt>
                <c:pt idx="151">
                  <c:v>1.2117257745636649</c:v>
                </c:pt>
                <c:pt idx="152">
                  <c:v>1.2230932027329602</c:v>
                </c:pt>
                <c:pt idx="153">
                  <c:v>1.2346824196482489</c:v>
                </c:pt>
                <c:pt idx="154">
                  <c:v>1.2463814482675102</c:v>
                </c:pt>
                <c:pt idx="155">
                  <c:v>1.257606040646422</c:v>
                </c:pt>
                <c:pt idx="156">
                  <c:v>1.2690495452723052</c:v>
                </c:pt>
                <c:pt idx="157">
                  <c:v>1.2800041165501619</c:v>
                </c:pt>
                <c:pt idx="158">
                  <c:v>1.291172597448569</c:v>
                </c:pt>
                <c:pt idx="159">
                  <c:v>1.302559062014212</c:v>
                </c:pt>
                <c:pt idx="160">
                  <c:v>1.3133185389403672</c:v>
                </c:pt>
                <c:pt idx="161">
                  <c:v>1.3224758678661648</c:v>
                </c:pt>
                <c:pt idx="162">
                  <c:v>1.3300220760367256</c:v>
                </c:pt>
                <c:pt idx="163">
                  <c:v>1.3342073402439958</c:v>
                </c:pt>
                <c:pt idx="164">
                  <c:v>1.3366829887767067</c:v>
                </c:pt>
                <c:pt idx="165">
                  <c:v>1.3383675612680646</c:v>
                </c:pt>
                <c:pt idx="166">
                  <c:v>1.3392636943173912</c:v>
                </c:pt>
                <c:pt idx="167">
                  <c:v>1.3392636943173912</c:v>
                </c:pt>
                <c:pt idx="168">
                  <c:v>1.3383746994758514</c:v>
                </c:pt>
                <c:pt idx="169">
                  <c:v>1.3358409380822232</c:v>
                </c:pt>
                <c:pt idx="170">
                  <c:v>1.3307378977398931</c:v>
                </c:pt>
                <c:pt idx="171">
                  <c:v>1.3247091376782882</c:v>
                </c:pt>
                <c:pt idx="172">
                  <c:v>1.3187076902437169</c:v>
                </c:pt>
                <c:pt idx="173">
                  <c:v>1.3127334316993595</c:v>
                </c:pt>
                <c:pt idx="174">
                  <c:v>1.3068894157144144</c:v>
                </c:pt>
                <c:pt idx="175">
                  <c:v>1.3044152610934587</c:v>
                </c:pt>
                <c:pt idx="176">
                  <c:v>1.3027978535612459</c:v>
                </c:pt>
                <c:pt idx="177">
                  <c:v>1.2995927073508002</c:v>
                </c:pt>
                <c:pt idx="178">
                  <c:v>1.2971323665877719</c:v>
                </c:pt>
                <c:pt idx="179">
                  <c:v>1.2946766836507193</c:v>
                </c:pt>
                <c:pt idx="180">
                  <c:v>1.2930713514513998</c:v>
                </c:pt>
                <c:pt idx="181">
                  <c:v>1.2898901344033282</c:v>
                </c:pt>
                <c:pt idx="182">
                  <c:v>1.2867167437925955</c:v>
                </c:pt>
                <c:pt idx="183">
                  <c:v>1.2835511603645831</c:v>
                </c:pt>
                <c:pt idx="184">
                  <c:v>1.2795680992300371</c:v>
                </c:pt>
                <c:pt idx="185">
                  <c:v>1.2755973981606694</c:v>
                </c:pt>
                <c:pt idx="186">
                  <c:v>1.2732862525183657</c:v>
                </c:pt>
                <c:pt idx="187">
                  <c:v>1.2709792942428499</c:v>
                </c:pt>
                <c:pt idx="188">
                  <c:v>1.2686765157473912</c:v>
                </c:pt>
                <c:pt idx="189">
                  <c:v>1.2679392469448911</c:v>
                </c:pt>
                <c:pt idx="190">
                  <c:v>1.2663670677857193</c:v>
                </c:pt>
                <c:pt idx="191">
                  <c:v>1.2640726457882379</c:v>
                </c:pt>
                <c:pt idx="192">
                  <c:v>1.2609627714210818</c:v>
                </c:pt>
                <c:pt idx="193">
                  <c:v>1.2593992427311256</c:v>
                </c:pt>
                <c:pt idx="194">
                  <c:v>1.2586673652509068</c:v>
                </c:pt>
                <c:pt idx="195">
                  <c:v>1.2586673652509068</c:v>
                </c:pt>
                <c:pt idx="196">
                  <c:v>1.25940438541453</c:v>
                </c:pt>
                <c:pt idx="197">
                  <c:v>1.2601418371446946</c:v>
                </c:pt>
                <c:pt idx="198">
                  <c:v>1.2594095281189344</c:v>
                </c:pt>
                <c:pt idx="199">
                  <c:v>1.2578479253704258</c:v>
                </c:pt>
                <c:pt idx="200">
                  <c:v>1.2555689384772317</c:v>
                </c:pt>
                <c:pt idx="201">
                  <c:v>1.2532940806851434</c:v>
                </c:pt>
                <c:pt idx="202">
                  <c:v>1.2510233445129961</c:v>
                </c:pt>
                <c:pt idx="203">
                  <c:v>1.2495747789010472</c:v>
                </c:pt>
                <c:pt idx="204">
                  <c:v>1.2481278905897988</c:v>
                </c:pt>
                <c:pt idx="205">
                  <c:v>1.2458665145948855</c:v>
                </c:pt>
                <c:pt idx="206">
                  <c:v>1.2436092357934001</c:v>
                </c:pt>
                <c:pt idx="207">
                  <c:v>1.2399493894789448</c:v>
                </c:pt>
                <c:pt idx="208">
                  <c:v>1.2355080636563793</c:v>
                </c:pt>
                <c:pt idx="209">
                  <c:v>1.2303972672421584</c:v>
                </c:pt>
                <c:pt idx="210">
                  <c:v>1.2260880666028773</c:v>
                </c:pt>
                <c:pt idx="211">
                  <c:v>1.221793958007966</c:v>
                </c:pt>
                <c:pt idx="212">
                  <c:v>1.2181983123778606</c:v>
                </c:pt>
                <c:pt idx="213">
                  <c:v>1.2139318359427853</c:v>
                </c:pt>
                <c:pt idx="214">
                  <c:v>1.2096803019197837</c:v>
                </c:pt>
                <c:pt idx="215">
                  <c:v>1.2061203058476848</c:v>
                </c:pt>
                <c:pt idx="216">
                  <c:v>1.2032503996598172</c:v>
                </c:pt>
                <c:pt idx="217">
                  <c:v>1.2025511520815308</c:v>
                </c:pt>
                <c:pt idx="218">
                  <c:v>1.2025511520815308</c:v>
                </c:pt>
                <c:pt idx="219">
                  <c:v>1.2032553130626933</c:v>
                </c:pt>
                <c:pt idx="220">
                  <c:v>1.2039598863695073</c:v>
                </c:pt>
                <c:pt idx="221">
                  <c:v>1.2060911377625334</c:v>
                </c:pt>
                <c:pt idx="222">
                  <c:v>1.2082261618996115</c:v>
                </c:pt>
                <c:pt idx="223">
                  <c:v>1.2110889638247955</c:v>
                </c:pt>
                <c:pt idx="224">
                  <c:v>1.2139585489459748</c:v>
                </c:pt>
                <c:pt idx="225">
                  <c:v>1.2174629791651914</c:v>
                </c:pt>
                <c:pt idx="226">
                  <c:v>1.2217177398270611</c:v>
                </c:pt>
                <c:pt idx="227">
                  <c:v>1.2252445691166778</c:v>
                </c:pt>
                <c:pt idx="228">
                  <c:v>1.2281476948905592</c:v>
                </c:pt>
                <c:pt idx="229">
                  <c:v>1.2295915063554252</c:v>
                </c:pt>
                <c:pt idx="230">
                  <c:v>1.231037015166266</c:v>
                </c:pt>
                <c:pt idx="231">
                  <c:v>1.2324842233184825</c:v>
                </c:pt>
                <c:pt idx="232">
                  <c:v>1.2354045029139249</c:v>
                </c:pt>
                <c:pt idx="233">
                  <c:v>1.2375914176090028</c:v>
                </c:pt>
                <c:pt idx="234">
                  <c:v>1.2397822035833843</c:v>
                </c:pt>
                <c:pt idx="235">
                  <c:v>1.2419768676900129</c:v>
                </c:pt>
                <c:pt idx="236">
                  <c:v>1.2441754167939638</c:v>
                </c:pt>
                <c:pt idx="237">
                  <c:v>1.2441754167939638</c:v>
                </c:pt>
                <c:pt idx="238">
                  <c:v>1.2441754167939638</c:v>
                </c:pt>
                <c:pt idx="239">
                  <c:v>1.2441754167939638</c:v>
                </c:pt>
                <c:pt idx="240">
                  <c:v>1.2441754167939638</c:v>
                </c:pt>
                <c:pt idx="241">
                  <c:v>1.2449039511109543</c:v>
                </c:pt>
                <c:pt idx="242">
                  <c:v>1.2441804973117623</c:v>
                </c:pt>
                <c:pt idx="243">
                  <c:v>1.2434574639348839</c:v>
                </c:pt>
                <c:pt idx="244">
                  <c:v>1.2420176588904157</c:v>
                </c:pt>
                <c:pt idx="245">
                  <c:v>1.240579521002747</c:v>
                </c:pt>
                <c:pt idx="246">
                  <c:v>1.238331821252002</c:v>
                </c:pt>
                <c:pt idx="247">
                  <c:v>1.2368979512124736</c:v>
                </c:pt>
                <c:pt idx="248">
                  <c:v>1.2354657414575758</c:v>
                </c:pt>
                <c:pt idx="249">
                  <c:v>1.2361891757723587</c:v>
                </c:pt>
                <c:pt idx="250">
                  <c:v>1.2361891757723587</c:v>
                </c:pt>
                <c:pt idx="251">
                  <c:v>1.2361891757723587</c:v>
                </c:pt>
                <c:pt idx="252">
                  <c:v>1.2354707864099226</c:v>
                </c:pt>
                <c:pt idx="253">
                  <c:v>1.2340402291756309</c:v>
                </c:pt>
                <c:pt idx="254">
                  <c:v>1.2333230886353055</c:v>
                </c:pt>
                <c:pt idx="255">
                  <c:v>1.2318950182300203</c:v>
                </c:pt>
                <c:pt idx="256">
                  <c:v>1.2297633724312456</c:v>
                </c:pt>
                <c:pt idx="257">
                  <c:v>1.2268372086853554</c:v>
                </c:pt>
                <c:pt idx="258">
                  <c:v>1.2225404763821293</c:v>
                </c:pt>
                <c:pt idx="259">
                  <c:v>1.2175799051321381</c:v>
                </c:pt>
                <c:pt idx="260">
                  <c:v>1.2113017265508492</c:v>
                </c:pt>
                <c:pt idx="261">
                  <c:v>1.2036509118879419</c:v>
                </c:pt>
                <c:pt idx="262">
                  <c:v>1.1947642040423445</c:v>
                </c:pt>
                <c:pt idx="263">
                  <c:v>1.1853123568566546</c:v>
                </c:pt>
                <c:pt idx="264">
                  <c:v>1.1760244136707505</c:v>
                </c:pt>
                <c:pt idx="265">
                  <c:v>1.165579070590868</c:v>
                </c:pt>
                <c:pt idx="266">
                  <c:v>1.1545372232278903</c:v>
                </c:pt>
                <c:pt idx="267">
                  <c:v>1.1430913713597903</c:v>
                </c:pt>
                <c:pt idx="268">
                  <c:v>1.131842716857131</c:v>
                </c:pt>
                <c:pt idx="269">
                  <c:v>1.1202085378009459</c:v>
                </c:pt>
                <c:pt idx="270">
                  <c:v>1.1105921076424778</c:v>
                </c:pt>
                <c:pt idx="271">
                  <c:v>1.1004810452558993</c:v>
                </c:pt>
                <c:pt idx="272">
                  <c:v>1.091198092760711</c:v>
                </c:pt>
                <c:pt idx="273">
                  <c:v>1.0831416383882155</c:v>
                </c:pt>
                <c:pt idx="274">
                  <c:v>1.0752266784862963</c:v>
                </c:pt>
                <c:pt idx="275">
                  <c:v>1.0674510505905797</c:v>
                </c:pt>
                <c:pt idx="276">
                  <c:v>1.0598126382521684</c:v>
                </c:pt>
                <c:pt idx="277">
                  <c:v>1.0533630293875895</c:v>
                </c:pt>
                <c:pt idx="278">
                  <c:v>1.0474406476809237</c:v>
                </c:pt>
                <c:pt idx="279">
                  <c:v>1.0411469983833121</c:v>
                </c:pt>
                <c:pt idx="280">
                  <c:v>1.0344112699754149</c:v>
                </c:pt>
                <c:pt idx="281">
                  <c:v>1.0282756542612896</c:v>
                </c:pt>
                <c:pt idx="282">
                  <c:v>1.0221764319830098</c:v>
                </c:pt>
                <c:pt idx="283">
                  <c:v>1.0171451079926468</c:v>
                </c:pt>
                <c:pt idx="284">
                  <c:v>1.0131789101000765</c:v>
                </c:pt>
                <c:pt idx="285">
                  <c:v>1.0086684484913024</c:v>
                </c:pt>
                <c:pt idx="286">
                  <c:v>1.0052161549467329</c:v>
                </c:pt>
                <c:pt idx="287">
                  <c:v>1.0022578811304681</c:v>
                </c:pt>
                <c:pt idx="288">
                  <c:v>0.99979212403636986</c:v>
                </c:pt>
                <c:pt idx="289">
                  <c:v>0.99733243320342213</c:v>
                </c:pt>
                <c:pt idx="290">
                  <c:v>0.99487879370739563</c:v>
                </c:pt>
                <c:pt idx="291">
                  <c:v>0.99389032823021917</c:v>
                </c:pt>
                <c:pt idx="292">
                  <c:v>0.99339499143939369</c:v>
                </c:pt>
                <c:pt idx="293">
                  <c:v>0.99339499143939369</c:v>
                </c:pt>
                <c:pt idx="294">
                  <c:v>0.99289990151537977</c:v>
                </c:pt>
                <c:pt idx="295">
                  <c:v>0.99150609490337949</c:v>
                </c:pt>
                <c:pt idx="296">
                  <c:v>0.989629012300281</c:v>
                </c:pt>
                <c:pt idx="297">
                  <c:v>0.98823979727602107</c:v>
                </c:pt>
                <c:pt idx="298">
                  <c:v>0.98685253239505688</c:v>
                </c:pt>
                <c:pt idx="299">
                  <c:v>0.98546721491982892</c:v>
                </c:pt>
                <c:pt idx="300">
                  <c:v>0.98360156490057193</c:v>
                </c:pt>
                <c:pt idx="301">
                  <c:v>0.98173944686080816</c:v>
                </c:pt>
                <c:pt idx="302">
                  <c:v>0.979880854113925</c:v>
                </c:pt>
                <c:pt idx="303">
                  <c:v>0.9780257799859684</c:v>
                </c:pt>
                <c:pt idx="304">
                  <c:v>0.97665285327223761</c:v>
                </c:pt>
                <c:pt idx="305">
                  <c:v>0.97480389027587555</c:v>
                </c:pt>
                <c:pt idx="306">
                  <c:v>0.97256318846665446</c:v>
                </c:pt>
                <c:pt idx="307">
                  <c:v>0.97072196787217835</c:v>
                </c:pt>
                <c:pt idx="308">
                  <c:v>0.96888423300831361</c:v>
                </c:pt>
                <c:pt idx="309">
                  <c:v>0.96704997727600417</c:v>
                </c:pt>
                <c:pt idx="310">
                  <c:v>0.96521919408868706</c:v>
                </c:pt>
                <c:pt idx="311">
                  <c:v>0.96339187687226879</c:v>
                </c:pt>
                <c:pt idx="312">
                  <c:v>0.96164638966660765</c:v>
                </c:pt>
                <c:pt idx="313">
                  <c:v>0.95990406495967451</c:v>
                </c:pt>
                <c:pt idx="314">
                  <c:v>0.9585565770300406</c:v>
                </c:pt>
                <c:pt idx="315">
                  <c:v>0.95635322158817415</c:v>
                </c:pt>
                <c:pt idx="316">
                  <c:v>0.95369230895007884</c:v>
                </c:pt>
                <c:pt idx="317">
                  <c:v>0.95103879991131035</c:v>
                </c:pt>
                <c:pt idx="318">
                  <c:v>0.9484691479076246</c:v>
                </c:pt>
                <c:pt idx="319">
                  <c:v>0.94139473504710203</c:v>
                </c:pt>
                <c:pt idx="320">
                  <c:v>0.93282408086096402</c:v>
                </c:pt>
                <c:pt idx="321">
                  <c:v>0.92357624888662537</c:v>
                </c:pt>
                <c:pt idx="322">
                  <c:v>0.91294809515693742</c:v>
                </c:pt>
                <c:pt idx="323">
                  <c:v>0.90063339896767269</c:v>
                </c:pt>
                <c:pt idx="324">
                  <c:v>0.88823365287264233</c:v>
                </c:pt>
                <c:pt idx="325">
                  <c:v>0.87600462407878854</c:v>
                </c:pt>
                <c:pt idx="326">
                  <c:v>0.86351859730141856</c:v>
                </c:pt>
                <c:pt idx="327">
                  <c:v>0.85067535184324283</c:v>
                </c:pt>
                <c:pt idx="328">
                  <c:v>0.83843281821548798</c:v>
                </c:pt>
                <c:pt idx="329">
                  <c:v>0.82671463798356781</c:v>
                </c:pt>
                <c:pt idx="330">
                  <c:v>0.81562090882872829</c:v>
                </c:pt>
                <c:pt idx="331">
                  <c:v>0.80789431025762115</c:v>
                </c:pt>
                <c:pt idx="332">
                  <c:v>0.80065874282678495</c:v>
                </c:pt>
                <c:pt idx="333">
                  <c:v>0.79272117166587175</c:v>
                </c:pt>
                <c:pt idx="334">
                  <c:v>0.78609348461318251</c:v>
                </c:pt>
                <c:pt idx="335">
                  <c:v>0.78076748439800248</c:v>
                </c:pt>
                <c:pt idx="336">
                  <c:v>0.77529915493370494</c:v>
                </c:pt>
                <c:pt idx="337">
                  <c:v>0.76904929384278242</c:v>
                </c:pt>
                <c:pt idx="338">
                  <c:v>0.7633713050457448</c:v>
                </c:pt>
                <c:pt idx="339">
                  <c:v>0.75919771650987689</c:v>
                </c:pt>
                <c:pt idx="340">
                  <c:v>0.75393822794887766</c:v>
                </c:pt>
                <c:pt idx="341">
                  <c:v>0.7484860351841488</c:v>
                </c:pt>
                <c:pt idx="342">
                  <c:v>0.74284668907141738</c:v>
                </c:pt>
                <c:pt idx="343">
                  <c:v>0.73702584547350769</c:v>
                </c:pt>
                <c:pt idx="344">
                  <c:v>0.73180784528823961</c:v>
                </c:pt>
                <c:pt idx="345">
                  <c:v>0.72797745050325247</c:v>
                </c:pt>
                <c:pt idx="346">
                  <c:v>0.72439422328673886</c:v>
                </c:pt>
                <c:pt idx="347">
                  <c:v>0.72156956157503882</c:v>
                </c:pt>
                <c:pt idx="348">
                  <c:v>0.71979435451622065</c:v>
                </c:pt>
                <c:pt idx="349">
                  <c:v>0.7190200191506857</c:v>
                </c:pt>
                <c:pt idx="350">
                  <c:v>0.71824651679426588</c:v>
                </c:pt>
                <c:pt idx="351">
                  <c:v>0.71723826133706814</c:v>
                </c:pt>
                <c:pt idx="352">
                  <c:v>0.71699969848755174</c:v>
                </c:pt>
                <c:pt idx="353">
                  <c:v>0.71723921766303822</c:v>
                </c:pt>
                <c:pt idx="354">
                  <c:v>0.7177194607485865</c:v>
                </c:pt>
                <c:pt idx="355">
                  <c:v>0.71948175663830483</c:v>
                </c:pt>
                <c:pt idx="356">
                  <c:v>0.72124837968782962</c:v>
                </c:pt>
                <c:pt idx="357">
                  <c:v>0.72270994734373029</c:v>
                </c:pt>
                <c:pt idx="358">
                  <c:v>0.72448449692656303</c:v>
                </c:pt>
                <c:pt idx="359">
                  <c:v>0.72552041402176071</c:v>
                </c:pt>
                <c:pt idx="360">
                  <c:v>0.72680473122415135</c:v>
                </c:pt>
                <c:pt idx="361">
                  <c:v>0.72809132192656278</c:v>
                </c:pt>
                <c:pt idx="362">
                  <c:v>0.72888569239990653</c:v>
                </c:pt>
                <c:pt idx="363">
                  <c:v>0.72937373363539648</c:v>
                </c:pt>
                <c:pt idx="364">
                  <c:v>0.7301695032601454</c:v>
                </c:pt>
                <c:pt idx="365">
                  <c:v>0.73041342190858438</c:v>
                </c:pt>
                <c:pt idx="366">
                  <c:v>0.73065742203989381</c:v>
                </c:pt>
                <c:pt idx="367">
                  <c:v>0.72963174448227497</c:v>
                </c:pt>
                <c:pt idx="368">
                  <c:v>0.72836920472055644</c:v>
                </c:pt>
                <c:pt idx="369">
                  <c:v>0.72710884963167044</c:v>
                </c:pt>
                <c:pt idx="370">
                  <c:v>0.72485251650761351</c:v>
                </c:pt>
                <c:pt idx="371">
                  <c:v>0.722603185140129</c:v>
                </c:pt>
                <c:pt idx="372">
                  <c:v>0.71915947749388187</c:v>
                </c:pt>
                <c:pt idx="373">
                  <c:v>0.7145068559813712</c:v>
                </c:pt>
                <c:pt idx="374">
                  <c:v>0.70917751395476214</c:v>
                </c:pt>
                <c:pt idx="375">
                  <c:v>0.70394156612724967</c:v>
                </c:pt>
                <c:pt idx="376">
                  <c:v>0.69874427596881572</c:v>
                </c:pt>
                <c:pt idx="377">
                  <c:v>0.69358535806497046</c:v>
                </c:pt>
                <c:pt idx="378">
                  <c:v>0.68872763367800216</c:v>
                </c:pt>
                <c:pt idx="379">
                  <c:v>0.68458934651343561</c:v>
                </c:pt>
                <c:pt idx="380">
                  <c:v>0.68095284083344021</c:v>
                </c:pt>
                <c:pt idx="381">
                  <c:v>0.67712428169936956</c:v>
                </c:pt>
                <c:pt idx="382">
                  <c:v>0.67358010909434929</c:v>
                </c:pt>
                <c:pt idx="383">
                  <c:v>0.66984519306958701</c:v>
                </c:pt>
                <c:pt idx="384">
                  <c:v>0.66660048151891171</c:v>
                </c:pt>
                <c:pt idx="385">
                  <c:v>0.6642658573307868</c:v>
                </c:pt>
                <c:pt idx="386">
                  <c:v>0.66300829382105431</c:v>
                </c:pt>
                <c:pt idx="387">
                  <c:v>0.66196919400698873</c:v>
                </c:pt>
                <c:pt idx="388">
                  <c:v>0.66071597845516838</c:v>
                </c:pt>
                <c:pt idx="389">
                  <c:v>0.65968047127258667</c:v>
                </c:pt>
                <c:pt idx="390">
                  <c:v>0.65843158864584883</c:v>
                </c:pt>
                <c:pt idx="391">
                  <c:v>0.6567586015908119</c:v>
                </c:pt>
                <c:pt idx="392">
                  <c:v>0.65508986537327218</c:v>
                </c:pt>
                <c:pt idx="393">
                  <c:v>0.65384967351153878</c:v>
                </c:pt>
                <c:pt idx="394">
                  <c:v>0.65282492754605914</c:v>
                </c:pt>
                <c:pt idx="395">
                  <c:v>0.65223004329027456</c:v>
                </c:pt>
                <c:pt idx="396">
                  <c:v>0.65179709707778288</c:v>
                </c:pt>
                <c:pt idx="397">
                  <c:v>0.65158030081750595</c:v>
                </c:pt>
                <c:pt idx="398">
                  <c:v>0.65114778589999311</c:v>
                </c:pt>
                <c:pt idx="399">
                  <c:v>0.65055442993321511</c:v>
                </c:pt>
                <c:pt idx="400">
                  <c:v>0.65012259598236177</c:v>
                </c:pt>
                <c:pt idx="401">
                  <c:v>0.64953017421603387</c:v>
                </c:pt>
                <c:pt idx="402">
                  <c:v>0.64893829229180866</c:v>
                </c:pt>
                <c:pt idx="403">
                  <c:v>0.64872244690748571</c:v>
                </c:pt>
                <c:pt idx="404">
                  <c:v>0.64834545339050187</c:v>
                </c:pt>
                <c:pt idx="405">
                  <c:v>0.64796867895659815</c:v>
                </c:pt>
                <c:pt idx="406">
                  <c:v>0.64737821993904543</c:v>
                </c:pt>
                <c:pt idx="407">
                  <c:v>0.64700200759566651</c:v>
                </c:pt>
                <c:pt idx="408">
                  <c:v>0.64662601388140262</c:v>
                </c:pt>
                <c:pt idx="409">
                  <c:v>0.6460367783623413</c:v>
                </c:pt>
                <c:pt idx="410">
                  <c:v>0.6452357261341316</c:v>
                </c:pt>
                <c:pt idx="411">
                  <c:v>0.64464775750954229</c:v>
                </c:pt>
                <c:pt idx="412">
                  <c:v>0.64421984437080204</c:v>
                </c:pt>
                <c:pt idx="413">
                  <c:v>0.64384546746123472</c:v>
                </c:pt>
                <c:pt idx="414">
                  <c:v>0.64363131601722301</c:v>
                </c:pt>
                <c:pt idx="415">
                  <c:v>0.64341723580278931</c:v>
                </c:pt>
                <c:pt idx="416">
                  <c:v>0.64341723580278931</c:v>
                </c:pt>
                <c:pt idx="417">
                  <c:v>0.64363217419974861</c:v>
                </c:pt>
                <c:pt idx="418">
                  <c:v>0.64400905684836418</c:v>
                </c:pt>
                <c:pt idx="419">
                  <c:v>0.64422419294762268</c:v>
                </c:pt>
                <c:pt idx="420">
                  <c:v>0.6446014222563381</c:v>
                </c:pt>
                <c:pt idx="421">
                  <c:v>0.64497887245391938</c:v>
                </c:pt>
                <c:pt idx="422">
                  <c:v>0.64535654366970929</c:v>
                </c:pt>
                <c:pt idx="423">
                  <c:v>0.64573443603312641</c:v>
                </c:pt>
                <c:pt idx="424">
                  <c:v>0.64595014850835908</c:v>
                </c:pt>
                <c:pt idx="425">
                  <c:v>0.64632838846062091</c:v>
                </c:pt>
                <c:pt idx="426">
                  <c:v>0.64670684989353699</c:v>
                </c:pt>
                <c:pt idx="427">
                  <c:v>0.6469228872109789</c:v>
                </c:pt>
                <c:pt idx="428">
                  <c:v>0.64713899669732167</c:v>
                </c:pt>
                <c:pt idx="429">
                  <c:v>0.64692374978230416</c:v>
                </c:pt>
                <c:pt idx="430">
                  <c:v>0.64670857446123275</c:v>
                </c:pt>
                <c:pt idx="431">
                  <c:v>0.64649347071029428</c:v>
                </c:pt>
                <c:pt idx="432">
                  <c:v>0.64627843850568367</c:v>
                </c:pt>
                <c:pt idx="433">
                  <c:v>0.64606347782360363</c:v>
                </c:pt>
                <c:pt idx="434">
                  <c:v>0.64584858864026484</c:v>
                </c:pt>
                <c:pt idx="435">
                  <c:v>0.64563377093188579</c:v>
                </c:pt>
                <c:pt idx="436">
                  <c:v>0.64525857234403439</c:v>
                </c:pt>
                <c:pt idx="437">
                  <c:v>0.64467058290092227</c:v>
                </c:pt>
                <c:pt idx="438">
                  <c:v>0.64366022286610991</c:v>
                </c:pt>
                <c:pt idx="439">
                  <c:v>0.64249403005218109</c:v>
                </c:pt>
                <c:pt idx="440">
                  <c:v>0.64148708122003628</c:v>
                </c:pt>
                <c:pt idx="441">
                  <c:v>0.64048171052854819</c:v>
                </c:pt>
                <c:pt idx="442">
                  <c:v>0.63932127658881321</c:v>
                </c:pt>
                <c:pt idx="443">
                  <c:v>0.63816294513991656</c:v>
                </c:pt>
                <c:pt idx="444">
                  <c:v>0.6365929352265054</c:v>
                </c:pt>
                <c:pt idx="445">
                  <c:v>0.63502678785501543</c:v>
                </c:pt>
                <c:pt idx="446">
                  <c:v>0.63325991891246469</c:v>
                </c:pt>
                <c:pt idx="447">
                  <c:v>0.63134552223262974</c:v>
                </c:pt>
                <c:pt idx="448">
                  <c:v>0.6294369129309918</c:v>
                </c:pt>
                <c:pt idx="449">
                  <c:v>0.62753407351183188</c:v>
                </c:pt>
                <c:pt idx="450">
                  <c:v>0.62583851262669121</c:v>
                </c:pt>
                <c:pt idx="451">
                  <c:v>0.62414753304930193</c:v>
                </c:pt>
                <c:pt idx="452">
                  <c:v>0.62226068385940092</c:v>
                </c:pt>
                <c:pt idx="453">
                  <c:v>0.62057937136905539</c:v>
                </c:pt>
                <c:pt idx="454">
                  <c:v>0.61910273212393185</c:v>
                </c:pt>
                <c:pt idx="455">
                  <c:v>0.61742995223709873</c:v>
                </c:pt>
                <c:pt idx="456">
                  <c:v>0.61596080688575283</c:v>
                </c:pt>
                <c:pt idx="457">
                  <c:v>0.61414808161478651</c:v>
                </c:pt>
                <c:pt idx="458">
                  <c:v>0.61253812502212635</c:v>
                </c:pt>
                <c:pt idx="459">
                  <c:v>0.61073547244058979</c:v>
                </c:pt>
                <c:pt idx="460">
                  <c:v>0.608938124926929</c:v>
                </c:pt>
                <c:pt idx="461">
                  <c:v>0.60734182595914488</c:v>
                </c:pt>
                <c:pt idx="462">
                  <c:v>0.60594577908057001</c:v>
                </c:pt>
                <c:pt idx="463">
                  <c:v>0.60470019568511679</c:v>
                </c:pt>
                <c:pt idx="464">
                  <c:v>0.60365383490552493</c:v>
                </c:pt>
                <c:pt idx="465">
                  <c:v>0.60260928472710185</c:v>
                </c:pt>
                <c:pt idx="466">
                  <c:v>0.60156654201682058</c:v>
                </c:pt>
                <c:pt idx="467">
                  <c:v>0.60052560364707541</c:v>
                </c:pt>
                <c:pt idx="468">
                  <c:v>0.59963348964616303</c:v>
                </c:pt>
                <c:pt idx="469">
                  <c:v>0.59893917130535501</c:v>
                </c:pt>
                <c:pt idx="470">
                  <c:v>0.59844274024306965</c:v>
                </c:pt>
                <c:pt idx="471">
                  <c:v>0.59829337217004608</c:v>
                </c:pt>
                <c:pt idx="472">
                  <c:v>0.59814404137848609</c:v>
                </c:pt>
                <c:pt idx="473">
                  <c:v>0.59799474785908446</c:v>
                </c:pt>
                <c:pt idx="474">
                  <c:v>0.59764723384256169</c:v>
                </c:pt>
                <c:pt idx="475">
                  <c:v>0.59729992177763158</c:v>
                </c:pt>
                <c:pt idx="476">
                  <c:v>0.59680484940822087</c:v>
                </c:pt>
                <c:pt idx="477">
                  <c:v>0.59611380636279021</c:v>
                </c:pt>
                <c:pt idx="478">
                  <c:v>0.59527699757315788</c:v>
                </c:pt>
                <c:pt idx="479">
                  <c:v>0.59458772363430556</c:v>
                </c:pt>
                <c:pt idx="480">
                  <c:v>0.5937530571192311</c:v>
                </c:pt>
                <c:pt idx="481">
                  <c:v>0.59326092457054758</c:v>
                </c:pt>
                <c:pt idx="482">
                  <c:v>0.59242812058089489</c:v>
                </c:pt>
                <c:pt idx="483">
                  <c:v>0.59159648565944889</c:v>
                </c:pt>
                <c:pt idx="484">
                  <c:v>0.59076601816510255</c:v>
                </c:pt>
                <c:pt idx="485">
                  <c:v>0.58993671645905255</c:v>
                </c:pt>
                <c:pt idx="486">
                  <c:v>0.58910857890479618</c:v>
                </c:pt>
                <c:pt idx="487">
                  <c:v>0.58842644740593286</c:v>
                </c:pt>
                <c:pt idx="488">
                  <c:v>0.58774510575022987</c:v>
                </c:pt>
                <c:pt idx="489">
                  <c:v>0.58725795289535032</c:v>
                </c:pt>
                <c:pt idx="490">
                  <c:v>0.58657796424474773</c:v>
                </c:pt>
                <c:pt idx="491">
                  <c:v>0.58589876295609178</c:v>
                </c:pt>
                <c:pt idx="492">
                  <c:v>0.58522034811769241</c:v>
                </c:pt>
                <c:pt idx="493">
                  <c:v>0.58439883127652981</c:v>
                </c:pt>
                <c:pt idx="494">
                  <c:v>0.58372215321583387</c:v>
                </c:pt>
                <c:pt idx="495">
                  <c:v>0.58304625868373749</c:v>
                </c:pt>
                <c:pt idx="496">
                  <c:v>0.58256300047083909</c:v>
                </c:pt>
                <c:pt idx="497">
                  <c:v>0.58208014280677678</c:v>
                </c:pt>
                <c:pt idx="498">
                  <c:v>0.58174187728004911</c:v>
                </c:pt>
                <c:pt idx="499">
                  <c:v>0.58106827571845188</c:v>
                </c:pt>
                <c:pt idx="500">
                  <c:v>0.58058665695782452</c:v>
                </c:pt>
                <c:pt idx="501">
                  <c:v>0.57991439303108472</c:v>
                </c:pt>
                <c:pt idx="502">
                  <c:v>0.57957738609133636</c:v>
                </c:pt>
                <c:pt idx="503">
                  <c:v>0.57924057499717974</c:v>
                </c:pt>
                <c:pt idx="504">
                  <c:v>0.57890395963480257</c:v>
                </c:pt>
                <c:pt idx="505">
                  <c:v>0.57856753989045895</c:v>
                </c:pt>
                <c:pt idx="506">
                  <c:v>0.5780879938661011</c:v>
                </c:pt>
                <c:pt idx="507">
                  <c:v>0.57760884531372991</c:v>
                </c:pt>
                <c:pt idx="508">
                  <c:v>0.57698746928658284</c:v>
                </c:pt>
                <c:pt idx="509">
                  <c:v>0.57636676171901735</c:v>
                </c:pt>
                <c:pt idx="510">
                  <c:v>0.57574672189192277</c:v>
                </c:pt>
                <c:pt idx="511">
                  <c:v>0.57526951390411796</c:v>
                </c:pt>
                <c:pt idx="512">
                  <c:v>0.57465065446664787</c:v>
                </c:pt>
                <c:pt idx="513">
                  <c:v>0.57403246078148007</c:v>
                </c:pt>
                <c:pt idx="514">
                  <c:v>0.57341493213241623</c:v>
                </c:pt>
                <c:pt idx="515">
                  <c:v>0.57279806780402853</c:v>
                </c:pt>
                <c:pt idx="516">
                  <c:v>0.57218186708165852</c:v>
                </c:pt>
                <c:pt idx="517">
                  <c:v>0.57156632925141682</c:v>
                </c:pt>
                <c:pt idx="518">
                  <c:v>0.57109258618435632</c:v>
                </c:pt>
                <c:pt idx="519">
                  <c:v>0.57047822017314387</c:v>
                </c:pt>
                <c:pt idx="520">
                  <c:v>0.57000537898589276</c:v>
                </c:pt>
                <c:pt idx="521">
                  <c:v>0.56953292971332037</c:v>
                </c:pt>
                <c:pt idx="522">
                  <c:v>0.56892024153850107</c:v>
                </c:pt>
                <c:pt idx="523">
                  <c:v>0.56830821247710617</c:v>
                </c:pt>
                <c:pt idx="524">
                  <c:v>0.56769684182007907</c:v>
                </c:pt>
                <c:pt idx="525">
                  <c:v>0.56722630597980905</c:v>
                </c:pt>
                <c:pt idx="526">
                  <c:v>0.56661609920863043</c:v>
                </c:pt>
                <c:pt idx="527">
                  <c:v>0.56600654888144897</c:v>
                </c:pt>
                <c:pt idx="528">
                  <c:v>0.56525834221535343</c:v>
                </c:pt>
                <c:pt idx="529">
                  <c:v>0.56451112460709885</c:v>
                </c:pt>
                <c:pt idx="530">
                  <c:v>0.56376489474924507</c:v>
                </c:pt>
                <c:pt idx="531">
                  <c:v>0.5631584116709708</c:v>
                </c:pt>
                <c:pt idx="532">
                  <c:v>0.56255258103084527</c:v>
                </c:pt>
                <c:pt idx="533">
                  <c:v>0.56194740212699301</c:v>
                </c:pt>
                <c:pt idx="534">
                  <c:v>0.56134287425829377</c:v>
                </c:pt>
                <c:pt idx="535">
                  <c:v>0.56073899672438154</c:v>
                </c:pt>
                <c:pt idx="536">
                  <c:v>0.56027422789785442</c:v>
                </c:pt>
                <c:pt idx="537">
                  <c:v>0.55967149998489285</c:v>
                </c:pt>
                <c:pt idx="538">
                  <c:v>0.55920761595362667</c:v>
                </c:pt>
                <c:pt idx="539">
                  <c:v>0.55860603547304566</c:v>
                </c:pt>
                <c:pt idx="540">
                  <c:v>0.55814303455262748</c:v>
                </c:pt>
                <c:pt idx="541">
                  <c:v>0.55768041739077734</c:v>
                </c:pt>
                <c:pt idx="542">
                  <c:v>0.55721818366941678</c:v>
                </c:pt>
                <c:pt idx="543">
                  <c:v>0.55661874336646477</c:v>
                </c:pt>
                <c:pt idx="544">
                  <c:v>0.55588294648375469</c:v>
                </c:pt>
                <c:pt idx="545">
                  <c:v>0.55514812225433563</c:v>
                </c:pt>
                <c:pt idx="546">
                  <c:v>0.5542780663048259</c:v>
                </c:pt>
                <c:pt idx="547">
                  <c:v>0.55354536357391337</c:v>
                </c:pt>
                <c:pt idx="548">
                  <c:v>0.55267781954810402</c:v>
                </c:pt>
                <c:pt idx="549">
                  <c:v>0.55194723219075592</c:v>
                </c:pt>
                <c:pt idx="550">
                  <c:v>0.55108219283651483</c:v>
                </c:pt>
                <c:pt idx="551">
                  <c:v>0.55035371474547212</c:v>
                </c:pt>
                <c:pt idx="552">
                  <c:v>0.54949117283160476</c:v>
                </c:pt>
                <c:pt idx="553">
                  <c:v>0.54862998273663721</c:v>
                </c:pt>
                <c:pt idx="554">
                  <c:v>0.54745772894201494</c:v>
                </c:pt>
                <c:pt idx="555">
                  <c:v>0.54628797989376499</c:v>
                </c:pt>
                <c:pt idx="556">
                  <c:v>0.54498811349880127</c:v>
                </c:pt>
                <c:pt idx="557">
                  <c:v>0.54369134007440789</c:v>
                </c:pt>
                <c:pt idx="558">
                  <c:v>0.54257372703240281</c:v>
                </c:pt>
                <c:pt idx="559">
                  <c:v>0.54132655727454182</c:v>
                </c:pt>
                <c:pt idx="560">
                  <c:v>0.53977691242806491</c:v>
                </c:pt>
                <c:pt idx="561">
                  <c:v>0.53823170371929074</c:v>
                </c:pt>
                <c:pt idx="562">
                  <c:v>0.53656148608662868</c:v>
                </c:pt>
                <c:pt idx="563">
                  <c:v>0.53489645140198172</c:v>
                </c:pt>
                <c:pt idx="564">
                  <c:v>0.53336521389261737</c:v>
                </c:pt>
                <c:pt idx="565">
                  <c:v>0.5318383598266353</c:v>
                </c:pt>
                <c:pt idx="566">
                  <c:v>0.5306158665775168</c:v>
                </c:pt>
                <c:pt idx="567">
                  <c:v>0.52939618337343652</c:v>
                </c:pt>
                <c:pt idx="568">
                  <c:v>0.52830795548508191</c:v>
                </c:pt>
                <c:pt idx="569">
                  <c:v>0.52709357728707706</c:v>
                </c:pt>
                <c:pt idx="570">
                  <c:v>0.5258819904807075</c:v>
                </c:pt>
                <c:pt idx="571">
                  <c:v>0.52467318864963008</c:v>
                </c:pt>
                <c:pt idx="572">
                  <c:v>0.52363726054218596</c:v>
                </c:pt>
                <c:pt idx="573">
                  <c:v>0.52243361848784375</c:v>
                </c:pt>
                <c:pt idx="574">
                  <c:v>0.5214021122447704</c:v>
                </c:pt>
                <c:pt idx="575">
                  <c:v>0.52024579973051477</c:v>
                </c:pt>
                <c:pt idx="576">
                  <c:v>0.51896588984353698</c:v>
                </c:pt>
                <c:pt idx="577">
                  <c:v>0.51743861315194806</c:v>
                </c:pt>
                <c:pt idx="578">
                  <c:v>0.5157501812658617</c:v>
                </c:pt>
                <c:pt idx="579">
                  <c:v>0.51410847158480077</c:v>
                </c:pt>
                <c:pt idx="580">
                  <c:v>0.51247198771029268</c:v>
                </c:pt>
                <c:pt idx="581">
                  <c:v>0.51084071300781642</c:v>
                </c:pt>
                <c:pt idx="582">
                  <c:v>0.50909229696639269</c:v>
                </c:pt>
                <c:pt idx="583">
                  <c:v>0.50722832953285746</c:v>
                </c:pt>
                <c:pt idx="584">
                  <c:v>0.50537118674509662</c:v>
                </c:pt>
                <c:pt idx="585">
                  <c:v>0.50352084361566185</c:v>
                </c:pt>
                <c:pt idx="586">
                  <c:v>0.50159734576129633</c:v>
                </c:pt>
                <c:pt idx="587">
                  <c:v>0.49968119585298443</c:v>
                </c:pt>
                <c:pt idx="588">
                  <c:v>0.49777236582086831</c:v>
                </c:pt>
                <c:pt idx="589">
                  <c:v>0.49598941461266721</c:v>
                </c:pt>
                <c:pt idx="590">
                  <c:v>0.49409468753852115</c:v>
                </c:pt>
                <c:pt idx="591">
                  <c:v>0.49201182354880463</c:v>
                </c:pt>
                <c:pt idx="592">
                  <c:v>0.48982148932544362</c:v>
                </c:pt>
                <c:pt idx="593">
                  <c:v>0.48764090601411442</c:v>
                </c:pt>
                <c:pt idx="594">
                  <c:v>0.48547003020578638</c:v>
                </c:pt>
                <c:pt idx="595">
                  <c:v>0.48334701435027555</c:v>
                </c:pt>
                <c:pt idx="596">
                  <c:v>0.48111931380340184</c:v>
                </c:pt>
                <c:pt idx="597">
                  <c:v>0.478901880517066</c:v>
                </c:pt>
                <c:pt idx="598">
                  <c:v>0.47669466717043801</c:v>
                </c:pt>
                <c:pt idx="599">
                  <c:v>0.47442288494747187</c:v>
                </c:pt>
                <c:pt idx="600">
                  <c:v>0.47205063595141628</c:v>
                </c:pt>
                <c:pt idx="601">
                  <c:v>0.46969024887323568</c:v>
                </c:pt>
                <c:pt idx="602">
                  <c:v>0.46737835462166211</c:v>
                </c:pt>
                <c:pt idx="603">
                  <c:v>0.46518759285709205</c:v>
                </c:pt>
                <c:pt idx="604">
                  <c:v>0.46289786143428807</c:v>
                </c:pt>
                <c:pt idx="605">
                  <c:v>0.46065559702257242</c:v>
                </c:pt>
                <c:pt idx="606">
                  <c:v>0.45842419407752344</c:v>
                </c:pt>
                <c:pt idx="607">
                  <c:v>0.45620359998649762</c:v>
                </c:pt>
                <c:pt idx="608">
                  <c:v>0.45420856957091893</c:v>
                </c:pt>
                <c:pt idx="609">
                  <c:v>0.45211516535244456</c:v>
                </c:pt>
                <c:pt idx="610">
                  <c:v>0.45006690787307763</c:v>
                </c:pt>
                <c:pt idx="611">
                  <c:v>0.44802792979644546</c:v>
                </c:pt>
                <c:pt idx="612">
                  <c:v>0.44599818908324584</c:v>
                </c:pt>
                <c:pt idx="613">
                  <c:v>0.44408291429157681</c:v>
                </c:pt>
                <c:pt idx="614">
                  <c:v>0.44228100672303056</c:v>
                </c:pt>
                <c:pt idx="615">
                  <c:v>0.4405914509116971</c:v>
                </c:pt>
                <c:pt idx="616">
                  <c:v>0.43908347172978646</c:v>
                </c:pt>
                <c:pt idx="617">
                  <c:v>0.43751073595701861</c:v>
                </c:pt>
                <c:pt idx="618">
                  <c:v>0.43587411053732683</c:v>
                </c:pt>
                <c:pt idx="619">
                  <c:v>0.43431287024885773</c:v>
                </c:pt>
                <c:pt idx="620">
                  <c:v>0.43268820729745894</c:v>
                </c:pt>
                <c:pt idx="621">
                  <c:v>0.43124178143790709</c:v>
                </c:pt>
                <c:pt idx="622">
                  <c:v>0.42990357036204335</c:v>
                </c:pt>
                <c:pt idx="623">
                  <c:v>0.42874199570170823</c:v>
                </c:pt>
                <c:pt idx="624">
                  <c:v>0.42758355954913291</c:v>
                </c:pt>
                <c:pt idx="625">
                  <c:v>0.42642825342425034</c:v>
                </c:pt>
                <c:pt idx="626">
                  <c:v>0.42520752568342407</c:v>
                </c:pt>
                <c:pt idx="627">
                  <c:v>0.42399029249579695</c:v>
                </c:pt>
                <c:pt idx="628">
                  <c:v>0.42277654385758057</c:v>
                </c:pt>
                <c:pt idx="629">
                  <c:v>0.42166825759180576</c:v>
                </c:pt>
                <c:pt idx="630">
                  <c:v>0.42073312466528456</c:v>
                </c:pt>
                <c:pt idx="631">
                  <c:v>0.41973201010642708</c:v>
                </c:pt>
                <c:pt idx="632">
                  <c:v>0.41873327765228441</c:v>
                </c:pt>
                <c:pt idx="633">
                  <c:v>0.41763559059422184</c:v>
                </c:pt>
                <c:pt idx="634">
                  <c:v>0.41647358078859259</c:v>
                </c:pt>
                <c:pt idx="635">
                  <c:v>0.41521454699142774</c:v>
                </c:pt>
                <c:pt idx="636">
                  <c:v>0.41405927338469933</c:v>
                </c:pt>
                <c:pt idx="637">
                  <c:v>0.4128407287952518</c:v>
                </c:pt>
                <c:pt idx="638">
                  <c:v>0.41152659523637275</c:v>
                </c:pt>
                <c:pt idx="639">
                  <c:v>0.40998717041478566</c:v>
                </c:pt>
                <c:pt idx="640">
                  <c:v>0.40829121955694064</c:v>
                </c:pt>
                <c:pt idx="641">
                  <c:v>0.40647359203562833</c:v>
                </c:pt>
                <c:pt idx="642">
                  <c:v>0.40450464522109847</c:v>
                </c:pt>
                <c:pt idx="643">
                  <c:v>0.402640321675864</c:v>
                </c:pt>
                <c:pt idx="644">
                  <c:v>0.4002520585579713</c:v>
                </c:pt>
                <c:pt idx="645">
                  <c:v>0.39787796143492121</c:v>
                </c:pt>
                <c:pt idx="646">
                  <c:v>0.39539543787201714</c:v>
                </c:pt>
                <c:pt idx="647">
                  <c:v>0.39277691013271282</c:v>
                </c:pt>
                <c:pt idx="648">
                  <c:v>0.39005587235698774</c:v>
                </c:pt>
                <c:pt idx="649">
                  <c:v>0.3871465354683688</c:v>
                </c:pt>
                <c:pt idx="650">
                  <c:v>0.38408379733197701</c:v>
                </c:pt>
                <c:pt idx="651">
                  <c:v>0.38093004728565732</c:v>
                </c:pt>
                <c:pt idx="652">
                  <c:v>0.37788787219109005</c:v>
                </c:pt>
                <c:pt idx="653">
                  <c:v>0.3747002523941112</c:v>
                </c:pt>
                <c:pt idx="654">
                  <c:v>0.37148363808890172</c:v>
                </c:pt>
                <c:pt idx="655">
                  <c:v>0.36812907352569191</c:v>
                </c:pt>
                <c:pt idx="656">
                  <c:v>0.36496886950527724</c:v>
                </c:pt>
                <c:pt idx="657">
                  <c:v>0.36156522055824269</c:v>
                </c:pt>
                <c:pt idx="658">
                  <c:v>0.35814001494337044</c:v>
                </c:pt>
                <c:pt idx="659">
                  <c:v>0.35472089862768413</c:v>
                </c:pt>
                <c:pt idx="660">
                  <c:v>0.35130834240506048</c:v>
                </c:pt>
                <c:pt idx="661">
                  <c:v>0.34805802057508339</c:v>
                </c:pt>
                <c:pt idx="662">
                  <c:v>0.34499244170228149</c:v>
                </c:pt>
                <c:pt idx="663">
                  <c:v>0.34218551459322505</c:v>
                </c:pt>
                <c:pt idx="664">
                  <c:v>0.33942708009742534</c:v>
                </c:pt>
                <c:pt idx="665">
                  <c:v>0.33686972205101601</c:v>
                </c:pt>
                <c:pt idx="666">
                  <c:v>0.33435708840420131</c:v>
                </c:pt>
                <c:pt idx="667">
                  <c:v>0.33178747123476737</c:v>
                </c:pt>
                <c:pt idx="668">
                  <c:v>0.32951422196072061</c:v>
                </c:pt>
                <c:pt idx="669">
                  <c:v>0.32743294676251528</c:v>
                </c:pt>
                <c:pt idx="670">
                  <c:v>0.32549077657180753</c:v>
                </c:pt>
                <c:pt idx="671">
                  <c:v>0.3235601263734737</c:v>
                </c:pt>
                <c:pt idx="672">
                  <c:v>0.32176602662995363</c:v>
                </c:pt>
                <c:pt idx="673">
                  <c:v>0.32003181360190219</c:v>
                </c:pt>
                <c:pt idx="674">
                  <c:v>0.31840658970894947</c:v>
                </c:pt>
                <c:pt idx="675">
                  <c:v>0.31683933902367939</c:v>
                </c:pt>
                <c:pt idx="676">
                  <c:v>0.31530457804655365</c:v>
                </c:pt>
                <c:pt idx="677">
                  <c:v>0.31372796571933531</c:v>
                </c:pt>
                <c:pt idx="678">
                  <c:v>0.31220827614826502</c:v>
                </c:pt>
                <c:pt idx="679">
                  <c:v>0.3108429537200123</c:v>
                </c:pt>
                <c:pt idx="680">
                  <c:v>0.30941030802771452</c:v>
                </c:pt>
                <c:pt idx="681">
                  <c:v>0.30803287774190241</c:v>
                </c:pt>
                <c:pt idx="682">
                  <c:v>0.30666157948900274</c:v>
                </c:pt>
                <c:pt idx="683">
                  <c:v>0.30544152369713007</c:v>
                </c:pt>
                <c:pt idx="684">
                  <c:v>0.3042263219079589</c:v>
                </c:pt>
                <c:pt idx="685">
                  <c:v>0.3029438510241233</c:v>
                </c:pt>
                <c:pt idx="686">
                  <c:v>0.30150011249984177</c:v>
                </c:pt>
                <c:pt idx="687">
                  <c:v>0.29994549457244812</c:v>
                </c:pt>
                <c:pt idx="688">
                  <c:v>0.29825909429021541</c:v>
                </c:pt>
                <c:pt idx="689">
                  <c:v>0.29665157589409902</c:v>
                </c:pt>
                <c:pt idx="690">
                  <c:v>0.29500668064018842</c:v>
                </c:pt>
                <c:pt idx="691">
                  <c:v>0.29339378729171423</c:v>
                </c:pt>
                <c:pt idx="692">
                  <c:v>0.29183529360583454</c:v>
                </c:pt>
                <c:pt idx="693">
                  <c:v>0.29028507856345087</c:v>
                </c:pt>
                <c:pt idx="694">
                  <c:v>0.28878828845134152</c:v>
                </c:pt>
                <c:pt idx="695">
                  <c:v>0.2872318145829646</c:v>
                </c:pt>
                <c:pt idx="696">
                  <c:v>0.28568372959668509</c:v>
                </c:pt>
                <c:pt idx="697">
                  <c:v>0.28412180772347911</c:v>
                </c:pt>
                <c:pt idx="698">
                  <c:v>0.28265679713960862</c:v>
                </c:pt>
                <c:pt idx="699">
                  <c:v>0.28115533782896868</c:v>
                </c:pt>
                <c:pt idx="700">
                  <c:v>0.27968372756033699</c:v>
                </c:pt>
                <c:pt idx="701">
                  <c:v>0.27811124614078453</c:v>
                </c:pt>
                <c:pt idx="702">
                  <c:v>0.27646162786841511</c:v>
                </c:pt>
                <c:pt idx="703">
                  <c:v>0.27475791936548782</c:v>
                </c:pt>
                <c:pt idx="704">
                  <c:v>0.27304359217214597</c:v>
                </c:pt>
                <c:pt idx="705">
                  <c:v>0.27123534616913192</c:v>
                </c:pt>
                <c:pt idx="706">
                  <c:v>0.26931505247081183</c:v>
                </c:pt>
                <c:pt idx="707">
                  <c:v>0.26740835407981395</c:v>
                </c:pt>
                <c:pt idx="708">
                  <c:v>0.26549484687958458</c:v>
                </c:pt>
                <c:pt idx="709">
                  <c:v>0.26353466464117309</c:v>
                </c:pt>
                <c:pt idx="710">
                  <c:v>0.26146964357010744</c:v>
                </c:pt>
                <c:pt idx="711">
                  <c:v>0.25938150050204989</c:v>
                </c:pt>
                <c:pt idx="712">
                  <c:v>0.25723228471638732</c:v>
                </c:pt>
                <c:pt idx="713">
                  <c:v>0.25502407417611211</c:v>
                </c:pt>
                <c:pt idx="714">
                  <c:v>0.25283482001915231</c:v>
                </c:pt>
                <c:pt idx="715">
                  <c:v>0.25058916388570762</c:v>
                </c:pt>
                <c:pt idx="716">
                  <c:v>0.24827070078244803</c:v>
                </c:pt>
                <c:pt idx="717">
                  <c:v>0.24590049257243732</c:v>
                </c:pt>
                <c:pt idx="718">
                  <c:v>0.24357101036571802</c:v>
                </c:pt>
                <c:pt idx="719">
                  <c:v>0.24117413623026868</c:v>
                </c:pt>
                <c:pt idx="720">
                  <c:v>0.23867755077063485</c:v>
                </c:pt>
                <c:pt idx="721">
                  <c:v>0.2361028678241846</c:v>
                </c:pt>
                <c:pt idx="722">
                  <c:v>0.23350476834201411</c:v>
                </c:pt>
                <c:pt idx="723">
                  <c:v>0.23083443529903036</c:v>
                </c:pt>
                <c:pt idx="724">
                  <c:v>0.22821121234245245</c:v>
                </c:pt>
                <c:pt idx="725">
                  <c:v>0.22566704535168147</c:v>
                </c:pt>
                <c:pt idx="726">
                  <c:v>0.22315124149701801</c:v>
                </c:pt>
                <c:pt idx="727">
                  <c:v>0.22087374267287121</c:v>
                </c:pt>
                <c:pt idx="728">
                  <c:v>0.21865173532654952</c:v>
                </c:pt>
                <c:pt idx="729">
                  <c:v>0.21650008070932547</c:v>
                </c:pt>
                <c:pt idx="730">
                  <c:v>0.21433789980536724</c:v>
                </c:pt>
                <c:pt idx="731">
                  <c:v>0.21222869572759689</c:v>
                </c:pt>
                <c:pt idx="732">
                  <c:v>0.21015580699656114</c:v>
                </c:pt>
                <c:pt idx="733">
                  <c:v>0.20821143527313141</c:v>
                </c:pt>
                <c:pt idx="734">
                  <c:v>0.20634667665227971</c:v>
                </c:pt>
                <c:pt idx="735">
                  <c:v>0.20463690346521085</c:v>
                </c:pt>
                <c:pt idx="736">
                  <c:v>0.20301800934906492</c:v>
                </c:pt>
                <c:pt idx="737">
                  <c:v>0.20144246944634464</c:v>
                </c:pt>
                <c:pt idx="738">
                  <c:v>0.19990952652237237</c:v>
                </c:pt>
                <c:pt idx="739">
                  <c:v>0.19820830327824174</c:v>
                </c:pt>
                <c:pt idx="740">
                  <c:v>0.19652155738582472</c:v>
                </c:pt>
                <c:pt idx="741">
                  <c:v>0.19481988482314339</c:v>
                </c:pt>
                <c:pt idx="742">
                  <c:v>0.19326401858009276</c:v>
                </c:pt>
                <c:pt idx="743">
                  <c:v>0.19179331227593027</c:v>
                </c:pt>
                <c:pt idx="744">
                  <c:v>0.19043545278547233</c:v>
                </c:pt>
                <c:pt idx="745">
                  <c:v>0.18915973459631114</c:v>
                </c:pt>
                <c:pt idx="746">
                  <c:v>0.18800858178208749</c:v>
                </c:pt>
                <c:pt idx="747">
                  <c:v>0.18698068034489174</c:v>
                </c:pt>
                <c:pt idx="748">
                  <c:v>0.18600199471382375</c:v>
                </c:pt>
                <c:pt idx="749">
                  <c:v>0.18499950515377073</c:v>
                </c:pt>
                <c:pt idx="750">
                  <c:v>0.18394505231262229</c:v>
                </c:pt>
                <c:pt idx="751">
                  <c:v>0.18299658077272954</c:v>
                </c:pt>
                <c:pt idx="752">
                  <c:v>0.18212447456367384</c:v>
                </c:pt>
                <c:pt idx="753">
                  <c:v>0.1813854876344935</c:v>
                </c:pt>
                <c:pt idx="754">
                  <c:v>0.18063516934272075</c:v>
                </c:pt>
                <c:pt idx="755">
                  <c:v>0.17995945538751926</c:v>
                </c:pt>
                <c:pt idx="756">
                  <c:v>0.17940101289244609</c:v>
                </c:pt>
                <c:pt idx="757">
                  <c:v>0.17885866891458918</c:v>
                </c:pt>
                <c:pt idx="758">
                  <c:v>0.17834665373483025</c:v>
                </c:pt>
                <c:pt idx="759">
                  <c:v>0.17782179325246944</c:v>
                </c:pt>
                <c:pt idx="760">
                  <c:v>0.17725575998657767</c:v>
                </c:pt>
                <c:pt idx="761">
                  <c:v>0.17674833342255591</c:v>
                </c:pt>
                <c:pt idx="762">
                  <c:v>0.17637067651158242</c:v>
                </c:pt>
                <c:pt idx="763">
                  <c:v>0.17600812858453685</c:v>
                </c:pt>
                <c:pt idx="764">
                  <c:v>0.17563205326399312</c:v>
                </c:pt>
                <c:pt idx="765">
                  <c:v>0.17521414510507527</c:v>
                </c:pt>
                <c:pt idx="766">
                  <c:v>0.17479723133884398</c:v>
                </c:pt>
                <c:pt idx="767">
                  <c:v>0.17432493929798248</c:v>
                </c:pt>
                <c:pt idx="768">
                  <c:v>0.17378398159256259</c:v>
                </c:pt>
                <c:pt idx="769">
                  <c:v>0.17318918424493168</c:v>
                </c:pt>
                <c:pt idx="770">
                  <c:v>0.17254132397990088</c:v>
                </c:pt>
                <c:pt idx="771">
                  <c:v>0.17186852613604073</c:v>
                </c:pt>
                <c:pt idx="772">
                  <c:v>0.17122560614436574</c:v>
                </c:pt>
                <c:pt idx="773">
                  <c:v>0.17063956515573228</c:v>
                </c:pt>
                <c:pt idx="774">
                  <c:v>0.17005552996546097</c:v>
                </c:pt>
                <c:pt idx="775">
                  <c:v>0.16947349370845677</c:v>
                </c:pt>
                <c:pt idx="776">
                  <c:v>0.16887994940624407</c:v>
                </c:pt>
                <c:pt idx="777">
                  <c:v>0.168288483864733</c:v>
                </c:pt>
                <c:pt idx="778">
                  <c:v>0.16769908980351325</c:v>
                </c:pt>
                <c:pt idx="779">
                  <c:v>0.16713849144186585</c:v>
                </c:pt>
                <c:pt idx="780">
                  <c:v>0.16660646471760071</c:v>
                </c:pt>
                <c:pt idx="781">
                  <c:v>0.1661295236808645</c:v>
                </c:pt>
                <c:pt idx="782">
                  <c:v>0.1656539479738165</c:v>
                </c:pt>
                <c:pt idx="783">
                  <c:v>0.16515316250085105</c:v>
                </c:pt>
                <c:pt idx="784">
                  <c:v>0.16465389094344876</c:v>
                </c:pt>
                <c:pt idx="785">
                  <c:v>0.16414294402218826</c:v>
                </c:pt>
                <c:pt idx="786">
                  <c:v>0.16363358264958897</c:v>
                </c:pt>
                <c:pt idx="787">
                  <c:v>0.16315202160360723</c:v>
                </c:pt>
                <c:pt idx="788">
                  <c:v>0.16271119424802702</c:v>
                </c:pt>
                <c:pt idx="789">
                  <c:v>0.16229776675399324</c:v>
                </c:pt>
                <c:pt idx="790">
                  <c:v>0.16187231177435282</c:v>
                </c:pt>
                <c:pt idx="791">
                  <c:v>0.16140892310376667</c:v>
                </c:pt>
                <c:pt idx="792">
                  <c:v>0.16090804582809898</c:v>
                </c:pt>
                <c:pt idx="793">
                  <c:v>0.16039585154064723</c:v>
                </c:pt>
                <c:pt idx="794">
                  <c:v>0.15998830702435055</c:v>
                </c:pt>
                <c:pt idx="795">
                  <c:v>0.15968542308913494</c:v>
                </c:pt>
                <c:pt idx="796">
                  <c:v>0.15947433419224905</c:v>
                </c:pt>
                <c:pt idx="797">
                  <c:v>0.15927659425696114</c:v>
                </c:pt>
                <c:pt idx="798">
                  <c:v>0.15903998006617337</c:v>
                </c:pt>
                <c:pt idx="799">
                  <c:v>0.15882974438339484</c:v>
                </c:pt>
                <c:pt idx="800">
                  <c:v>0.15861978661213449</c:v>
                </c:pt>
                <c:pt idx="801">
                  <c:v>0.15838414814543295</c:v>
                </c:pt>
                <c:pt idx="802">
                  <c:v>0.15818775998451953</c:v>
                </c:pt>
                <c:pt idx="803">
                  <c:v>0.1580175858560588</c:v>
                </c:pt>
                <c:pt idx="804">
                  <c:v>0.1578735929262603</c:v>
                </c:pt>
                <c:pt idx="805">
                  <c:v>0.15767783782744124</c:v>
                </c:pt>
                <c:pt idx="806">
                  <c:v>0.15740499534038607</c:v>
                </c:pt>
                <c:pt idx="807">
                  <c:v>0.15701774721671027</c:v>
                </c:pt>
                <c:pt idx="808">
                  <c:v>0.15653049645048825</c:v>
                </c:pt>
                <c:pt idx="809">
                  <c:v>0.15603223655502235</c:v>
                </c:pt>
                <c:pt idx="810">
                  <c:v>0.15556053830492442</c:v>
                </c:pt>
                <c:pt idx="811">
                  <c:v>0.15506536593077339</c:v>
                </c:pt>
                <c:pt idx="812">
                  <c:v>0.1545222829836721</c:v>
                </c:pt>
                <c:pt idx="813">
                  <c:v>0.15396880571161542</c:v>
                </c:pt>
                <c:pt idx="814">
                  <c:v>0.15340507131347797</c:v>
                </c:pt>
                <c:pt idx="815">
                  <c:v>0.15284340094688362</c:v>
                </c:pt>
                <c:pt idx="816">
                  <c:v>0.15229593719619022</c:v>
                </c:pt>
                <c:pt idx="817">
                  <c:v>0.15179898681415921</c:v>
                </c:pt>
                <c:pt idx="818">
                  <c:v>0.15131578801892781</c:v>
                </c:pt>
                <c:pt idx="819">
                  <c:v>0.15083412731746509</c:v>
                </c:pt>
                <c:pt idx="820">
                  <c:v>0.15035399981378941</c:v>
                </c:pt>
                <c:pt idx="821">
                  <c:v>0.14987540062750374</c:v>
                </c:pt>
                <c:pt idx="822">
                  <c:v>0.14938634859519023</c:v>
                </c:pt>
                <c:pt idx="823">
                  <c:v>0.14888696757664641</c:v>
                </c:pt>
                <c:pt idx="824">
                  <c:v>0.14840114085809555</c:v>
                </c:pt>
                <c:pt idx="825">
                  <c:v>0.1478932194480847</c:v>
                </c:pt>
                <c:pt idx="826">
                  <c:v>0.14738703646243673</c:v>
                </c:pt>
                <c:pt idx="827">
                  <c:v>0.14688258595117748</c:v>
                </c:pt>
                <c:pt idx="828">
                  <c:v>0.14635647300866111</c:v>
                </c:pt>
                <c:pt idx="829">
                  <c:v>0.14579737726242911</c:v>
                </c:pt>
                <c:pt idx="830">
                  <c:v>0.14522886324619233</c:v>
                </c:pt>
                <c:pt idx="831">
                  <c:v>0.14463958367827168</c:v>
                </c:pt>
                <c:pt idx="832">
                  <c:v>0.14404126830716057</c:v>
                </c:pt>
                <c:pt idx="833">
                  <c:v>0.14341135939942765</c:v>
                </c:pt>
                <c:pt idx="834">
                  <c:v>0.14280680653993941</c:v>
                </c:pt>
                <c:pt idx="835">
                  <c:v>0.14222735469150535</c:v>
                </c:pt>
                <c:pt idx="836">
                  <c:v>0.14168403257276896</c:v>
                </c:pt>
                <c:pt idx="837">
                  <c:v>0.14118781485513132</c:v>
                </c:pt>
                <c:pt idx="838">
                  <c:v>0.14067087619691521</c:v>
                </c:pt>
                <c:pt idx="839">
                  <c:v>0.14013349997512167</c:v>
                </c:pt>
                <c:pt idx="840">
                  <c:v>0.13960929330003749</c:v>
                </c:pt>
                <c:pt idx="841">
                  <c:v>0.13902076811047703</c:v>
                </c:pt>
                <c:pt idx="842">
                  <c:v>0.13842376350553062</c:v>
                </c:pt>
                <c:pt idx="843">
                  <c:v>0.13784023593561676</c:v>
                </c:pt>
                <c:pt idx="844">
                  <c:v>0.13731367303076555</c:v>
                </c:pt>
                <c:pt idx="845">
                  <c:v>0.13682183460010258</c:v>
                </c:pt>
                <c:pt idx="846">
                  <c:v>0.13629916208590467</c:v>
                </c:pt>
                <c:pt idx="847">
                  <c:v>0.13576768487073027</c:v>
                </c:pt>
                <c:pt idx="848">
                  <c:v>0.13515260447240737</c:v>
                </c:pt>
                <c:pt idx="849">
                  <c:v>0.13447680311364815</c:v>
                </c:pt>
                <c:pt idx="850">
                  <c:v>0.13379388690288649</c:v>
                </c:pt>
                <c:pt idx="851">
                  <c:v>0.13311443875903392</c:v>
                </c:pt>
                <c:pt idx="852">
                  <c:v>0.13245922714562119</c:v>
                </c:pt>
                <c:pt idx="853">
                  <c:v>0.13184873513058842</c:v>
                </c:pt>
                <c:pt idx="854">
                  <c:v>0.13128252978516286</c:v>
                </c:pt>
                <c:pt idx="855">
                  <c:v>0.1307602210854458</c:v>
                </c:pt>
                <c:pt idx="856">
                  <c:v>0.13023999039548559</c:v>
                </c:pt>
                <c:pt idx="857">
                  <c:v>0.12971152956785975</c:v>
                </c:pt>
                <c:pt idx="858">
                  <c:v>0.12921601909997396</c:v>
                </c:pt>
                <c:pt idx="859">
                  <c:v>0.12875318533660643</c:v>
                </c:pt>
                <c:pt idx="860">
                  <c:v>0.12835364395150298</c:v>
                </c:pt>
                <c:pt idx="861">
                  <c:v>0.12799651875379731</c:v>
                </c:pt>
                <c:pt idx="862">
                  <c:v>0.12769195709488479</c:v>
                </c:pt>
                <c:pt idx="863">
                  <c:v>0.1273778090547508</c:v>
                </c:pt>
                <c:pt idx="864">
                  <c:v>0.12705415899098968</c:v>
                </c:pt>
                <c:pt idx="865">
                  <c:v>0.12678268327021919</c:v>
                </c:pt>
                <c:pt idx="866">
                  <c:v>0.12649125830709038</c:v>
                </c:pt>
                <c:pt idx="867">
                  <c:v>0.12615966818848259</c:v>
                </c:pt>
                <c:pt idx="868">
                  <c:v>0.1258289473157676</c:v>
                </c:pt>
                <c:pt idx="869">
                  <c:v>0.12551938265648369</c:v>
                </c:pt>
                <c:pt idx="870">
                  <c:v>0.12520045460691609</c:v>
                </c:pt>
                <c:pt idx="871">
                  <c:v>0.12487224826168339</c:v>
                </c:pt>
                <c:pt idx="872">
                  <c:v>0.12455496449450448</c:v>
                </c:pt>
                <c:pt idx="873">
                  <c:v>0.12424853409062374</c:v>
                </c:pt>
                <c:pt idx="874">
                  <c:v>0.12392282315448988</c:v>
                </c:pt>
                <c:pt idx="875">
                  <c:v>0.12361794794615606</c:v>
                </c:pt>
                <c:pt idx="876">
                  <c:v>0.12332380488926355</c:v>
                </c:pt>
                <c:pt idx="877">
                  <c:v>0.12299059107888546</c:v>
                </c:pt>
                <c:pt idx="878">
                  <c:v>0.12266817777357643</c:v>
                </c:pt>
                <c:pt idx="879">
                  <c:v>0.12235649425623149</c:v>
                </c:pt>
                <c:pt idx="880">
                  <c:v>0.12203574320208073</c:v>
                </c:pt>
                <c:pt idx="881">
                  <c:v>0.1217158329797907</c:v>
                </c:pt>
                <c:pt idx="882">
                  <c:v>0.1214163874136501</c:v>
                </c:pt>
                <c:pt idx="883">
                  <c:v>0.12113729751499382</c:v>
                </c:pt>
                <c:pt idx="884">
                  <c:v>0.12085884913741381</c:v>
                </c:pt>
                <c:pt idx="885">
                  <c:v>0.12059082068790396</c:v>
                </c:pt>
                <c:pt idx="886">
                  <c:v>0.12031362845181802</c:v>
                </c:pt>
                <c:pt idx="887">
                  <c:v>0.12004680913722914</c:v>
                </c:pt>
                <c:pt idx="888">
                  <c:v>0.11978058154734804</c:v>
                </c:pt>
                <c:pt idx="889">
                  <c:v>0.11953436033643459</c:v>
                </c:pt>
                <c:pt idx="890">
                  <c:v>0.11928864525835103</c:v>
                </c:pt>
                <c:pt idx="891">
                  <c:v>0.11904343527268967</c:v>
                </c:pt>
                <c:pt idx="892">
                  <c:v>0.11880839288197198</c:v>
                </c:pt>
                <c:pt idx="893">
                  <c:v>0.11858346923447532</c:v>
                </c:pt>
                <c:pt idx="894">
                  <c:v>0.11833970881010564</c:v>
                </c:pt>
                <c:pt idx="895">
                  <c:v>0.11806769102039569</c:v>
                </c:pt>
                <c:pt idx="896">
                  <c:v>0.11778675453719095</c:v>
                </c:pt>
                <c:pt idx="897">
                  <c:v>0.11749697529867471</c:v>
                </c:pt>
                <c:pt idx="898">
                  <c:v>0.1172459203445443</c:v>
                </c:pt>
                <c:pt idx="899">
                  <c:v>0.11698590428063511</c:v>
                </c:pt>
                <c:pt idx="900">
                  <c:v>0.11672646485387708</c:v>
                </c:pt>
                <c:pt idx="901">
                  <c:v>0.11645815529583045</c:v>
                </c:pt>
                <c:pt idx="902">
                  <c:v>0.11618104862671071</c:v>
                </c:pt>
                <c:pt idx="903">
                  <c:v>0.11590460131979599</c:v>
                </c:pt>
                <c:pt idx="904">
                  <c:v>0.11561010315025035</c:v>
                </c:pt>
                <c:pt idx="905">
                  <c:v>0.11530703740223809</c:v>
                </c:pt>
                <c:pt idx="906">
                  <c:v>0.11502335876939629</c:v>
                </c:pt>
                <c:pt idx="907">
                  <c:v>0.11475896400172222</c:v>
                </c:pt>
                <c:pt idx="908">
                  <c:v>0.11451375933691899</c:v>
                </c:pt>
                <c:pt idx="909">
                  <c:v>0.11427836461662336</c:v>
                </c:pt>
                <c:pt idx="910">
                  <c:v>0.11401568230594974</c:v>
                </c:pt>
                <c:pt idx="911">
                  <c:v>0.1137720658058764</c:v>
                </c:pt>
                <c:pt idx="912">
                  <c:v>0.11353819571233563</c:v>
                </c:pt>
                <c:pt idx="913">
                  <c:v>0.11328640226258729</c:v>
                </c:pt>
                <c:pt idx="914">
                  <c:v>0.11303516721471366</c:v>
                </c:pt>
                <c:pt idx="915">
                  <c:v>0.11277534254001736</c:v>
                </c:pt>
                <c:pt idx="916">
                  <c:v>0.11250699894956018</c:v>
                </c:pt>
                <c:pt idx="917">
                  <c:v>0.11223929386997707</c:v>
                </c:pt>
                <c:pt idx="918">
                  <c:v>0.11198129860410982</c:v>
                </c:pt>
                <c:pt idx="919">
                  <c:v>0.11170580196134162</c:v>
                </c:pt>
                <c:pt idx="920">
                  <c:v>0.11144000329207517</c:v>
                </c:pt>
                <c:pt idx="921">
                  <c:v>0.11116583834525147</c:v>
                </c:pt>
                <c:pt idx="922">
                  <c:v>0.11089234789964679</c:v>
                </c:pt>
                <c:pt idx="923">
                  <c:v>0.11059272316929897</c:v>
                </c:pt>
                <c:pt idx="924">
                  <c:v>0.1102939080076972</c:v>
                </c:pt>
                <c:pt idx="925">
                  <c:v>0.1100225626870707</c:v>
                </c:pt>
                <c:pt idx="926">
                  <c:v>0.10975188493081248</c:v>
                </c:pt>
                <c:pt idx="927">
                  <c:v>0.10949960726800965</c:v>
                </c:pt>
                <c:pt idx="928">
                  <c:v>0.10927451964906687</c:v>
                </c:pt>
                <c:pt idx="929">
                  <c:v>0.10907653450871935</c:v>
                </c:pt>
                <c:pt idx="930">
                  <c:v>0.10887003485492495</c:v>
                </c:pt>
                <c:pt idx="931">
                  <c:v>0.10867278256592278</c:v>
                </c:pt>
                <c:pt idx="932">
                  <c:v>0.10847588766144398</c:v>
                </c:pt>
                <c:pt idx="933">
                  <c:v>0.10827934949397415</c:v>
                </c:pt>
                <c:pt idx="934">
                  <c:v>0.10809198513497664</c:v>
                </c:pt>
                <c:pt idx="935">
                  <c:v>0.10793140851219871</c:v>
                </c:pt>
                <c:pt idx="936">
                  <c:v>0.10777989725653517</c:v>
                </c:pt>
                <c:pt idx="937">
                  <c:v>0.1076374225135171</c:v>
                </c:pt>
                <c:pt idx="938">
                  <c:v>0.10751278865316928</c:v>
                </c:pt>
                <c:pt idx="939">
                  <c:v>0.10738829910693436</c:v>
                </c:pt>
                <c:pt idx="940">
                  <c:v>0.10726395370771037</c:v>
                </c:pt>
                <c:pt idx="941">
                  <c:v>0.10711337940744212</c:v>
                </c:pt>
                <c:pt idx="942">
                  <c:v>0.10696301647939274</c:v>
                </c:pt>
                <c:pt idx="943">
                  <c:v>0.10681286462684353</c:v>
                </c:pt>
                <c:pt idx="944">
                  <c:v>0.10667166820871639</c:v>
                </c:pt>
                <c:pt idx="945">
                  <c:v>0.10653940085124171</c:v>
                </c:pt>
                <c:pt idx="946">
                  <c:v>0.10640729749845682</c:v>
                </c:pt>
                <c:pt idx="947">
                  <c:v>0.10627535794700436</c:v>
                </c:pt>
                <c:pt idx="948">
                  <c:v>0.10613487206143506</c:v>
                </c:pt>
                <c:pt idx="949">
                  <c:v>0.10598588273610905</c:v>
                </c:pt>
                <c:pt idx="950">
                  <c:v>0.10584577950915543</c:v>
                </c:pt>
                <c:pt idx="951">
                  <c:v>0.10569719600430562</c:v>
                </c:pt>
                <c:pt idx="952">
                  <c:v>0.10549709398896168</c:v>
                </c:pt>
                <c:pt idx="953">
                  <c:v>0.10531454398765749</c:v>
                </c:pt>
                <c:pt idx="954">
                  <c:v>0.10514089525099379</c:v>
                </c:pt>
                <c:pt idx="955">
                  <c:v>0.10495896160865857</c:v>
                </c:pt>
                <c:pt idx="956">
                  <c:v>0.10476025719132054</c:v>
                </c:pt>
                <c:pt idx="957">
                  <c:v>0.10453641669247364</c:v>
                </c:pt>
                <c:pt idx="958">
                  <c:v>0.10431305447203372</c:v>
                </c:pt>
                <c:pt idx="959">
                  <c:v>0.1040901695080667</c:v>
                </c:pt>
                <c:pt idx="960">
                  <c:v>0.1038593289288159</c:v>
                </c:pt>
                <c:pt idx="961">
                  <c:v>0.10362900028429708</c:v>
                </c:pt>
                <c:pt idx="962">
                  <c:v>0.10335734236140685</c:v>
                </c:pt>
                <c:pt idx="963">
                  <c:v>0.10303660827145228</c:v>
                </c:pt>
                <c:pt idx="964">
                  <c:v>0.10277480596001159</c:v>
                </c:pt>
                <c:pt idx="965">
                  <c:v>0.10250538726219585</c:v>
                </c:pt>
                <c:pt idx="966">
                  <c:v>0.1021955050682036</c:v>
                </c:pt>
                <c:pt idx="967">
                  <c:v>0.10188655967350277</c:v>
                </c:pt>
                <c:pt idx="968">
                  <c:v>0.10160307525773737</c:v>
                </c:pt>
                <c:pt idx="969">
                  <c:v>0.10131221814045115</c:v>
                </c:pt>
                <c:pt idx="970">
                  <c:v>0.10103033174580324</c:v>
                </c:pt>
                <c:pt idx="971">
                  <c:v>0.10074922965872402</c:v>
                </c:pt>
                <c:pt idx="972">
                  <c:v>0.10046890969699265</c:v>
                </c:pt>
                <c:pt idx="973">
                  <c:v>0.10016518394172794</c:v>
                </c:pt>
                <c:pt idx="974">
                  <c:v>9.9878443047519444E-2</c:v>
                </c:pt>
                <c:pt idx="975">
                  <c:v>9.9640787019056182E-2</c:v>
                </c:pt>
                <c:pt idx="976">
                  <c:v>9.9371563357480847E-2</c:v>
                </c:pt>
                <c:pt idx="977">
                  <c:v>9.9079120490824651E-2</c:v>
                </c:pt>
                <c:pt idx="978">
                  <c:v>9.8819389836273447E-2</c:v>
                </c:pt>
                <c:pt idx="979">
                  <c:v>9.8600238255496672E-2</c:v>
                </c:pt>
                <c:pt idx="980">
                  <c:v>9.8381572686781257E-2</c:v>
                </c:pt>
                <c:pt idx="981">
                  <c:v>9.8171361477893779E-2</c:v>
                </c:pt>
                <c:pt idx="982">
                  <c:v>9.8001487773432316E-2</c:v>
                </c:pt>
                <c:pt idx="983">
                  <c:v>9.7847894932026613E-2</c:v>
                </c:pt>
                <c:pt idx="984">
                  <c:v>9.7718549348665015E-2</c:v>
                </c:pt>
                <c:pt idx="985">
                  <c:v>9.7629503688714286E-2</c:v>
                </c:pt>
                <c:pt idx="986">
                  <c:v>9.7540539171285717E-2</c:v>
                </c:pt>
                <c:pt idx="987">
                  <c:v>9.7419593942065161E-2</c:v>
                </c:pt>
                <c:pt idx="988">
                  <c:v>9.7290814531756545E-2</c:v>
                </c:pt>
                <c:pt idx="989">
                  <c:v>9.7194150885873964E-2</c:v>
                </c:pt>
                <c:pt idx="990">
                  <c:v>9.7105583082046837E-2</c:v>
                </c:pt>
                <c:pt idx="991">
                  <c:v>9.6985177175905296E-2</c:v>
                </c:pt>
                <c:pt idx="992">
                  <c:v>9.6841100330698135E-2</c:v>
                </c:pt>
                <c:pt idx="993">
                  <c:v>9.6721022369503987E-2</c:v>
                </c:pt>
                <c:pt idx="994">
                  <c:v>9.6561543130385286E-2</c:v>
                </c:pt>
                <c:pt idx="995">
                  <c:v>9.6386591543041425E-2</c:v>
                </c:pt>
                <c:pt idx="996">
                  <c:v>9.61962834016684E-2</c:v>
                </c:pt>
                <c:pt idx="997">
                  <c:v>9.5990741484903899E-2</c:v>
                </c:pt>
                <c:pt idx="998">
                  <c:v>9.5754584846736907E-2</c:v>
                </c:pt>
                <c:pt idx="999">
                  <c:v>9.5519009201662453E-2</c:v>
                </c:pt>
                <c:pt idx="1000">
                  <c:v>9.5345946492227718E-2</c:v>
                </c:pt>
                <c:pt idx="1001">
                  <c:v>9.5180961827737096E-2</c:v>
                </c:pt>
                <c:pt idx="1002">
                  <c:v>9.5016262649316077E-2</c:v>
                </c:pt>
                <c:pt idx="1003">
                  <c:v>9.4851848462965446E-2</c:v>
                </c:pt>
                <c:pt idx="1004">
                  <c:v>9.4679994524915934E-2</c:v>
                </c:pt>
                <c:pt idx="1005">
                  <c:v>9.4500749867220221E-2</c:v>
                </c:pt>
                <c:pt idx="1006">
                  <c:v>9.4344931542353933E-2</c:v>
                </c:pt>
                <c:pt idx="1007">
                  <c:v>9.4204776928074538E-2</c:v>
                </c:pt>
                <c:pt idx="1008">
                  <c:v>9.4057134482116736E-2</c:v>
                </c:pt>
                <c:pt idx="1009">
                  <c:v>9.3909723428796957E-2</c:v>
                </c:pt>
                <c:pt idx="1010">
                  <c:v>9.3777895443673376E-2</c:v>
                </c:pt>
                <c:pt idx="1011">
                  <c:v>9.3646252515187461E-2</c:v>
                </c:pt>
                <c:pt idx="1012">
                  <c:v>9.3468964899563925E-2</c:v>
                </c:pt>
                <c:pt idx="1013">
                  <c:v>9.323147269684888E-2</c:v>
                </c:pt>
                <c:pt idx="1014">
                  <c:v>9.2979566633032792E-2</c:v>
                </c:pt>
                <c:pt idx="1015">
                  <c:v>9.2750818094011089E-2</c:v>
                </c:pt>
                <c:pt idx="1016">
                  <c:v>9.2545124773729323E-2</c:v>
                </c:pt>
                <c:pt idx="1017">
                  <c:v>9.2354888824032283E-2</c:v>
                </c:pt>
                <c:pt idx="1018">
                  <c:v>9.2112785385826138E-2</c:v>
                </c:pt>
                <c:pt idx="1019">
                  <c:v>9.1849095933960984E-2</c:v>
                </c:pt>
                <c:pt idx="1020">
                  <c:v>9.1600924972455061E-2</c:v>
                </c:pt>
                <c:pt idx="1021">
                  <c:v>9.1375568170748475E-2</c:v>
                </c:pt>
                <c:pt idx="1022">
                  <c:v>9.115076579235247E-2</c:v>
                </c:pt>
                <c:pt idx="1023">
                  <c:v>9.0919163825106439E-2</c:v>
                </c:pt>
                <c:pt idx="1024">
                  <c:v>9.06588913301139E-2</c:v>
                </c:pt>
                <c:pt idx="1025">
                  <c:v>9.045050116687002E-2</c:v>
                </c:pt>
                <c:pt idx="1026">
                  <c:v>9.0264570929787055E-2</c:v>
                </c:pt>
                <c:pt idx="1027">
                  <c:v>9.0027947148971915E-2</c:v>
                </c:pt>
                <c:pt idx="1028">
                  <c:v>8.9763001826045824E-2</c:v>
                </c:pt>
                <c:pt idx="1029">
                  <c:v>8.9420098560762926E-2</c:v>
                </c:pt>
                <c:pt idx="1030">
                  <c:v>8.9106923981997571E-2</c:v>
                </c:pt>
                <c:pt idx="1031">
                  <c:v>8.8851839350219425E-2</c:v>
                </c:pt>
                <c:pt idx="1032">
                  <c:v>8.860462213286914E-2</c:v>
                </c:pt>
                <c:pt idx="1033">
                  <c:v>8.8315500166588984E-2</c:v>
                </c:pt>
                <c:pt idx="1034">
                  <c:v>8.8055594443399526E-2</c:v>
                </c:pt>
                <c:pt idx="1035">
                  <c:v>8.7810592660773304E-2</c:v>
                </c:pt>
                <c:pt idx="1036">
                  <c:v>8.7559219011071068E-2</c:v>
                </c:pt>
                <c:pt idx="1037">
                  <c:v>8.7259536665488024E-2</c:v>
                </c:pt>
                <c:pt idx="1038">
                  <c:v>8.6953928988038359E-2</c:v>
                </c:pt>
                <c:pt idx="1039">
                  <c:v>8.6663252215811309E-2</c:v>
                </c:pt>
                <c:pt idx="1040">
                  <c:v>8.6394322513316163E-2</c:v>
                </c:pt>
                <c:pt idx="1041">
                  <c:v>8.6244827554818729E-2</c:v>
                </c:pt>
                <c:pt idx="1042">
                  <c:v>8.6152047693944384E-2</c:v>
                </c:pt>
                <c:pt idx="1043">
                  <c:v>8.6009995194103558E-2</c:v>
                </c:pt>
                <c:pt idx="1044">
                  <c:v>8.5833192870272967E-2</c:v>
                </c:pt>
                <c:pt idx="1045">
                  <c:v>8.5684668878967099E-2</c:v>
                </c:pt>
                <c:pt idx="1046">
                  <c:v>8.5515490886287085E-2</c:v>
                </c:pt>
                <c:pt idx="1047">
                  <c:v>8.531892343609862E-2</c:v>
                </c:pt>
                <c:pt idx="1048">
                  <c:v>8.5136623097257919E-2</c:v>
                </c:pt>
                <c:pt idx="1049">
                  <c:v>8.4947815763346285E-2</c:v>
                </c:pt>
                <c:pt idx="1050">
                  <c:v>8.4759427147115041E-2</c:v>
                </c:pt>
                <c:pt idx="1051">
                  <c:v>8.4592075975276917E-2</c:v>
                </c:pt>
                <c:pt idx="1052">
                  <c:v>8.4452595647407036E-2</c:v>
                </c:pt>
                <c:pt idx="1053">
                  <c:v>8.4258471387390996E-2</c:v>
                </c:pt>
                <c:pt idx="1054">
                  <c:v>8.4017266325117898E-2</c:v>
                </c:pt>
                <c:pt idx="1055">
                  <c:v>8.3723013999143267E-2</c:v>
                </c:pt>
                <c:pt idx="1056">
                  <c:v>8.344313779626647E-2</c:v>
                </c:pt>
                <c:pt idx="1057">
                  <c:v>8.3150896231441437E-2</c:v>
                </c:pt>
                <c:pt idx="1058">
                  <c:v>8.2879570085720278E-2</c:v>
                </c:pt>
                <c:pt idx="1059">
                  <c:v>8.2609129292781691E-2</c:v>
                </c:pt>
                <c:pt idx="1060">
                  <c:v>8.234617212431089E-2</c:v>
                </c:pt>
                <c:pt idx="1061">
                  <c:v>8.2064332081757771E-2</c:v>
                </c:pt>
                <c:pt idx="1062">
                  <c:v>8.1731348451163241E-2</c:v>
                </c:pt>
                <c:pt idx="1063">
                  <c:v>8.1361073665902853E-2</c:v>
                </c:pt>
                <c:pt idx="1064">
                  <c:v>8.1005272403895226E-2</c:v>
                </c:pt>
                <c:pt idx="1065">
                  <c:v>8.0682992214987051E-2</c:v>
                </c:pt>
                <c:pt idx="1066">
                  <c:v>8.0439080911267113E-2</c:v>
                </c:pt>
                <c:pt idx="1067">
                  <c:v>8.0365781101831582E-2</c:v>
                </c:pt>
                <c:pt idx="1068">
                  <c:v>8.0359087578511249E-2</c:v>
                </c:pt>
                <c:pt idx="1069">
                  <c:v>8.0359087578511249E-2</c:v>
                </c:pt>
                <c:pt idx="1070">
                  <c:v>8.0345708886407102E-2</c:v>
                </c:pt>
                <c:pt idx="1071">
                  <c:v>8.0372548978511663E-2</c:v>
                </c:pt>
                <c:pt idx="1072">
                  <c:v>8.0419611602707969E-2</c:v>
                </c:pt>
                <c:pt idx="1073">
                  <c:v>8.0507351921828826E-2</c:v>
                </c:pt>
                <c:pt idx="1074">
                  <c:v>8.060199643257808E-2</c:v>
                </c:pt>
                <c:pt idx="1075">
                  <c:v>8.0744678193924474E-2</c:v>
                </c:pt>
                <c:pt idx="1076">
                  <c:v>8.0846437747125285E-2</c:v>
                </c:pt>
                <c:pt idx="1077">
                  <c:v>8.0934643746959772E-2</c:v>
                </c:pt>
                <c:pt idx="1078">
                  <c:v>8.0948147487777941E-2</c:v>
                </c:pt>
                <c:pt idx="1079">
                  <c:v>8.0827894537223957E-2</c:v>
                </c:pt>
                <c:pt idx="1080">
                  <c:v>8.0648642662788789E-2</c:v>
                </c:pt>
                <c:pt idx="1081">
                  <c:v>8.0476321279766644E-2</c:v>
                </c:pt>
                <c:pt idx="1082">
                  <c:v>8.0337066708867144E-2</c:v>
                </c:pt>
                <c:pt idx="1083">
                  <c:v>8.0184975550700463E-2</c:v>
                </c:pt>
                <c:pt idx="1084">
                  <c:v>8.0039695263135244E-2</c:v>
                </c:pt>
                <c:pt idx="1085">
                  <c:v>7.9907721164980114E-2</c:v>
                </c:pt>
                <c:pt idx="1086">
                  <c:v>7.9834905555111552E-2</c:v>
                </c:pt>
                <c:pt idx="1087">
                  <c:v>7.9755585291664377E-2</c:v>
                </c:pt>
                <c:pt idx="1088">
                  <c:v>7.9682908315037215E-2</c:v>
                </c:pt>
                <c:pt idx="1089">
                  <c:v>7.9610297565031199E-2</c:v>
                </c:pt>
                <c:pt idx="1090">
                  <c:v>7.9531200461676999E-2</c:v>
                </c:pt>
                <c:pt idx="1091">
                  <c:v>7.945872795488082E-2</c:v>
                </c:pt>
                <c:pt idx="1092">
                  <c:v>7.9360203237386684E-2</c:v>
                </c:pt>
                <c:pt idx="1093">
                  <c:v>7.9255296618899226E-2</c:v>
                </c:pt>
                <c:pt idx="1094">
                  <c:v>7.9118154883955724E-2</c:v>
                </c:pt>
                <c:pt idx="1095">
                  <c:v>7.8942694696034224E-2</c:v>
                </c:pt>
                <c:pt idx="1096">
                  <c:v>7.8735750612721173E-2</c:v>
                </c:pt>
                <c:pt idx="1097">
                  <c:v>7.8504037355532311E-2</c:v>
                </c:pt>
                <c:pt idx="1098">
                  <c:v>7.8273006012634469E-2</c:v>
                </c:pt>
                <c:pt idx="1099">
                  <c:v>7.8042654577206341E-2</c:v>
                </c:pt>
                <c:pt idx="1100">
                  <c:v>7.7800475945078454E-2</c:v>
                </c:pt>
                <c:pt idx="1101">
                  <c:v>7.7552825436770945E-2</c:v>
                </c:pt>
                <c:pt idx="1102">
                  <c:v>7.7330816494751015E-2</c:v>
                </c:pt>
                <c:pt idx="1103">
                  <c:v>7.7115654834519029E-2</c:v>
                </c:pt>
                <c:pt idx="1104">
                  <c:v>7.6925934726995632E-2</c:v>
                </c:pt>
                <c:pt idx="1105">
                  <c:v>7.6742893105848781E-2</c:v>
                </c:pt>
                <c:pt idx="1106">
                  <c:v>7.6560287023576964E-2</c:v>
                </c:pt>
                <c:pt idx="1107">
                  <c:v>7.6390499414548618E-2</c:v>
                </c:pt>
                <c:pt idx="1108">
                  <c:v>7.6245879751361351E-2</c:v>
                </c:pt>
                <c:pt idx="1109">
                  <c:v>7.6138847802649276E-2</c:v>
                </c:pt>
                <c:pt idx="1110">
                  <c:v>7.6031966102554985E-2</c:v>
                </c:pt>
                <c:pt idx="1111">
                  <c:v>7.5943928343716924E-2</c:v>
                </c:pt>
                <c:pt idx="1112">
                  <c:v>7.5837320266401984E-2</c:v>
                </c:pt>
                <c:pt idx="1113">
                  <c:v>7.5712275288210146E-2</c:v>
                </c:pt>
                <c:pt idx="1114">
                  <c:v>7.5575098703063795E-2</c:v>
                </c:pt>
                <c:pt idx="1115">
                  <c:v>7.5462827713677363E-2</c:v>
                </c:pt>
                <c:pt idx="1116">
                  <c:v>7.5356894992698112E-2</c:v>
                </c:pt>
                <c:pt idx="1117">
                  <c:v>7.5257280365833429E-2</c:v>
                </c:pt>
                <c:pt idx="1118">
                  <c:v>7.5133191791117632E-2</c:v>
                </c:pt>
                <c:pt idx="1119">
                  <c:v>7.5040030514991293E-2</c:v>
                </c:pt>
                <c:pt idx="1120">
                  <c:v>7.4971650569889067E-2</c:v>
                </c:pt>
                <c:pt idx="1121">
                  <c:v>7.4884840555221543E-2</c:v>
                </c:pt>
                <c:pt idx="1122">
                  <c:v>7.477359498249378E-2</c:v>
                </c:pt>
                <c:pt idx="1123">
                  <c:v>7.4650303936329876E-2</c:v>
                </c:pt>
                <c:pt idx="1124">
                  <c:v>7.4557741416195464E-2</c:v>
                </c:pt>
                <c:pt idx="1125">
                  <c:v>7.4483664298548274E-2</c:v>
                </c:pt>
                <c:pt idx="1126">
                  <c:v>7.442192847233732E-2</c:v>
                </c:pt>
                <c:pt idx="1127">
                  <c:v>7.4347986292138998E-2</c:v>
                </c:pt>
                <c:pt idx="1128">
                  <c:v>7.4255798630264394E-2</c:v>
                </c:pt>
                <c:pt idx="1129">
                  <c:v>7.4157639547756948E-2</c:v>
                </c:pt>
                <c:pt idx="1130">
                  <c:v>7.409006367809931E-2</c:v>
                </c:pt>
                <c:pt idx="1131">
                  <c:v>7.3998195826940755E-2</c:v>
                </c:pt>
                <c:pt idx="1132">
                  <c:v>7.3876183303938733E-2</c:v>
                </c:pt>
                <c:pt idx="1133">
                  <c:v>7.3748349476024072E-2</c:v>
                </c:pt>
                <c:pt idx="1134">
                  <c:v>7.3620736849135615E-2</c:v>
                </c:pt>
                <c:pt idx="1135">
                  <c:v>7.3499346702418547E-2</c:v>
                </c:pt>
                <c:pt idx="1136">
                  <c:v>7.3396170264133906E-2</c:v>
                </c:pt>
                <c:pt idx="1137">
                  <c:v>7.3293138662203522E-2</c:v>
                </c:pt>
                <c:pt idx="1138">
                  <c:v>7.3190251693309963E-2</c:v>
                </c:pt>
                <c:pt idx="1139">
                  <c:v>7.3111515593279525E-2</c:v>
                </c:pt>
                <c:pt idx="1140">
                  <c:v>7.3062984627723329E-2</c:v>
                </c:pt>
                <c:pt idx="1141">
                  <c:v>7.3069076510049624E-2</c:v>
                </c:pt>
                <c:pt idx="1142">
                  <c:v>7.3069076510049624E-2</c:v>
                </c:pt>
                <c:pt idx="1143">
                  <c:v>7.3075168900307949E-2</c:v>
                </c:pt>
                <c:pt idx="1144">
                  <c:v>7.3087361307605861E-2</c:v>
                </c:pt>
                <c:pt idx="1145">
                  <c:v>7.3087361307605861E-2</c:v>
                </c:pt>
                <c:pt idx="1146">
                  <c:v>7.3081273990956569E-2</c:v>
                </c:pt>
                <c:pt idx="1147">
                  <c:v>7.3069106955556268E-2</c:v>
                </c:pt>
                <c:pt idx="1148">
                  <c:v>7.3056941945801424E-2</c:v>
                </c:pt>
                <c:pt idx="1149">
                  <c:v>7.3056941945801424E-2</c:v>
                </c:pt>
                <c:pt idx="1150">
                  <c:v>7.3044778961354792E-2</c:v>
                </c:pt>
                <c:pt idx="1151">
                  <c:v>7.3014425780678405E-2</c:v>
                </c:pt>
                <c:pt idx="1152">
                  <c:v>7.297199474519192E-2</c:v>
                </c:pt>
                <c:pt idx="1153">
                  <c:v>7.2887500141084957E-2</c:v>
                </c:pt>
                <c:pt idx="1154">
                  <c:v>7.2827087296415766E-2</c:v>
                </c:pt>
                <c:pt idx="1155">
                  <c:v>7.2772731602229898E-2</c:v>
                </c:pt>
                <c:pt idx="1156">
                  <c:v>7.270641772472014E-2</c:v>
                </c:pt>
                <c:pt idx="1157">
                  <c:v>7.2646154970311572E-2</c:v>
                </c:pt>
                <c:pt idx="1158">
                  <c:v>7.258594216472021E-2</c:v>
                </c:pt>
                <c:pt idx="1159">
                  <c:v>7.253776007150993E-2</c:v>
                </c:pt>
                <c:pt idx="1160">
                  <c:v>7.2471660310922323E-2</c:v>
                </c:pt>
                <c:pt idx="1161">
                  <c:v>7.2381799196325591E-2</c:v>
                </c:pt>
                <c:pt idx="1162">
                  <c:v>7.2286117362308472E-2</c:v>
                </c:pt>
                <c:pt idx="1163">
                  <c:v>7.2184644023272335E-2</c:v>
                </c:pt>
                <c:pt idx="1164">
                  <c:v>7.205973720013302E-2</c:v>
                </c:pt>
                <c:pt idx="1165">
                  <c:v>7.1911611055458166E-2</c:v>
                </c:pt>
                <c:pt idx="1166">
                  <c:v>7.1752132806653768E-2</c:v>
                </c:pt>
                <c:pt idx="1167">
                  <c:v>7.1610463568065871E-2</c:v>
                </c:pt>
                <c:pt idx="1168">
                  <c:v>7.1480718704163421E-2</c:v>
                </c:pt>
                <c:pt idx="1169">
                  <c:v>7.1368690540704549E-2</c:v>
                </c:pt>
                <c:pt idx="1170">
                  <c:v>7.1274347939689439E-2</c:v>
                </c:pt>
                <c:pt idx="1171">
                  <c:v>7.1174294895799795E-2</c:v>
                </c:pt>
                <c:pt idx="1172">
                  <c:v>7.1062746975084898E-2</c:v>
                </c:pt>
                <c:pt idx="1173">
                  <c:v>7.0933994471953102E-2</c:v>
                </c:pt>
                <c:pt idx="1174">
                  <c:v>7.0817034382110164E-2</c:v>
                </c:pt>
                <c:pt idx="1175">
                  <c:v>7.0688727064574797E-2</c:v>
                </c:pt>
                <c:pt idx="1176">
                  <c:v>7.0566408745368958E-2</c:v>
                </c:pt>
                <c:pt idx="1177">
                  <c:v>7.0444302083266519E-2</c:v>
                </c:pt>
                <c:pt idx="1178">
                  <c:v>7.0316670087450586E-2</c:v>
                </c:pt>
                <c:pt idx="1179">
                  <c:v>7.0177835063017668E-2</c:v>
                </c:pt>
                <c:pt idx="1180">
                  <c:v>7.0033577360264165E-2</c:v>
                </c:pt>
                <c:pt idx="1181">
                  <c:v>6.9872596915825272E-2</c:v>
                </c:pt>
                <c:pt idx="1182">
                  <c:v>6.9706338378199395E-2</c:v>
                </c:pt>
                <c:pt idx="1183">
                  <c:v>6.9540475444895583E-2</c:v>
                </c:pt>
                <c:pt idx="1184">
                  <c:v>6.9386255659214177E-2</c:v>
                </c:pt>
                <c:pt idx="1185">
                  <c:v>6.9254896170793945E-2</c:v>
                </c:pt>
                <c:pt idx="1186">
                  <c:v>6.9112535663134217E-2</c:v>
                </c:pt>
                <c:pt idx="1187">
                  <c:v>6.898731658079936E-2</c:v>
                </c:pt>
                <c:pt idx="1188">
                  <c:v>6.8879196202064938E-2</c:v>
                </c:pt>
                <c:pt idx="1189">
                  <c:v>6.8788144475091934E-2</c:v>
                </c:pt>
                <c:pt idx="1190">
                  <c:v>6.8702850729825807E-2</c:v>
                </c:pt>
                <c:pt idx="1191">
                  <c:v>6.8595176180224468E-2</c:v>
                </c:pt>
                <c:pt idx="1192">
                  <c:v>6.8482072469816579E-2</c:v>
                </c:pt>
                <c:pt idx="1193">
                  <c:v>6.8380338563234097E-2</c:v>
                </c:pt>
                <c:pt idx="1194">
                  <c:v>6.8289946278473457E-2</c:v>
                </c:pt>
                <c:pt idx="1195">
                  <c:v>6.818849778597523E-2</c:v>
                </c:pt>
                <c:pt idx="1196">
                  <c:v>6.8092776576887185E-2</c:v>
                </c:pt>
                <c:pt idx="1197">
                  <c:v>6.7997189738699906E-2</c:v>
                </c:pt>
                <c:pt idx="1198">
                  <c:v>6.7896176152234672E-2</c:v>
                </c:pt>
                <c:pt idx="1199">
                  <c:v>6.777869000568322E-2</c:v>
                </c:pt>
                <c:pt idx="1200">
                  <c:v>6.7650373900997179E-2</c:v>
                </c:pt>
                <c:pt idx="1201">
                  <c:v>6.751131165263044E-2</c:v>
                </c:pt>
                <c:pt idx="1202">
                  <c:v>6.7383501738735904E-2</c:v>
                </c:pt>
                <c:pt idx="1203">
                  <c:v>6.7299949677893142E-2</c:v>
                </c:pt>
                <c:pt idx="1204">
                  <c:v>6.7283151974250041E-2</c:v>
                </c:pt>
                <c:pt idx="1205">
                  <c:v>6.7277548079898108E-2</c:v>
                </c:pt>
                <c:pt idx="1206">
                  <c:v>6.7244018178445247E-2</c:v>
                </c:pt>
                <c:pt idx="1207">
                  <c:v>6.7188282936911606E-2</c:v>
                </c:pt>
                <c:pt idx="1208">
                  <c:v>6.7116003593094595E-2</c:v>
                </c:pt>
                <c:pt idx="1209">
                  <c:v>6.7038289667736756E-2</c:v>
                </c:pt>
                <c:pt idx="1210">
                  <c:v>6.6971683528974285E-2</c:v>
                </c:pt>
                <c:pt idx="1211">
                  <c:v>6.6905143566985459E-2</c:v>
                </c:pt>
                <c:pt idx="1212">
                  <c:v>6.6827673797409434E-2</c:v>
                </c:pt>
                <c:pt idx="1213">
                  <c:v>6.6750293730431426E-2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7-4486-9DC4-B43C70433FE4}"/>
            </c:ext>
          </c:extLst>
        </c:ser>
        <c:ser>
          <c:idx val="1"/>
          <c:order val="1"/>
          <c:tx>
            <c:strRef>
              <c:f>'USD vs Gold'!$F$2</c:f>
              <c:strCache>
                <c:ptCount val="1"/>
                <c:pt idx="0">
                  <c:v>Value of Gold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'USD vs Gold'!$A$3:$A$1216</c:f>
              <c:numCache>
                <c:formatCode>m/d/yyyy</c:formatCode>
                <c:ptCount val="1214"/>
                <c:pt idx="0">
                  <c:v>7306</c:v>
                </c:pt>
                <c:pt idx="1">
                  <c:v>7336</c:v>
                </c:pt>
                <c:pt idx="2">
                  <c:v>7365</c:v>
                </c:pt>
                <c:pt idx="3">
                  <c:v>7396</c:v>
                </c:pt>
                <c:pt idx="4">
                  <c:v>7426</c:v>
                </c:pt>
                <c:pt idx="5">
                  <c:v>7457</c:v>
                </c:pt>
                <c:pt idx="6">
                  <c:v>7487</c:v>
                </c:pt>
                <c:pt idx="7">
                  <c:v>7518</c:v>
                </c:pt>
                <c:pt idx="8">
                  <c:v>7549</c:v>
                </c:pt>
                <c:pt idx="9">
                  <c:v>7579</c:v>
                </c:pt>
                <c:pt idx="10">
                  <c:v>7610</c:v>
                </c:pt>
                <c:pt idx="11">
                  <c:v>7640</c:v>
                </c:pt>
                <c:pt idx="12">
                  <c:v>7671</c:v>
                </c:pt>
                <c:pt idx="13">
                  <c:v>7702</c:v>
                </c:pt>
                <c:pt idx="14">
                  <c:v>7730</c:v>
                </c:pt>
                <c:pt idx="15">
                  <c:v>7761</c:v>
                </c:pt>
                <c:pt idx="16">
                  <c:v>7791</c:v>
                </c:pt>
                <c:pt idx="17">
                  <c:v>7822</c:v>
                </c:pt>
                <c:pt idx="18">
                  <c:v>7852</c:v>
                </c:pt>
                <c:pt idx="19">
                  <c:v>7883</c:v>
                </c:pt>
                <c:pt idx="20">
                  <c:v>7914</c:v>
                </c:pt>
                <c:pt idx="21">
                  <c:v>7944</c:v>
                </c:pt>
                <c:pt idx="22">
                  <c:v>7975</c:v>
                </c:pt>
                <c:pt idx="23">
                  <c:v>8005</c:v>
                </c:pt>
                <c:pt idx="24">
                  <c:v>8036</c:v>
                </c:pt>
                <c:pt idx="25">
                  <c:v>8067</c:v>
                </c:pt>
                <c:pt idx="26">
                  <c:v>8095</c:v>
                </c:pt>
                <c:pt idx="27">
                  <c:v>8126</c:v>
                </c:pt>
                <c:pt idx="28">
                  <c:v>8156</c:v>
                </c:pt>
                <c:pt idx="29">
                  <c:v>8187</c:v>
                </c:pt>
                <c:pt idx="30">
                  <c:v>8217</c:v>
                </c:pt>
                <c:pt idx="31">
                  <c:v>8248</c:v>
                </c:pt>
                <c:pt idx="32">
                  <c:v>8279</c:v>
                </c:pt>
                <c:pt idx="33">
                  <c:v>8309</c:v>
                </c:pt>
                <c:pt idx="34">
                  <c:v>8340</c:v>
                </c:pt>
                <c:pt idx="35">
                  <c:v>8370</c:v>
                </c:pt>
                <c:pt idx="36">
                  <c:v>8401</c:v>
                </c:pt>
                <c:pt idx="37">
                  <c:v>8432</c:v>
                </c:pt>
                <c:pt idx="38">
                  <c:v>8460</c:v>
                </c:pt>
                <c:pt idx="39">
                  <c:v>8491</c:v>
                </c:pt>
                <c:pt idx="40">
                  <c:v>8521</c:v>
                </c:pt>
                <c:pt idx="41">
                  <c:v>8552</c:v>
                </c:pt>
                <c:pt idx="42">
                  <c:v>8582</c:v>
                </c:pt>
                <c:pt idx="43">
                  <c:v>8613</c:v>
                </c:pt>
                <c:pt idx="44">
                  <c:v>8644</c:v>
                </c:pt>
                <c:pt idx="45">
                  <c:v>8674</c:v>
                </c:pt>
                <c:pt idx="46">
                  <c:v>8705</c:v>
                </c:pt>
                <c:pt idx="47">
                  <c:v>8735</c:v>
                </c:pt>
                <c:pt idx="48">
                  <c:v>8766</c:v>
                </c:pt>
                <c:pt idx="49">
                  <c:v>8797</c:v>
                </c:pt>
                <c:pt idx="50">
                  <c:v>8826</c:v>
                </c:pt>
                <c:pt idx="51">
                  <c:v>8857</c:v>
                </c:pt>
                <c:pt idx="52">
                  <c:v>8887</c:v>
                </c:pt>
                <c:pt idx="53">
                  <c:v>8918</c:v>
                </c:pt>
                <c:pt idx="54">
                  <c:v>8948</c:v>
                </c:pt>
                <c:pt idx="55">
                  <c:v>8979</c:v>
                </c:pt>
                <c:pt idx="56">
                  <c:v>9010</c:v>
                </c:pt>
                <c:pt idx="57">
                  <c:v>9040</c:v>
                </c:pt>
                <c:pt idx="58">
                  <c:v>9071</c:v>
                </c:pt>
                <c:pt idx="59">
                  <c:v>9101</c:v>
                </c:pt>
                <c:pt idx="60">
                  <c:v>9132</c:v>
                </c:pt>
                <c:pt idx="61">
                  <c:v>9163</c:v>
                </c:pt>
                <c:pt idx="62">
                  <c:v>9191</c:v>
                </c:pt>
                <c:pt idx="63">
                  <c:v>9222</c:v>
                </c:pt>
                <c:pt idx="64">
                  <c:v>9252</c:v>
                </c:pt>
                <c:pt idx="65">
                  <c:v>9283</c:v>
                </c:pt>
                <c:pt idx="66">
                  <c:v>9313</c:v>
                </c:pt>
                <c:pt idx="67">
                  <c:v>9344</c:v>
                </c:pt>
                <c:pt idx="68">
                  <c:v>9375</c:v>
                </c:pt>
                <c:pt idx="69">
                  <c:v>9405</c:v>
                </c:pt>
                <c:pt idx="70">
                  <c:v>9436</c:v>
                </c:pt>
                <c:pt idx="71">
                  <c:v>9466</c:v>
                </c:pt>
                <c:pt idx="72">
                  <c:v>9497</c:v>
                </c:pt>
                <c:pt idx="73">
                  <c:v>9528</c:v>
                </c:pt>
                <c:pt idx="74">
                  <c:v>9556</c:v>
                </c:pt>
                <c:pt idx="75">
                  <c:v>9587</c:v>
                </c:pt>
                <c:pt idx="76">
                  <c:v>9617</c:v>
                </c:pt>
                <c:pt idx="77">
                  <c:v>9648</c:v>
                </c:pt>
                <c:pt idx="78">
                  <c:v>9678</c:v>
                </c:pt>
                <c:pt idx="79">
                  <c:v>9709</c:v>
                </c:pt>
                <c:pt idx="80">
                  <c:v>9740</c:v>
                </c:pt>
                <c:pt idx="81">
                  <c:v>9770</c:v>
                </c:pt>
                <c:pt idx="82">
                  <c:v>9801</c:v>
                </c:pt>
                <c:pt idx="83">
                  <c:v>9831</c:v>
                </c:pt>
                <c:pt idx="84">
                  <c:v>9862</c:v>
                </c:pt>
                <c:pt idx="85">
                  <c:v>9893</c:v>
                </c:pt>
                <c:pt idx="86">
                  <c:v>9921</c:v>
                </c:pt>
                <c:pt idx="87">
                  <c:v>9952</c:v>
                </c:pt>
                <c:pt idx="88">
                  <c:v>9982</c:v>
                </c:pt>
                <c:pt idx="89">
                  <c:v>10013</c:v>
                </c:pt>
                <c:pt idx="90">
                  <c:v>10043</c:v>
                </c:pt>
                <c:pt idx="91">
                  <c:v>10074</c:v>
                </c:pt>
                <c:pt idx="92">
                  <c:v>10105</c:v>
                </c:pt>
                <c:pt idx="93">
                  <c:v>10135</c:v>
                </c:pt>
                <c:pt idx="94">
                  <c:v>10166</c:v>
                </c:pt>
                <c:pt idx="95">
                  <c:v>10196</c:v>
                </c:pt>
                <c:pt idx="96">
                  <c:v>10227</c:v>
                </c:pt>
                <c:pt idx="97">
                  <c:v>10258</c:v>
                </c:pt>
                <c:pt idx="98">
                  <c:v>10287</c:v>
                </c:pt>
                <c:pt idx="99">
                  <c:v>10318</c:v>
                </c:pt>
                <c:pt idx="100">
                  <c:v>10348</c:v>
                </c:pt>
                <c:pt idx="101">
                  <c:v>10379</c:v>
                </c:pt>
                <c:pt idx="102">
                  <c:v>10409</c:v>
                </c:pt>
                <c:pt idx="103">
                  <c:v>10440</c:v>
                </c:pt>
                <c:pt idx="104">
                  <c:v>10471</c:v>
                </c:pt>
                <c:pt idx="105">
                  <c:v>10501</c:v>
                </c:pt>
                <c:pt idx="106">
                  <c:v>10532</c:v>
                </c:pt>
                <c:pt idx="107">
                  <c:v>10562</c:v>
                </c:pt>
                <c:pt idx="108">
                  <c:v>10593</c:v>
                </c:pt>
                <c:pt idx="109">
                  <c:v>10624</c:v>
                </c:pt>
                <c:pt idx="110">
                  <c:v>10652</c:v>
                </c:pt>
                <c:pt idx="111">
                  <c:v>10683</c:v>
                </c:pt>
                <c:pt idx="112">
                  <c:v>10713</c:v>
                </c:pt>
                <c:pt idx="113">
                  <c:v>10744</c:v>
                </c:pt>
                <c:pt idx="114">
                  <c:v>10774</c:v>
                </c:pt>
                <c:pt idx="115">
                  <c:v>10805</c:v>
                </c:pt>
                <c:pt idx="116">
                  <c:v>10836</c:v>
                </c:pt>
                <c:pt idx="117">
                  <c:v>10866</c:v>
                </c:pt>
                <c:pt idx="118">
                  <c:v>10897</c:v>
                </c:pt>
                <c:pt idx="119">
                  <c:v>10927</c:v>
                </c:pt>
                <c:pt idx="120">
                  <c:v>10958</c:v>
                </c:pt>
                <c:pt idx="121">
                  <c:v>10989</c:v>
                </c:pt>
                <c:pt idx="122">
                  <c:v>11017</c:v>
                </c:pt>
                <c:pt idx="123">
                  <c:v>11048</c:v>
                </c:pt>
                <c:pt idx="124">
                  <c:v>11078</c:v>
                </c:pt>
                <c:pt idx="125">
                  <c:v>11109</c:v>
                </c:pt>
                <c:pt idx="126">
                  <c:v>11139</c:v>
                </c:pt>
                <c:pt idx="127">
                  <c:v>11170</c:v>
                </c:pt>
                <c:pt idx="128">
                  <c:v>11201</c:v>
                </c:pt>
                <c:pt idx="129">
                  <c:v>11231</c:v>
                </c:pt>
                <c:pt idx="130">
                  <c:v>11262</c:v>
                </c:pt>
                <c:pt idx="131">
                  <c:v>11292</c:v>
                </c:pt>
                <c:pt idx="132">
                  <c:v>11323</c:v>
                </c:pt>
                <c:pt idx="133">
                  <c:v>11354</c:v>
                </c:pt>
                <c:pt idx="134">
                  <c:v>11382</c:v>
                </c:pt>
                <c:pt idx="135">
                  <c:v>11413</c:v>
                </c:pt>
                <c:pt idx="136">
                  <c:v>11443</c:v>
                </c:pt>
                <c:pt idx="137">
                  <c:v>11474</c:v>
                </c:pt>
                <c:pt idx="138">
                  <c:v>11504</c:v>
                </c:pt>
                <c:pt idx="139">
                  <c:v>11535</c:v>
                </c:pt>
                <c:pt idx="140">
                  <c:v>11566</c:v>
                </c:pt>
                <c:pt idx="141">
                  <c:v>11596</c:v>
                </c:pt>
                <c:pt idx="142">
                  <c:v>11627</c:v>
                </c:pt>
                <c:pt idx="143">
                  <c:v>11657</c:v>
                </c:pt>
                <c:pt idx="144">
                  <c:v>11688</c:v>
                </c:pt>
                <c:pt idx="145">
                  <c:v>11719</c:v>
                </c:pt>
                <c:pt idx="146">
                  <c:v>11748</c:v>
                </c:pt>
                <c:pt idx="147">
                  <c:v>11779</c:v>
                </c:pt>
                <c:pt idx="148">
                  <c:v>11809</c:v>
                </c:pt>
                <c:pt idx="149">
                  <c:v>11840</c:v>
                </c:pt>
                <c:pt idx="150">
                  <c:v>11870</c:v>
                </c:pt>
                <c:pt idx="151">
                  <c:v>11901</c:v>
                </c:pt>
                <c:pt idx="152">
                  <c:v>11932</c:v>
                </c:pt>
                <c:pt idx="153">
                  <c:v>11962</c:v>
                </c:pt>
                <c:pt idx="154">
                  <c:v>11993</c:v>
                </c:pt>
                <c:pt idx="155">
                  <c:v>12023</c:v>
                </c:pt>
                <c:pt idx="156">
                  <c:v>12054</c:v>
                </c:pt>
                <c:pt idx="157">
                  <c:v>12085</c:v>
                </c:pt>
                <c:pt idx="158">
                  <c:v>12113</c:v>
                </c:pt>
                <c:pt idx="159">
                  <c:v>12144</c:v>
                </c:pt>
                <c:pt idx="160">
                  <c:v>12174</c:v>
                </c:pt>
                <c:pt idx="161">
                  <c:v>12205</c:v>
                </c:pt>
                <c:pt idx="162">
                  <c:v>12235</c:v>
                </c:pt>
                <c:pt idx="163">
                  <c:v>12266</c:v>
                </c:pt>
                <c:pt idx="164">
                  <c:v>12297</c:v>
                </c:pt>
                <c:pt idx="165">
                  <c:v>12327</c:v>
                </c:pt>
                <c:pt idx="166">
                  <c:v>12358</c:v>
                </c:pt>
                <c:pt idx="167">
                  <c:v>12388</c:v>
                </c:pt>
                <c:pt idx="168">
                  <c:v>12419</c:v>
                </c:pt>
                <c:pt idx="169">
                  <c:v>12450</c:v>
                </c:pt>
                <c:pt idx="170">
                  <c:v>12478</c:v>
                </c:pt>
                <c:pt idx="171">
                  <c:v>12509</c:v>
                </c:pt>
                <c:pt idx="172">
                  <c:v>12539</c:v>
                </c:pt>
                <c:pt idx="173">
                  <c:v>12570</c:v>
                </c:pt>
                <c:pt idx="174">
                  <c:v>12600</c:v>
                </c:pt>
                <c:pt idx="175">
                  <c:v>12631</c:v>
                </c:pt>
                <c:pt idx="176">
                  <c:v>12662</c:v>
                </c:pt>
                <c:pt idx="177">
                  <c:v>12692</c:v>
                </c:pt>
                <c:pt idx="178">
                  <c:v>12723</c:v>
                </c:pt>
                <c:pt idx="179">
                  <c:v>12753</c:v>
                </c:pt>
                <c:pt idx="180">
                  <c:v>12784</c:v>
                </c:pt>
                <c:pt idx="181">
                  <c:v>12815</c:v>
                </c:pt>
                <c:pt idx="182">
                  <c:v>12843</c:v>
                </c:pt>
                <c:pt idx="183">
                  <c:v>12874</c:v>
                </c:pt>
                <c:pt idx="184">
                  <c:v>12904</c:v>
                </c:pt>
                <c:pt idx="185">
                  <c:v>12935</c:v>
                </c:pt>
                <c:pt idx="186">
                  <c:v>12965</c:v>
                </c:pt>
                <c:pt idx="187">
                  <c:v>12996</c:v>
                </c:pt>
                <c:pt idx="188">
                  <c:v>13027</c:v>
                </c:pt>
                <c:pt idx="189">
                  <c:v>13057</c:v>
                </c:pt>
                <c:pt idx="190">
                  <c:v>13088</c:v>
                </c:pt>
                <c:pt idx="191">
                  <c:v>13118</c:v>
                </c:pt>
                <c:pt idx="192">
                  <c:v>13149</c:v>
                </c:pt>
                <c:pt idx="193">
                  <c:v>13180</c:v>
                </c:pt>
                <c:pt idx="194">
                  <c:v>13209</c:v>
                </c:pt>
                <c:pt idx="195">
                  <c:v>13240</c:v>
                </c:pt>
                <c:pt idx="196">
                  <c:v>13270</c:v>
                </c:pt>
                <c:pt idx="197">
                  <c:v>13301</c:v>
                </c:pt>
                <c:pt idx="198">
                  <c:v>13331</c:v>
                </c:pt>
                <c:pt idx="199">
                  <c:v>13362</c:v>
                </c:pt>
                <c:pt idx="200">
                  <c:v>13393</c:v>
                </c:pt>
                <c:pt idx="201">
                  <c:v>13423</c:v>
                </c:pt>
                <c:pt idx="202">
                  <c:v>13454</c:v>
                </c:pt>
                <c:pt idx="203">
                  <c:v>13484</c:v>
                </c:pt>
                <c:pt idx="204">
                  <c:v>13515</c:v>
                </c:pt>
                <c:pt idx="205">
                  <c:v>13546</c:v>
                </c:pt>
                <c:pt idx="206">
                  <c:v>13574</c:v>
                </c:pt>
                <c:pt idx="207">
                  <c:v>13605</c:v>
                </c:pt>
                <c:pt idx="208">
                  <c:v>13635</c:v>
                </c:pt>
                <c:pt idx="209">
                  <c:v>13666</c:v>
                </c:pt>
                <c:pt idx="210">
                  <c:v>13696</c:v>
                </c:pt>
                <c:pt idx="211">
                  <c:v>13727</c:v>
                </c:pt>
                <c:pt idx="212">
                  <c:v>13758</c:v>
                </c:pt>
                <c:pt idx="213">
                  <c:v>13788</c:v>
                </c:pt>
                <c:pt idx="214">
                  <c:v>13819</c:v>
                </c:pt>
                <c:pt idx="215">
                  <c:v>13849</c:v>
                </c:pt>
                <c:pt idx="216">
                  <c:v>13880</c:v>
                </c:pt>
                <c:pt idx="217">
                  <c:v>13911</c:v>
                </c:pt>
                <c:pt idx="218">
                  <c:v>13939</c:v>
                </c:pt>
                <c:pt idx="219">
                  <c:v>13970</c:v>
                </c:pt>
                <c:pt idx="220">
                  <c:v>14000</c:v>
                </c:pt>
                <c:pt idx="221">
                  <c:v>14031</c:v>
                </c:pt>
                <c:pt idx="222">
                  <c:v>14061</c:v>
                </c:pt>
                <c:pt idx="223">
                  <c:v>14092</c:v>
                </c:pt>
                <c:pt idx="224">
                  <c:v>14123</c:v>
                </c:pt>
                <c:pt idx="225">
                  <c:v>14153</c:v>
                </c:pt>
                <c:pt idx="226">
                  <c:v>14184</c:v>
                </c:pt>
                <c:pt idx="227">
                  <c:v>14214</c:v>
                </c:pt>
                <c:pt idx="228">
                  <c:v>14245</c:v>
                </c:pt>
                <c:pt idx="229">
                  <c:v>14276</c:v>
                </c:pt>
                <c:pt idx="230">
                  <c:v>14304</c:v>
                </c:pt>
                <c:pt idx="231">
                  <c:v>14335</c:v>
                </c:pt>
                <c:pt idx="232">
                  <c:v>14365</c:v>
                </c:pt>
                <c:pt idx="233">
                  <c:v>14396</c:v>
                </c:pt>
                <c:pt idx="234">
                  <c:v>14426</c:v>
                </c:pt>
                <c:pt idx="235">
                  <c:v>14457</c:v>
                </c:pt>
                <c:pt idx="236">
                  <c:v>14488</c:v>
                </c:pt>
                <c:pt idx="237">
                  <c:v>14518</c:v>
                </c:pt>
                <c:pt idx="238">
                  <c:v>14549</c:v>
                </c:pt>
                <c:pt idx="239">
                  <c:v>14579</c:v>
                </c:pt>
                <c:pt idx="240">
                  <c:v>14610</c:v>
                </c:pt>
                <c:pt idx="241">
                  <c:v>14641</c:v>
                </c:pt>
                <c:pt idx="242">
                  <c:v>14670</c:v>
                </c:pt>
                <c:pt idx="243">
                  <c:v>14701</c:v>
                </c:pt>
                <c:pt idx="244">
                  <c:v>14731</c:v>
                </c:pt>
                <c:pt idx="245">
                  <c:v>14762</c:v>
                </c:pt>
                <c:pt idx="246">
                  <c:v>14792</c:v>
                </c:pt>
                <c:pt idx="247">
                  <c:v>14823</c:v>
                </c:pt>
                <c:pt idx="248">
                  <c:v>14854</c:v>
                </c:pt>
                <c:pt idx="249">
                  <c:v>14884</c:v>
                </c:pt>
                <c:pt idx="250">
                  <c:v>14915</c:v>
                </c:pt>
                <c:pt idx="251">
                  <c:v>14945</c:v>
                </c:pt>
                <c:pt idx="252">
                  <c:v>14976</c:v>
                </c:pt>
                <c:pt idx="253">
                  <c:v>15007</c:v>
                </c:pt>
                <c:pt idx="254">
                  <c:v>15035</c:v>
                </c:pt>
                <c:pt idx="255">
                  <c:v>15066</c:v>
                </c:pt>
                <c:pt idx="256">
                  <c:v>15096</c:v>
                </c:pt>
                <c:pt idx="257">
                  <c:v>15127</c:v>
                </c:pt>
                <c:pt idx="258">
                  <c:v>15157</c:v>
                </c:pt>
                <c:pt idx="259">
                  <c:v>15188</c:v>
                </c:pt>
                <c:pt idx="260">
                  <c:v>15219</c:v>
                </c:pt>
                <c:pt idx="261">
                  <c:v>15249</c:v>
                </c:pt>
                <c:pt idx="262">
                  <c:v>15280</c:v>
                </c:pt>
                <c:pt idx="263">
                  <c:v>15310</c:v>
                </c:pt>
                <c:pt idx="264">
                  <c:v>15341</c:v>
                </c:pt>
                <c:pt idx="265">
                  <c:v>15372</c:v>
                </c:pt>
                <c:pt idx="266">
                  <c:v>15400</c:v>
                </c:pt>
                <c:pt idx="267">
                  <c:v>15431</c:v>
                </c:pt>
                <c:pt idx="268">
                  <c:v>15461</c:v>
                </c:pt>
                <c:pt idx="269">
                  <c:v>15492</c:v>
                </c:pt>
                <c:pt idx="270">
                  <c:v>15522</c:v>
                </c:pt>
                <c:pt idx="271">
                  <c:v>15553</c:v>
                </c:pt>
                <c:pt idx="272">
                  <c:v>15584</c:v>
                </c:pt>
                <c:pt idx="273">
                  <c:v>15614</c:v>
                </c:pt>
                <c:pt idx="274">
                  <c:v>15645</c:v>
                </c:pt>
                <c:pt idx="275">
                  <c:v>15675</c:v>
                </c:pt>
                <c:pt idx="276">
                  <c:v>15706</c:v>
                </c:pt>
                <c:pt idx="277">
                  <c:v>15737</c:v>
                </c:pt>
                <c:pt idx="278">
                  <c:v>15765</c:v>
                </c:pt>
                <c:pt idx="279">
                  <c:v>15796</c:v>
                </c:pt>
                <c:pt idx="280">
                  <c:v>15826</c:v>
                </c:pt>
                <c:pt idx="281">
                  <c:v>15857</c:v>
                </c:pt>
                <c:pt idx="282">
                  <c:v>15887</c:v>
                </c:pt>
                <c:pt idx="283">
                  <c:v>15918</c:v>
                </c:pt>
                <c:pt idx="284">
                  <c:v>15949</c:v>
                </c:pt>
                <c:pt idx="285">
                  <c:v>15979</c:v>
                </c:pt>
                <c:pt idx="286">
                  <c:v>16010</c:v>
                </c:pt>
                <c:pt idx="287">
                  <c:v>16040</c:v>
                </c:pt>
                <c:pt idx="288">
                  <c:v>16071</c:v>
                </c:pt>
                <c:pt idx="289">
                  <c:v>16102</c:v>
                </c:pt>
                <c:pt idx="290">
                  <c:v>16131</c:v>
                </c:pt>
                <c:pt idx="291">
                  <c:v>16162</c:v>
                </c:pt>
                <c:pt idx="292">
                  <c:v>16192</c:v>
                </c:pt>
                <c:pt idx="293">
                  <c:v>16223</c:v>
                </c:pt>
                <c:pt idx="294">
                  <c:v>16253</c:v>
                </c:pt>
                <c:pt idx="295">
                  <c:v>16284</c:v>
                </c:pt>
                <c:pt idx="296">
                  <c:v>16315</c:v>
                </c:pt>
                <c:pt idx="297">
                  <c:v>16345</c:v>
                </c:pt>
                <c:pt idx="298">
                  <c:v>16376</c:v>
                </c:pt>
                <c:pt idx="299">
                  <c:v>16406</c:v>
                </c:pt>
                <c:pt idx="300">
                  <c:v>16437</c:v>
                </c:pt>
                <c:pt idx="301">
                  <c:v>16468</c:v>
                </c:pt>
                <c:pt idx="302">
                  <c:v>16496</c:v>
                </c:pt>
                <c:pt idx="303">
                  <c:v>16527</c:v>
                </c:pt>
                <c:pt idx="304">
                  <c:v>16557</c:v>
                </c:pt>
                <c:pt idx="305">
                  <c:v>16588</c:v>
                </c:pt>
                <c:pt idx="306">
                  <c:v>16618</c:v>
                </c:pt>
                <c:pt idx="307">
                  <c:v>16649</c:v>
                </c:pt>
                <c:pt idx="308">
                  <c:v>16680</c:v>
                </c:pt>
                <c:pt idx="309">
                  <c:v>16710</c:v>
                </c:pt>
                <c:pt idx="310">
                  <c:v>16741</c:v>
                </c:pt>
                <c:pt idx="311">
                  <c:v>16771</c:v>
                </c:pt>
                <c:pt idx="312">
                  <c:v>16802</c:v>
                </c:pt>
                <c:pt idx="313">
                  <c:v>16833</c:v>
                </c:pt>
                <c:pt idx="314">
                  <c:v>16861</c:v>
                </c:pt>
                <c:pt idx="315">
                  <c:v>16892</c:v>
                </c:pt>
                <c:pt idx="316">
                  <c:v>16922</c:v>
                </c:pt>
                <c:pt idx="317">
                  <c:v>16953</c:v>
                </c:pt>
                <c:pt idx="318">
                  <c:v>16983</c:v>
                </c:pt>
                <c:pt idx="319">
                  <c:v>17014</c:v>
                </c:pt>
                <c:pt idx="320">
                  <c:v>17045</c:v>
                </c:pt>
                <c:pt idx="321">
                  <c:v>17075</c:v>
                </c:pt>
                <c:pt idx="322">
                  <c:v>17106</c:v>
                </c:pt>
                <c:pt idx="323">
                  <c:v>17136</c:v>
                </c:pt>
                <c:pt idx="324">
                  <c:v>17167</c:v>
                </c:pt>
                <c:pt idx="325">
                  <c:v>17198</c:v>
                </c:pt>
                <c:pt idx="326">
                  <c:v>17226</c:v>
                </c:pt>
                <c:pt idx="327">
                  <c:v>17257</c:v>
                </c:pt>
                <c:pt idx="328">
                  <c:v>17287</c:v>
                </c:pt>
                <c:pt idx="329">
                  <c:v>17318</c:v>
                </c:pt>
                <c:pt idx="330">
                  <c:v>17348</c:v>
                </c:pt>
                <c:pt idx="331">
                  <c:v>17379</c:v>
                </c:pt>
                <c:pt idx="332">
                  <c:v>17410</c:v>
                </c:pt>
                <c:pt idx="333">
                  <c:v>17440</c:v>
                </c:pt>
                <c:pt idx="334">
                  <c:v>17471</c:v>
                </c:pt>
                <c:pt idx="335">
                  <c:v>17501</c:v>
                </c:pt>
                <c:pt idx="336">
                  <c:v>17532</c:v>
                </c:pt>
                <c:pt idx="337">
                  <c:v>17563</c:v>
                </c:pt>
                <c:pt idx="338">
                  <c:v>17592</c:v>
                </c:pt>
                <c:pt idx="339">
                  <c:v>17623</c:v>
                </c:pt>
                <c:pt idx="340">
                  <c:v>17653</c:v>
                </c:pt>
                <c:pt idx="341">
                  <c:v>17684</c:v>
                </c:pt>
                <c:pt idx="342">
                  <c:v>17714</c:v>
                </c:pt>
                <c:pt idx="343">
                  <c:v>17745</c:v>
                </c:pt>
                <c:pt idx="344">
                  <c:v>17776</c:v>
                </c:pt>
                <c:pt idx="345">
                  <c:v>17806</c:v>
                </c:pt>
                <c:pt idx="346">
                  <c:v>17837</c:v>
                </c:pt>
                <c:pt idx="347">
                  <c:v>17867</c:v>
                </c:pt>
                <c:pt idx="348">
                  <c:v>17898</c:v>
                </c:pt>
                <c:pt idx="349">
                  <c:v>17929</c:v>
                </c:pt>
                <c:pt idx="350">
                  <c:v>17957</c:v>
                </c:pt>
                <c:pt idx="351">
                  <c:v>17988</c:v>
                </c:pt>
                <c:pt idx="352">
                  <c:v>18018</c:v>
                </c:pt>
                <c:pt idx="353">
                  <c:v>18049</c:v>
                </c:pt>
                <c:pt idx="354">
                  <c:v>18079</c:v>
                </c:pt>
                <c:pt idx="355">
                  <c:v>18110</c:v>
                </c:pt>
                <c:pt idx="356">
                  <c:v>18141</c:v>
                </c:pt>
                <c:pt idx="357">
                  <c:v>18171</c:v>
                </c:pt>
                <c:pt idx="358">
                  <c:v>18202</c:v>
                </c:pt>
                <c:pt idx="359">
                  <c:v>18232</c:v>
                </c:pt>
                <c:pt idx="360">
                  <c:v>18263</c:v>
                </c:pt>
                <c:pt idx="361">
                  <c:v>18294</c:v>
                </c:pt>
                <c:pt idx="362">
                  <c:v>18322</c:v>
                </c:pt>
                <c:pt idx="363">
                  <c:v>18353</c:v>
                </c:pt>
                <c:pt idx="364">
                  <c:v>18383</c:v>
                </c:pt>
                <c:pt idx="365">
                  <c:v>18414</c:v>
                </c:pt>
                <c:pt idx="366">
                  <c:v>18444</c:v>
                </c:pt>
                <c:pt idx="367">
                  <c:v>18475</c:v>
                </c:pt>
                <c:pt idx="368">
                  <c:v>18506</c:v>
                </c:pt>
                <c:pt idx="369">
                  <c:v>18536</c:v>
                </c:pt>
                <c:pt idx="370">
                  <c:v>18567</c:v>
                </c:pt>
                <c:pt idx="371">
                  <c:v>18597</c:v>
                </c:pt>
                <c:pt idx="372">
                  <c:v>18628</c:v>
                </c:pt>
                <c:pt idx="373">
                  <c:v>18659</c:v>
                </c:pt>
                <c:pt idx="374">
                  <c:v>18687</c:v>
                </c:pt>
                <c:pt idx="375">
                  <c:v>18718</c:v>
                </c:pt>
                <c:pt idx="376">
                  <c:v>18748</c:v>
                </c:pt>
                <c:pt idx="377">
                  <c:v>18779</c:v>
                </c:pt>
                <c:pt idx="378">
                  <c:v>18809</c:v>
                </c:pt>
                <c:pt idx="379">
                  <c:v>18840</c:v>
                </c:pt>
                <c:pt idx="380">
                  <c:v>18871</c:v>
                </c:pt>
                <c:pt idx="381">
                  <c:v>18901</c:v>
                </c:pt>
                <c:pt idx="382">
                  <c:v>18932</c:v>
                </c:pt>
                <c:pt idx="383">
                  <c:v>18962</c:v>
                </c:pt>
                <c:pt idx="384">
                  <c:v>18993</c:v>
                </c:pt>
                <c:pt idx="385">
                  <c:v>19024</c:v>
                </c:pt>
                <c:pt idx="386">
                  <c:v>19053</c:v>
                </c:pt>
                <c:pt idx="387">
                  <c:v>19084</c:v>
                </c:pt>
                <c:pt idx="388">
                  <c:v>19114</c:v>
                </c:pt>
                <c:pt idx="389">
                  <c:v>19145</c:v>
                </c:pt>
                <c:pt idx="390">
                  <c:v>19175</c:v>
                </c:pt>
                <c:pt idx="391">
                  <c:v>19206</c:v>
                </c:pt>
                <c:pt idx="392">
                  <c:v>19237</c:v>
                </c:pt>
                <c:pt idx="393">
                  <c:v>19267</c:v>
                </c:pt>
                <c:pt idx="394">
                  <c:v>19298</c:v>
                </c:pt>
                <c:pt idx="395">
                  <c:v>19328</c:v>
                </c:pt>
                <c:pt idx="396">
                  <c:v>19359</c:v>
                </c:pt>
                <c:pt idx="397">
                  <c:v>19390</c:v>
                </c:pt>
                <c:pt idx="398">
                  <c:v>19418</c:v>
                </c:pt>
                <c:pt idx="399">
                  <c:v>19449</c:v>
                </c:pt>
                <c:pt idx="400">
                  <c:v>19479</c:v>
                </c:pt>
                <c:pt idx="401">
                  <c:v>19510</c:v>
                </c:pt>
                <c:pt idx="402">
                  <c:v>19540</c:v>
                </c:pt>
                <c:pt idx="403">
                  <c:v>19571</c:v>
                </c:pt>
                <c:pt idx="404">
                  <c:v>19602</c:v>
                </c:pt>
                <c:pt idx="405">
                  <c:v>19632</c:v>
                </c:pt>
                <c:pt idx="406">
                  <c:v>19663</c:v>
                </c:pt>
                <c:pt idx="407">
                  <c:v>19693</c:v>
                </c:pt>
                <c:pt idx="408">
                  <c:v>19724</c:v>
                </c:pt>
                <c:pt idx="409">
                  <c:v>19755</c:v>
                </c:pt>
                <c:pt idx="410">
                  <c:v>19783</c:v>
                </c:pt>
                <c:pt idx="411">
                  <c:v>19814</c:v>
                </c:pt>
                <c:pt idx="412">
                  <c:v>19844</c:v>
                </c:pt>
                <c:pt idx="413">
                  <c:v>19875</c:v>
                </c:pt>
                <c:pt idx="414">
                  <c:v>19905</c:v>
                </c:pt>
                <c:pt idx="415">
                  <c:v>19936</c:v>
                </c:pt>
                <c:pt idx="416">
                  <c:v>19967</c:v>
                </c:pt>
                <c:pt idx="417">
                  <c:v>19997</c:v>
                </c:pt>
                <c:pt idx="418">
                  <c:v>20028</c:v>
                </c:pt>
                <c:pt idx="419">
                  <c:v>20058</c:v>
                </c:pt>
                <c:pt idx="420">
                  <c:v>20089</c:v>
                </c:pt>
                <c:pt idx="421">
                  <c:v>20120</c:v>
                </c:pt>
                <c:pt idx="422">
                  <c:v>20148</c:v>
                </c:pt>
                <c:pt idx="423">
                  <c:v>20179</c:v>
                </c:pt>
                <c:pt idx="424">
                  <c:v>20209</c:v>
                </c:pt>
                <c:pt idx="425">
                  <c:v>20240</c:v>
                </c:pt>
                <c:pt idx="426">
                  <c:v>20270</c:v>
                </c:pt>
                <c:pt idx="427">
                  <c:v>20301</c:v>
                </c:pt>
                <c:pt idx="428">
                  <c:v>20332</c:v>
                </c:pt>
                <c:pt idx="429">
                  <c:v>20362</c:v>
                </c:pt>
                <c:pt idx="430">
                  <c:v>20393</c:v>
                </c:pt>
                <c:pt idx="431">
                  <c:v>20423</c:v>
                </c:pt>
                <c:pt idx="432">
                  <c:v>20454</c:v>
                </c:pt>
                <c:pt idx="433">
                  <c:v>20485</c:v>
                </c:pt>
                <c:pt idx="434">
                  <c:v>20514</c:v>
                </c:pt>
                <c:pt idx="435">
                  <c:v>20545</c:v>
                </c:pt>
                <c:pt idx="436">
                  <c:v>20575</c:v>
                </c:pt>
                <c:pt idx="437">
                  <c:v>20606</c:v>
                </c:pt>
                <c:pt idx="438">
                  <c:v>20636</c:v>
                </c:pt>
                <c:pt idx="439">
                  <c:v>20667</c:v>
                </c:pt>
                <c:pt idx="440">
                  <c:v>20698</c:v>
                </c:pt>
                <c:pt idx="441">
                  <c:v>20728</c:v>
                </c:pt>
                <c:pt idx="442">
                  <c:v>20759</c:v>
                </c:pt>
                <c:pt idx="443">
                  <c:v>20789</c:v>
                </c:pt>
                <c:pt idx="444">
                  <c:v>20820</c:v>
                </c:pt>
                <c:pt idx="445">
                  <c:v>20851</c:v>
                </c:pt>
                <c:pt idx="446">
                  <c:v>20879</c:v>
                </c:pt>
                <c:pt idx="447">
                  <c:v>20910</c:v>
                </c:pt>
                <c:pt idx="448">
                  <c:v>20940</c:v>
                </c:pt>
                <c:pt idx="449">
                  <c:v>20971</c:v>
                </c:pt>
                <c:pt idx="450">
                  <c:v>21001</c:v>
                </c:pt>
                <c:pt idx="451">
                  <c:v>21032</c:v>
                </c:pt>
                <c:pt idx="452">
                  <c:v>21063</c:v>
                </c:pt>
                <c:pt idx="453">
                  <c:v>21093</c:v>
                </c:pt>
                <c:pt idx="454">
                  <c:v>21124</c:v>
                </c:pt>
                <c:pt idx="455">
                  <c:v>21154</c:v>
                </c:pt>
                <c:pt idx="456">
                  <c:v>21185</c:v>
                </c:pt>
                <c:pt idx="457">
                  <c:v>21216</c:v>
                </c:pt>
                <c:pt idx="458">
                  <c:v>21244</c:v>
                </c:pt>
                <c:pt idx="459">
                  <c:v>21275</c:v>
                </c:pt>
                <c:pt idx="460">
                  <c:v>21305</c:v>
                </c:pt>
                <c:pt idx="461">
                  <c:v>21336</c:v>
                </c:pt>
                <c:pt idx="462">
                  <c:v>21366</c:v>
                </c:pt>
                <c:pt idx="463">
                  <c:v>21397</c:v>
                </c:pt>
                <c:pt idx="464">
                  <c:v>21428</c:v>
                </c:pt>
                <c:pt idx="465">
                  <c:v>21458</c:v>
                </c:pt>
                <c:pt idx="466">
                  <c:v>21489</c:v>
                </c:pt>
                <c:pt idx="467">
                  <c:v>21519</c:v>
                </c:pt>
                <c:pt idx="468">
                  <c:v>21550</c:v>
                </c:pt>
                <c:pt idx="469">
                  <c:v>21581</c:v>
                </c:pt>
                <c:pt idx="470">
                  <c:v>21609</c:v>
                </c:pt>
                <c:pt idx="471">
                  <c:v>21640</c:v>
                </c:pt>
                <c:pt idx="472">
                  <c:v>21670</c:v>
                </c:pt>
                <c:pt idx="473">
                  <c:v>21701</c:v>
                </c:pt>
                <c:pt idx="474">
                  <c:v>21731</c:v>
                </c:pt>
                <c:pt idx="475">
                  <c:v>21762</c:v>
                </c:pt>
                <c:pt idx="476">
                  <c:v>21793</c:v>
                </c:pt>
                <c:pt idx="477">
                  <c:v>21823</c:v>
                </c:pt>
                <c:pt idx="478">
                  <c:v>21854</c:v>
                </c:pt>
                <c:pt idx="479">
                  <c:v>21884</c:v>
                </c:pt>
                <c:pt idx="480">
                  <c:v>21915</c:v>
                </c:pt>
                <c:pt idx="481">
                  <c:v>21946</c:v>
                </c:pt>
                <c:pt idx="482">
                  <c:v>21975</c:v>
                </c:pt>
                <c:pt idx="483">
                  <c:v>22006</c:v>
                </c:pt>
                <c:pt idx="484">
                  <c:v>22036</c:v>
                </c:pt>
                <c:pt idx="485">
                  <c:v>22067</c:v>
                </c:pt>
                <c:pt idx="486">
                  <c:v>22097</c:v>
                </c:pt>
                <c:pt idx="487">
                  <c:v>22128</c:v>
                </c:pt>
                <c:pt idx="488">
                  <c:v>22159</c:v>
                </c:pt>
                <c:pt idx="489">
                  <c:v>22189</c:v>
                </c:pt>
                <c:pt idx="490">
                  <c:v>22220</c:v>
                </c:pt>
                <c:pt idx="491">
                  <c:v>22250</c:v>
                </c:pt>
                <c:pt idx="492">
                  <c:v>22281</c:v>
                </c:pt>
                <c:pt idx="493">
                  <c:v>22312</c:v>
                </c:pt>
                <c:pt idx="494">
                  <c:v>22340</c:v>
                </c:pt>
                <c:pt idx="495">
                  <c:v>22371</c:v>
                </c:pt>
                <c:pt idx="496">
                  <c:v>22401</c:v>
                </c:pt>
                <c:pt idx="497">
                  <c:v>22432</c:v>
                </c:pt>
                <c:pt idx="498">
                  <c:v>22462</c:v>
                </c:pt>
                <c:pt idx="499">
                  <c:v>22493</c:v>
                </c:pt>
                <c:pt idx="500">
                  <c:v>22524</c:v>
                </c:pt>
                <c:pt idx="501">
                  <c:v>22554</c:v>
                </c:pt>
                <c:pt idx="502">
                  <c:v>22585</c:v>
                </c:pt>
                <c:pt idx="503">
                  <c:v>22615</c:v>
                </c:pt>
                <c:pt idx="504">
                  <c:v>22646</c:v>
                </c:pt>
                <c:pt idx="505">
                  <c:v>22677</c:v>
                </c:pt>
                <c:pt idx="506">
                  <c:v>22705</c:v>
                </c:pt>
                <c:pt idx="507">
                  <c:v>22736</c:v>
                </c:pt>
                <c:pt idx="508">
                  <c:v>22766</c:v>
                </c:pt>
                <c:pt idx="509">
                  <c:v>22797</c:v>
                </c:pt>
                <c:pt idx="510">
                  <c:v>22827</c:v>
                </c:pt>
                <c:pt idx="511">
                  <c:v>22858</c:v>
                </c:pt>
                <c:pt idx="512">
                  <c:v>22889</c:v>
                </c:pt>
                <c:pt idx="513">
                  <c:v>22919</c:v>
                </c:pt>
                <c:pt idx="514">
                  <c:v>22950</c:v>
                </c:pt>
                <c:pt idx="515">
                  <c:v>22980</c:v>
                </c:pt>
                <c:pt idx="516">
                  <c:v>23011</c:v>
                </c:pt>
                <c:pt idx="517">
                  <c:v>23042</c:v>
                </c:pt>
                <c:pt idx="518">
                  <c:v>23070</c:v>
                </c:pt>
                <c:pt idx="519">
                  <c:v>23101</c:v>
                </c:pt>
                <c:pt idx="520">
                  <c:v>23131</c:v>
                </c:pt>
                <c:pt idx="521">
                  <c:v>23162</c:v>
                </c:pt>
                <c:pt idx="522">
                  <c:v>23192</c:v>
                </c:pt>
                <c:pt idx="523">
                  <c:v>23223</c:v>
                </c:pt>
                <c:pt idx="524">
                  <c:v>23254</c:v>
                </c:pt>
                <c:pt idx="525">
                  <c:v>23284</c:v>
                </c:pt>
                <c:pt idx="526">
                  <c:v>23315</c:v>
                </c:pt>
                <c:pt idx="527">
                  <c:v>23345</c:v>
                </c:pt>
                <c:pt idx="528">
                  <c:v>23376</c:v>
                </c:pt>
                <c:pt idx="529">
                  <c:v>23407</c:v>
                </c:pt>
                <c:pt idx="530">
                  <c:v>23436</c:v>
                </c:pt>
                <c:pt idx="531">
                  <c:v>23467</c:v>
                </c:pt>
                <c:pt idx="532">
                  <c:v>23497</c:v>
                </c:pt>
                <c:pt idx="533">
                  <c:v>23528</c:v>
                </c:pt>
                <c:pt idx="534">
                  <c:v>23558</c:v>
                </c:pt>
                <c:pt idx="535">
                  <c:v>23589</c:v>
                </c:pt>
                <c:pt idx="536">
                  <c:v>23620</c:v>
                </c:pt>
                <c:pt idx="537">
                  <c:v>23650</c:v>
                </c:pt>
                <c:pt idx="538">
                  <c:v>23681</c:v>
                </c:pt>
                <c:pt idx="539">
                  <c:v>23711</c:v>
                </c:pt>
                <c:pt idx="540">
                  <c:v>23742</c:v>
                </c:pt>
                <c:pt idx="541">
                  <c:v>23773</c:v>
                </c:pt>
                <c:pt idx="542">
                  <c:v>23801</c:v>
                </c:pt>
                <c:pt idx="543">
                  <c:v>23832</c:v>
                </c:pt>
                <c:pt idx="544">
                  <c:v>23862</c:v>
                </c:pt>
                <c:pt idx="545">
                  <c:v>23893</c:v>
                </c:pt>
                <c:pt idx="546">
                  <c:v>23923</c:v>
                </c:pt>
                <c:pt idx="547">
                  <c:v>23954</c:v>
                </c:pt>
                <c:pt idx="548">
                  <c:v>23985</c:v>
                </c:pt>
                <c:pt idx="549">
                  <c:v>24015</c:v>
                </c:pt>
                <c:pt idx="550">
                  <c:v>24046</c:v>
                </c:pt>
                <c:pt idx="551">
                  <c:v>24076</c:v>
                </c:pt>
                <c:pt idx="552">
                  <c:v>24107</c:v>
                </c:pt>
                <c:pt idx="553">
                  <c:v>24138</c:v>
                </c:pt>
                <c:pt idx="554">
                  <c:v>24166</c:v>
                </c:pt>
                <c:pt idx="555">
                  <c:v>24197</c:v>
                </c:pt>
                <c:pt idx="556">
                  <c:v>24227</c:v>
                </c:pt>
                <c:pt idx="557">
                  <c:v>24258</c:v>
                </c:pt>
                <c:pt idx="558">
                  <c:v>24288</c:v>
                </c:pt>
                <c:pt idx="559">
                  <c:v>24319</c:v>
                </c:pt>
                <c:pt idx="560">
                  <c:v>24350</c:v>
                </c:pt>
                <c:pt idx="561">
                  <c:v>24380</c:v>
                </c:pt>
                <c:pt idx="562">
                  <c:v>24411</c:v>
                </c:pt>
                <c:pt idx="563">
                  <c:v>24441</c:v>
                </c:pt>
                <c:pt idx="564">
                  <c:v>24472</c:v>
                </c:pt>
                <c:pt idx="565">
                  <c:v>24503</c:v>
                </c:pt>
                <c:pt idx="566">
                  <c:v>24531</c:v>
                </c:pt>
                <c:pt idx="567">
                  <c:v>24562</c:v>
                </c:pt>
                <c:pt idx="568">
                  <c:v>24592</c:v>
                </c:pt>
                <c:pt idx="569">
                  <c:v>24623</c:v>
                </c:pt>
                <c:pt idx="570">
                  <c:v>24653</c:v>
                </c:pt>
                <c:pt idx="571">
                  <c:v>24684</c:v>
                </c:pt>
                <c:pt idx="572">
                  <c:v>24715</c:v>
                </c:pt>
                <c:pt idx="573">
                  <c:v>24745</c:v>
                </c:pt>
                <c:pt idx="574">
                  <c:v>24776</c:v>
                </c:pt>
                <c:pt idx="575">
                  <c:v>24806</c:v>
                </c:pt>
                <c:pt idx="576">
                  <c:v>24837</c:v>
                </c:pt>
                <c:pt idx="577">
                  <c:v>24868</c:v>
                </c:pt>
                <c:pt idx="578">
                  <c:v>24897</c:v>
                </c:pt>
                <c:pt idx="579">
                  <c:v>24928</c:v>
                </c:pt>
                <c:pt idx="580">
                  <c:v>24958</c:v>
                </c:pt>
                <c:pt idx="581">
                  <c:v>24989</c:v>
                </c:pt>
                <c:pt idx="582">
                  <c:v>25019</c:v>
                </c:pt>
                <c:pt idx="583">
                  <c:v>25050</c:v>
                </c:pt>
                <c:pt idx="584">
                  <c:v>25081</c:v>
                </c:pt>
                <c:pt idx="585">
                  <c:v>25111</c:v>
                </c:pt>
                <c:pt idx="586">
                  <c:v>25142</c:v>
                </c:pt>
                <c:pt idx="587">
                  <c:v>25172</c:v>
                </c:pt>
                <c:pt idx="588">
                  <c:v>25203</c:v>
                </c:pt>
                <c:pt idx="589">
                  <c:v>25234</c:v>
                </c:pt>
                <c:pt idx="590">
                  <c:v>25262</c:v>
                </c:pt>
                <c:pt idx="591">
                  <c:v>25293</c:v>
                </c:pt>
                <c:pt idx="592">
                  <c:v>25323</c:v>
                </c:pt>
                <c:pt idx="593">
                  <c:v>25354</c:v>
                </c:pt>
                <c:pt idx="594">
                  <c:v>25384</c:v>
                </c:pt>
                <c:pt idx="595">
                  <c:v>25415</c:v>
                </c:pt>
                <c:pt idx="596">
                  <c:v>25446</c:v>
                </c:pt>
                <c:pt idx="597">
                  <c:v>25476</c:v>
                </c:pt>
                <c:pt idx="598">
                  <c:v>25507</c:v>
                </c:pt>
                <c:pt idx="599">
                  <c:v>25537</c:v>
                </c:pt>
                <c:pt idx="600">
                  <c:v>25568</c:v>
                </c:pt>
                <c:pt idx="601">
                  <c:v>25599</c:v>
                </c:pt>
                <c:pt idx="602">
                  <c:v>25627</c:v>
                </c:pt>
                <c:pt idx="603">
                  <c:v>25658</c:v>
                </c:pt>
                <c:pt idx="604">
                  <c:v>25688</c:v>
                </c:pt>
                <c:pt idx="605">
                  <c:v>25719</c:v>
                </c:pt>
                <c:pt idx="606">
                  <c:v>25749</c:v>
                </c:pt>
                <c:pt idx="607">
                  <c:v>25780</c:v>
                </c:pt>
                <c:pt idx="608">
                  <c:v>25811</c:v>
                </c:pt>
                <c:pt idx="609">
                  <c:v>25841</c:v>
                </c:pt>
                <c:pt idx="610">
                  <c:v>25872</c:v>
                </c:pt>
                <c:pt idx="611">
                  <c:v>25902</c:v>
                </c:pt>
                <c:pt idx="612">
                  <c:v>25933</c:v>
                </c:pt>
                <c:pt idx="613">
                  <c:v>25964</c:v>
                </c:pt>
                <c:pt idx="614">
                  <c:v>25992</c:v>
                </c:pt>
                <c:pt idx="615">
                  <c:v>26023</c:v>
                </c:pt>
                <c:pt idx="616">
                  <c:v>26053</c:v>
                </c:pt>
                <c:pt idx="617">
                  <c:v>26084</c:v>
                </c:pt>
                <c:pt idx="618">
                  <c:v>26114</c:v>
                </c:pt>
                <c:pt idx="619">
                  <c:v>26145</c:v>
                </c:pt>
                <c:pt idx="620">
                  <c:v>26176</c:v>
                </c:pt>
                <c:pt idx="621">
                  <c:v>26206</c:v>
                </c:pt>
                <c:pt idx="622">
                  <c:v>26237</c:v>
                </c:pt>
                <c:pt idx="623">
                  <c:v>26267</c:v>
                </c:pt>
                <c:pt idx="624">
                  <c:v>26298</c:v>
                </c:pt>
                <c:pt idx="625">
                  <c:v>26329</c:v>
                </c:pt>
                <c:pt idx="626">
                  <c:v>26358</c:v>
                </c:pt>
                <c:pt idx="627">
                  <c:v>26389</c:v>
                </c:pt>
                <c:pt idx="628">
                  <c:v>26419</c:v>
                </c:pt>
                <c:pt idx="629">
                  <c:v>26450</c:v>
                </c:pt>
                <c:pt idx="630">
                  <c:v>26480</c:v>
                </c:pt>
                <c:pt idx="631">
                  <c:v>26511</c:v>
                </c:pt>
                <c:pt idx="632">
                  <c:v>26542</c:v>
                </c:pt>
                <c:pt idx="633">
                  <c:v>26572</c:v>
                </c:pt>
                <c:pt idx="634">
                  <c:v>26603</c:v>
                </c:pt>
                <c:pt idx="635">
                  <c:v>26633</c:v>
                </c:pt>
                <c:pt idx="636">
                  <c:v>26664</c:v>
                </c:pt>
                <c:pt idx="637">
                  <c:v>26695</c:v>
                </c:pt>
                <c:pt idx="638">
                  <c:v>26723</c:v>
                </c:pt>
                <c:pt idx="639">
                  <c:v>26754</c:v>
                </c:pt>
                <c:pt idx="640">
                  <c:v>26784</c:v>
                </c:pt>
                <c:pt idx="641">
                  <c:v>26815</c:v>
                </c:pt>
                <c:pt idx="642">
                  <c:v>26845</c:v>
                </c:pt>
                <c:pt idx="643">
                  <c:v>26876</c:v>
                </c:pt>
                <c:pt idx="644">
                  <c:v>26907</c:v>
                </c:pt>
                <c:pt idx="645">
                  <c:v>26937</c:v>
                </c:pt>
                <c:pt idx="646">
                  <c:v>26968</c:v>
                </c:pt>
                <c:pt idx="647">
                  <c:v>26998</c:v>
                </c:pt>
                <c:pt idx="648">
                  <c:v>27029</c:v>
                </c:pt>
                <c:pt idx="649">
                  <c:v>27060</c:v>
                </c:pt>
                <c:pt idx="650">
                  <c:v>27088</c:v>
                </c:pt>
                <c:pt idx="651">
                  <c:v>27119</c:v>
                </c:pt>
                <c:pt idx="652">
                  <c:v>27149</c:v>
                </c:pt>
                <c:pt idx="653">
                  <c:v>27180</c:v>
                </c:pt>
                <c:pt idx="654">
                  <c:v>27210</c:v>
                </c:pt>
                <c:pt idx="655">
                  <c:v>27241</c:v>
                </c:pt>
                <c:pt idx="656">
                  <c:v>27272</c:v>
                </c:pt>
                <c:pt idx="657">
                  <c:v>27302</c:v>
                </c:pt>
                <c:pt idx="658">
                  <c:v>27333</c:v>
                </c:pt>
                <c:pt idx="659">
                  <c:v>27363</c:v>
                </c:pt>
                <c:pt idx="660">
                  <c:v>27394</c:v>
                </c:pt>
                <c:pt idx="661">
                  <c:v>27425</c:v>
                </c:pt>
                <c:pt idx="662">
                  <c:v>27453</c:v>
                </c:pt>
                <c:pt idx="663">
                  <c:v>27484</c:v>
                </c:pt>
                <c:pt idx="664">
                  <c:v>27514</c:v>
                </c:pt>
                <c:pt idx="665">
                  <c:v>27545</c:v>
                </c:pt>
                <c:pt idx="666">
                  <c:v>27575</c:v>
                </c:pt>
                <c:pt idx="667">
                  <c:v>27606</c:v>
                </c:pt>
                <c:pt idx="668">
                  <c:v>27637</c:v>
                </c:pt>
                <c:pt idx="669">
                  <c:v>27667</c:v>
                </c:pt>
                <c:pt idx="670">
                  <c:v>27698</c:v>
                </c:pt>
                <c:pt idx="671">
                  <c:v>27728</c:v>
                </c:pt>
                <c:pt idx="672">
                  <c:v>27759</c:v>
                </c:pt>
                <c:pt idx="673">
                  <c:v>27790</c:v>
                </c:pt>
                <c:pt idx="674">
                  <c:v>27819</c:v>
                </c:pt>
                <c:pt idx="675">
                  <c:v>27850</c:v>
                </c:pt>
                <c:pt idx="676">
                  <c:v>27880</c:v>
                </c:pt>
                <c:pt idx="677">
                  <c:v>27911</c:v>
                </c:pt>
                <c:pt idx="678">
                  <c:v>27941</c:v>
                </c:pt>
                <c:pt idx="679">
                  <c:v>27972</c:v>
                </c:pt>
                <c:pt idx="680">
                  <c:v>28003</c:v>
                </c:pt>
                <c:pt idx="681">
                  <c:v>28033</c:v>
                </c:pt>
                <c:pt idx="682">
                  <c:v>28064</c:v>
                </c:pt>
                <c:pt idx="683">
                  <c:v>28094</c:v>
                </c:pt>
                <c:pt idx="684">
                  <c:v>28125</c:v>
                </c:pt>
                <c:pt idx="685">
                  <c:v>28156</c:v>
                </c:pt>
                <c:pt idx="686">
                  <c:v>28184</c:v>
                </c:pt>
                <c:pt idx="687">
                  <c:v>28215</c:v>
                </c:pt>
                <c:pt idx="688">
                  <c:v>28245</c:v>
                </c:pt>
                <c:pt idx="689">
                  <c:v>28276</c:v>
                </c:pt>
                <c:pt idx="690">
                  <c:v>28306</c:v>
                </c:pt>
                <c:pt idx="691">
                  <c:v>28337</c:v>
                </c:pt>
                <c:pt idx="692">
                  <c:v>28368</c:v>
                </c:pt>
                <c:pt idx="693">
                  <c:v>28398</c:v>
                </c:pt>
                <c:pt idx="694">
                  <c:v>28429</c:v>
                </c:pt>
                <c:pt idx="695">
                  <c:v>28459</c:v>
                </c:pt>
                <c:pt idx="696">
                  <c:v>28490</c:v>
                </c:pt>
                <c:pt idx="697">
                  <c:v>28521</c:v>
                </c:pt>
                <c:pt idx="698">
                  <c:v>28549</c:v>
                </c:pt>
                <c:pt idx="699">
                  <c:v>28580</c:v>
                </c:pt>
                <c:pt idx="700">
                  <c:v>28610</c:v>
                </c:pt>
                <c:pt idx="701">
                  <c:v>28641</c:v>
                </c:pt>
                <c:pt idx="702">
                  <c:v>28671</c:v>
                </c:pt>
                <c:pt idx="703">
                  <c:v>28702</c:v>
                </c:pt>
                <c:pt idx="704">
                  <c:v>28733</c:v>
                </c:pt>
                <c:pt idx="705">
                  <c:v>28763</c:v>
                </c:pt>
                <c:pt idx="706">
                  <c:v>28794</c:v>
                </c:pt>
                <c:pt idx="707">
                  <c:v>28824</c:v>
                </c:pt>
                <c:pt idx="708">
                  <c:v>28855</c:v>
                </c:pt>
                <c:pt idx="709">
                  <c:v>28886</c:v>
                </c:pt>
                <c:pt idx="710">
                  <c:v>28914</c:v>
                </c:pt>
                <c:pt idx="711">
                  <c:v>28945</c:v>
                </c:pt>
                <c:pt idx="712">
                  <c:v>28975</c:v>
                </c:pt>
                <c:pt idx="713">
                  <c:v>29006</c:v>
                </c:pt>
                <c:pt idx="714">
                  <c:v>29036</c:v>
                </c:pt>
                <c:pt idx="715">
                  <c:v>29067</c:v>
                </c:pt>
                <c:pt idx="716">
                  <c:v>29098</c:v>
                </c:pt>
                <c:pt idx="717">
                  <c:v>29128</c:v>
                </c:pt>
                <c:pt idx="718">
                  <c:v>29159</c:v>
                </c:pt>
                <c:pt idx="719">
                  <c:v>29189</c:v>
                </c:pt>
                <c:pt idx="720">
                  <c:v>29220</c:v>
                </c:pt>
                <c:pt idx="721">
                  <c:v>29251</c:v>
                </c:pt>
                <c:pt idx="722">
                  <c:v>29280</c:v>
                </c:pt>
                <c:pt idx="723">
                  <c:v>29311</c:v>
                </c:pt>
                <c:pt idx="724">
                  <c:v>29341</c:v>
                </c:pt>
                <c:pt idx="725">
                  <c:v>29372</c:v>
                </c:pt>
                <c:pt idx="726">
                  <c:v>29402</c:v>
                </c:pt>
                <c:pt idx="727">
                  <c:v>29433</c:v>
                </c:pt>
                <c:pt idx="728">
                  <c:v>29464</c:v>
                </c:pt>
                <c:pt idx="729">
                  <c:v>29494</c:v>
                </c:pt>
                <c:pt idx="730">
                  <c:v>29525</c:v>
                </c:pt>
                <c:pt idx="731">
                  <c:v>29555</c:v>
                </c:pt>
                <c:pt idx="732">
                  <c:v>29586</c:v>
                </c:pt>
                <c:pt idx="733">
                  <c:v>29617</c:v>
                </c:pt>
                <c:pt idx="734">
                  <c:v>29645</c:v>
                </c:pt>
                <c:pt idx="735">
                  <c:v>29676</c:v>
                </c:pt>
                <c:pt idx="736">
                  <c:v>29706</c:v>
                </c:pt>
                <c:pt idx="737">
                  <c:v>29737</c:v>
                </c:pt>
                <c:pt idx="738">
                  <c:v>29767</c:v>
                </c:pt>
                <c:pt idx="739">
                  <c:v>29798</c:v>
                </c:pt>
                <c:pt idx="740">
                  <c:v>29829</c:v>
                </c:pt>
                <c:pt idx="741">
                  <c:v>29859</c:v>
                </c:pt>
                <c:pt idx="742">
                  <c:v>29890</c:v>
                </c:pt>
                <c:pt idx="743">
                  <c:v>29920</c:v>
                </c:pt>
                <c:pt idx="744">
                  <c:v>29951</c:v>
                </c:pt>
                <c:pt idx="745">
                  <c:v>29982</c:v>
                </c:pt>
                <c:pt idx="746">
                  <c:v>30010</c:v>
                </c:pt>
                <c:pt idx="747">
                  <c:v>30041</c:v>
                </c:pt>
                <c:pt idx="748">
                  <c:v>30071</c:v>
                </c:pt>
                <c:pt idx="749">
                  <c:v>30102</c:v>
                </c:pt>
                <c:pt idx="750">
                  <c:v>30132</c:v>
                </c:pt>
                <c:pt idx="751">
                  <c:v>30163</c:v>
                </c:pt>
                <c:pt idx="752">
                  <c:v>30194</c:v>
                </c:pt>
                <c:pt idx="753">
                  <c:v>30224</c:v>
                </c:pt>
                <c:pt idx="754">
                  <c:v>30255</c:v>
                </c:pt>
                <c:pt idx="755">
                  <c:v>30285</c:v>
                </c:pt>
                <c:pt idx="756">
                  <c:v>30316</c:v>
                </c:pt>
                <c:pt idx="757">
                  <c:v>30347</c:v>
                </c:pt>
                <c:pt idx="758">
                  <c:v>30375</c:v>
                </c:pt>
                <c:pt idx="759">
                  <c:v>30406</c:v>
                </c:pt>
                <c:pt idx="760">
                  <c:v>30436</c:v>
                </c:pt>
                <c:pt idx="761">
                  <c:v>30467</c:v>
                </c:pt>
                <c:pt idx="762">
                  <c:v>30497</c:v>
                </c:pt>
                <c:pt idx="763">
                  <c:v>30528</c:v>
                </c:pt>
                <c:pt idx="764">
                  <c:v>30559</c:v>
                </c:pt>
                <c:pt idx="765">
                  <c:v>30589</c:v>
                </c:pt>
                <c:pt idx="766">
                  <c:v>30620</c:v>
                </c:pt>
                <c:pt idx="767">
                  <c:v>30650</c:v>
                </c:pt>
                <c:pt idx="768">
                  <c:v>30681</c:v>
                </c:pt>
                <c:pt idx="769">
                  <c:v>30712</c:v>
                </c:pt>
                <c:pt idx="770">
                  <c:v>30741</c:v>
                </c:pt>
                <c:pt idx="771">
                  <c:v>30772</c:v>
                </c:pt>
                <c:pt idx="772">
                  <c:v>30802</c:v>
                </c:pt>
                <c:pt idx="773">
                  <c:v>30833</c:v>
                </c:pt>
                <c:pt idx="774">
                  <c:v>30863</c:v>
                </c:pt>
                <c:pt idx="775">
                  <c:v>30894</c:v>
                </c:pt>
                <c:pt idx="776">
                  <c:v>30925</c:v>
                </c:pt>
                <c:pt idx="777">
                  <c:v>30955</c:v>
                </c:pt>
                <c:pt idx="778">
                  <c:v>30986</c:v>
                </c:pt>
                <c:pt idx="779">
                  <c:v>31016</c:v>
                </c:pt>
                <c:pt idx="780">
                  <c:v>31047</c:v>
                </c:pt>
                <c:pt idx="781">
                  <c:v>31078</c:v>
                </c:pt>
                <c:pt idx="782">
                  <c:v>31106</c:v>
                </c:pt>
                <c:pt idx="783">
                  <c:v>31137</c:v>
                </c:pt>
                <c:pt idx="784">
                  <c:v>31167</c:v>
                </c:pt>
                <c:pt idx="785">
                  <c:v>31198</c:v>
                </c:pt>
                <c:pt idx="786">
                  <c:v>31228</c:v>
                </c:pt>
                <c:pt idx="787">
                  <c:v>31259</c:v>
                </c:pt>
                <c:pt idx="788">
                  <c:v>31290</c:v>
                </c:pt>
                <c:pt idx="789">
                  <c:v>31320</c:v>
                </c:pt>
                <c:pt idx="790">
                  <c:v>31351</c:v>
                </c:pt>
                <c:pt idx="791">
                  <c:v>31381</c:v>
                </c:pt>
                <c:pt idx="792">
                  <c:v>31412</c:v>
                </c:pt>
                <c:pt idx="793">
                  <c:v>31443</c:v>
                </c:pt>
                <c:pt idx="794">
                  <c:v>31471</c:v>
                </c:pt>
                <c:pt idx="795">
                  <c:v>31502</c:v>
                </c:pt>
                <c:pt idx="796">
                  <c:v>31532</c:v>
                </c:pt>
                <c:pt idx="797">
                  <c:v>31563</c:v>
                </c:pt>
                <c:pt idx="798">
                  <c:v>31593</c:v>
                </c:pt>
                <c:pt idx="799">
                  <c:v>31624</c:v>
                </c:pt>
                <c:pt idx="800">
                  <c:v>31655</c:v>
                </c:pt>
                <c:pt idx="801">
                  <c:v>31685</c:v>
                </c:pt>
                <c:pt idx="802">
                  <c:v>31716</c:v>
                </c:pt>
                <c:pt idx="803">
                  <c:v>31746</c:v>
                </c:pt>
                <c:pt idx="804">
                  <c:v>31777</c:v>
                </c:pt>
                <c:pt idx="805">
                  <c:v>31808</c:v>
                </c:pt>
                <c:pt idx="806">
                  <c:v>31836</c:v>
                </c:pt>
                <c:pt idx="807">
                  <c:v>31867</c:v>
                </c:pt>
                <c:pt idx="808">
                  <c:v>31897</c:v>
                </c:pt>
                <c:pt idx="809">
                  <c:v>31928</c:v>
                </c:pt>
                <c:pt idx="810">
                  <c:v>31958</c:v>
                </c:pt>
                <c:pt idx="811">
                  <c:v>31989</c:v>
                </c:pt>
                <c:pt idx="812">
                  <c:v>32020</c:v>
                </c:pt>
                <c:pt idx="813">
                  <c:v>32050</c:v>
                </c:pt>
                <c:pt idx="814">
                  <c:v>32081</c:v>
                </c:pt>
                <c:pt idx="815">
                  <c:v>32111</c:v>
                </c:pt>
                <c:pt idx="816">
                  <c:v>32142</c:v>
                </c:pt>
                <c:pt idx="817">
                  <c:v>32173</c:v>
                </c:pt>
                <c:pt idx="818">
                  <c:v>32202</c:v>
                </c:pt>
                <c:pt idx="819">
                  <c:v>32233</c:v>
                </c:pt>
                <c:pt idx="820">
                  <c:v>32263</c:v>
                </c:pt>
                <c:pt idx="821">
                  <c:v>32294</c:v>
                </c:pt>
                <c:pt idx="822">
                  <c:v>32324</c:v>
                </c:pt>
                <c:pt idx="823">
                  <c:v>32355</c:v>
                </c:pt>
                <c:pt idx="824">
                  <c:v>32386</c:v>
                </c:pt>
                <c:pt idx="825">
                  <c:v>32416</c:v>
                </c:pt>
                <c:pt idx="826">
                  <c:v>32447</c:v>
                </c:pt>
                <c:pt idx="827">
                  <c:v>32477</c:v>
                </c:pt>
                <c:pt idx="828">
                  <c:v>32508</c:v>
                </c:pt>
                <c:pt idx="829">
                  <c:v>32539</c:v>
                </c:pt>
                <c:pt idx="830">
                  <c:v>32567</c:v>
                </c:pt>
                <c:pt idx="831">
                  <c:v>32598</c:v>
                </c:pt>
                <c:pt idx="832">
                  <c:v>32628</c:v>
                </c:pt>
                <c:pt idx="833">
                  <c:v>32659</c:v>
                </c:pt>
                <c:pt idx="834">
                  <c:v>32689</c:v>
                </c:pt>
                <c:pt idx="835">
                  <c:v>32720</c:v>
                </c:pt>
                <c:pt idx="836">
                  <c:v>32751</c:v>
                </c:pt>
                <c:pt idx="837">
                  <c:v>32781</c:v>
                </c:pt>
                <c:pt idx="838">
                  <c:v>32812</c:v>
                </c:pt>
                <c:pt idx="839">
                  <c:v>32842</c:v>
                </c:pt>
                <c:pt idx="840">
                  <c:v>32873</c:v>
                </c:pt>
                <c:pt idx="841">
                  <c:v>32904</c:v>
                </c:pt>
                <c:pt idx="842">
                  <c:v>32932</c:v>
                </c:pt>
                <c:pt idx="843">
                  <c:v>32963</c:v>
                </c:pt>
                <c:pt idx="844">
                  <c:v>32993</c:v>
                </c:pt>
                <c:pt idx="845">
                  <c:v>33024</c:v>
                </c:pt>
                <c:pt idx="846">
                  <c:v>33054</c:v>
                </c:pt>
                <c:pt idx="847">
                  <c:v>33085</c:v>
                </c:pt>
                <c:pt idx="848">
                  <c:v>33116</c:v>
                </c:pt>
                <c:pt idx="849">
                  <c:v>33146</c:v>
                </c:pt>
                <c:pt idx="850">
                  <c:v>33177</c:v>
                </c:pt>
                <c:pt idx="851">
                  <c:v>33207</c:v>
                </c:pt>
                <c:pt idx="852">
                  <c:v>33238</c:v>
                </c:pt>
                <c:pt idx="853">
                  <c:v>33269</c:v>
                </c:pt>
                <c:pt idx="854">
                  <c:v>33297</c:v>
                </c:pt>
                <c:pt idx="855">
                  <c:v>33328</c:v>
                </c:pt>
                <c:pt idx="856">
                  <c:v>33358</c:v>
                </c:pt>
                <c:pt idx="857">
                  <c:v>33389</c:v>
                </c:pt>
                <c:pt idx="858">
                  <c:v>33419</c:v>
                </c:pt>
                <c:pt idx="859">
                  <c:v>33450</c:v>
                </c:pt>
                <c:pt idx="860">
                  <c:v>33481</c:v>
                </c:pt>
                <c:pt idx="861">
                  <c:v>33511</c:v>
                </c:pt>
                <c:pt idx="862">
                  <c:v>33542</c:v>
                </c:pt>
                <c:pt idx="863">
                  <c:v>33572</c:v>
                </c:pt>
                <c:pt idx="864">
                  <c:v>33603</c:v>
                </c:pt>
                <c:pt idx="865">
                  <c:v>33634</c:v>
                </c:pt>
                <c:pt idx="866">
                  <c:v>33663</c:v>
                </c:pt>
                <c:pt idx="867">
                  <c:v>33694</c:v>
                </c:pt>
                <c:pt idx="868">
                  <c:v>33724</c:v>
                </c:pt>
                <c:pt idx="869">
                  <c:v>33755</c:v>
                </c:pt>
                <c:pt idx="870">
                  <c:v>33785</c:v>
                </c:pt>
                <c:pt idx="871">
                  <c:v>33816</c:v>
                </c:pt>
                <c:pt idx="872">
                  <c:v>33847</c:v>
                </c:pt>
                <c:pt idx="873">
                  <c:v>33877</c:v>
                </c:pt>
                <c:pt idx="874">
                  <c:v>33908</c:v>
                </c:pt>
                <c:pt idx="875">
                  <c:v>33938</c:v>
                </c:pt>
                <c:pt idx="876">
                  <c:v>33969</c:v>
                </c:pt>
                <c:pt idx="877">
                  <c:v>34000</c:v>
                </c:pt>
                <c:pt idx="878">
                  <c:v>34028</c:v>
                </c:pt>
                <c:pt idx="879">
                  <c:v>34059</c:v>
                </c:pt>
                <c:pt idx="880">
                  <c:v>34089</c:v>
                </c:pt>
                <c:pt idx="881">
                  <c:v>34120</c:v>
                </c:pt>
                <c:pt idx="882">
                  <c:v>34150</c:v>
                </c:pt>
                <c:pt idx="883">
                  <c:v>34181</c:v>
                </c:pt>
                <c:pt idx="884">
                  <c:v>34212</c:v>
                </c:pt>
                <c:pt idx="885">
                  <c:v>34242</c:v>
                </c:pt>
                <c:pt idx="886">
                  <c:v>34273</c:v>
                </c:pt>
                <c:pt idx="887">
                  <c:v>34303</c:v>
                </c:pt>
                <c:pt idx="888">
                  <c:v>34334</c:v>
                </c:pt>
                <c:pt idx="889">
                  <c:v>34365</c:v>
                </c:pt>
                <c:pt idx="890">
                  <c:v>34393</c:v>
                </c:pt>
                <c:pt idx="891">
                  <c:v>34424</c:v>
                </c:pt>
                <c:pt idx="892">
                  <c:v>34454</c:v>
                </c:pt>
                <c:pt idx="893">
                  <c:v>34485</c:v>
                </c:pt>
                <c:pt idx="894">
                  <c:v>34515</c:v>
                </c:pt>
                <c:pt idx="895">
                  <c:v>34546</c:v>
                </c:pt>
                <c:pt idx="896">
                  <c:v>34577</c:v>
                </c:pt>
                <c:pt idx="897">
                  <c:v>34607</c:v>
                </c:pt>
                <c:pt idx="898">
                  <c:v>34638</c:v>
                </c:pt>
                <c:pt idx="899">
                  <c:v>34668</c:v>
                </c:pt>
                <c:pt idx="900">
                  <c:v>34699</c:v>
                </c:pt>
                <c:pt idx="901">
                  <c:v>34730</c:v>
                </c:pt>
                <c:pt idx="902">
                  <c:v>34758</c:v>
                </c:pt>
                <c:pt idx="903">
                  <c:v>34789</c:v>
                </c:pt>
                <c:pt idx="904">
                  <c:v>34819</c:v>
                </c:pt>
                <c:pt idx="905">
                  <c:v>34850</c:v>
                </c:pt>
                <c:pt idx="906">
                  <c:v>34880</c:v>
                </c:pt>
                <c:pt idx="907">
                  <c:v>34911</c:v>
                </c:pt>
                <c:pt idx="908">
                  <c:v>34942</c:v>
                </c:pt>
                <c:pt idx="909">
                  <c:v>34972</c:v>
                </c:pt>
                <c:pt idx="910">
                  <c:v>35003</c:v>
                </c:pt>
                <c:pt idx="911">
                  <c:v>35033</c:v>
                </c:pt>
                <c:pt idx="912">
                  <c:v>35064</c:v>
                </c:pt>
                <c:pt idx="913">
                  <c:v>35095</c:v>
                </c:pt>
                <c:pt idx="914">
                  <c:v>35124</c:v>
                </c:pt>
                <c:pt idx="915">
                  <c:v>35155</c:v>
                </c:pt>
                <c:pt idx="916">
                  <c:v>35185</c:v>
                </c:pt>
                <c:pt idx="917">
                  <c:v>35216</c:v>
                </c:pt>
                <c:pt idx="918">
                  <c:v>35246</c:v>
                </c:pt>
                <c:pt idx="919">
                  <c:v>35277</c:v>
                </c:pt>
                <c:pt idx="920">
                  <c:v>35308</c:v>
                </c:pt>
                <c:pt idx="921">
                  <c:v>35338</c:v>
                </c:pt>
                <c:pt idx="922">
                  <c:v>35369</c:v>
                </c:pt>
                <c:pt idx="923">
                  <c:v>35399</c:v>
                </c:pt>
                <c:pt idx="924">
                  <c:v>35430</c:v>
                </c:pt>
                <c:pt idx="925">
                  <c:v>35461</c:v>
                </c:pt>
                <c:pt idx="926">
                  <c:v>35489</c:v>
                </c:pt>
                <c:pt idx="927">
                  <c:v>35520</c:v>
                </c:pt>
                <c:pt idx="928">
                  <c:v>35550</c:v>
                </c:pt>
                <c:pt idx="929">
                  <c:v>35581</c:v>
                </c:pt>
                <c:pt idx="930">
                  <c:v>35611</c:v>
                </c:pt>
                <c:pt idx="931">
                  <c:v>35642</c:v>
                </c:pt>
                <c:pt idx="932">
                  <c:v>35673</c:v>
                </c:pt>
                <c:pt idx="933">
                  <c:v>35703</c:v>
                </c:pt>
                <c:pt idx="934">
                  <c:v>35734</c:v>
                </c:pt>
                <c:pt idx="935">
                  <c:v>35764</c:v>
                </c:pt>
                <c:pt idx="936">
                  <c:v>35795</c:v>
                </c:pt>
                <c:pt idx="937">
                  <c:v>35826</c:v>
                </c:pt>
                <c:pt idx="938">
                  <c:v>35854</c:v>
                </c:pt>
                <c:pt idx="939">
                  <c:v>35885</c:v>
                </c:pt>
                <c:pt idx="940">
                  <c:v>35915</c:v>
                </c:pt>
                <c:pt idx="941">
                  <c:v>35946</c:v>
                </c:pt>
                <c:pt idx="942">
                  <c:v>35976</c:v>
                </c:pt>
                <c:pt idx="943">
                  <c:v>36007</c:v>
                </c:pt>
                <c:pt idx="944">
                  <c:v>36038</c:v>
                </c:pt>
                <c:pt idx="945">
                  <c:v>36068</c:v>
                </c:pt>
                <c:pt idx="946">
                  <c:v>36099</c:v>
                </c:pt>
                <c:pt idx="947">
                  <c:v>36129</c:v>
                </c:pt>
                <c:pt idx="948">
                  <c:v>36160</c:v>
                </c:pt>
                <c:pt idx="949">
                  <c:v>36191</c:v>
                </c:pt>
                <c:pt idx="950">
                  <c:v>36219</c:v>
                </c:pt>
                <c:pt idx="951">
                  <c:v>36250</c:v>
                </c:pt>
                <c:pt idx="952">
                  <c:v>36280</c:v>
                </c:pt>
                <c:pt idx="953">
                  <c:v>36311</c:v>
                </c:pt>
                <c:pt idx="954">
                  <c:v>36341</c:v>
                </c:pt>
                <c:pt idx="955">
                  <c:v>36372</c:v>
                </c:pt>
                <c:pt idx="956">
                  <c:v>36403</c:v>
                </c:pt>
                <c:pt idx="957">
                  <c:v>36433</c:v>
                </c:pt>
                <c:pt idx="958">
                  <c:v>36464</c:v>
                </c:pt>
                <c:pt idx="959">
                  <c:v>36494</c:v>
                </c:pt>
                <c:pt idx="960">
                  <c:v>36525</c:v>
                </c:pt>
                <c:pt idx="961">
                  <c:v>36556</c:v>
                </c:pt>
                <c:pt idx="962">
                  <c:v>36585</c:v>
                </c:pt>
                <c:pt idx="963">
                  <c:v>36616</c:v>
                </c:pt>
                <c:pt idx="964">
                  <c:v>36646</c:v>
                </c:pt>
                <c:pt idx="965">
                  <c:v>36677</c:v>
                </c:pt>
                <c:pt idx="966">
                  <c:v>36707</c:v>
                </c:pt>
                <c:pt idx="967">
                  <c:v>36738</c:v>
                </c:pt>
                <c:pt idx="968">
                  <c:v>36769</c:v>
                </c:pt>
                <c:pt idx="969">
                  <c:v>36799</c:v>
                </c:pt>
                <c:pt idx="970">
                  <c:v>36830</c:v>
                </c:pt>
                <c:pt idx="971">
                  <c:v>36860</c:v>
                </c:pt>
                <c:pt idx="972">
                  <c:v>36891</c:v>
                </c:pt>
                <c:pt idx="973">
                  <c:v>36922</c:v>
                </c:pt>
                <c:pt idx="974">
                  <c:v>36950</c:v>
                </c:pt>
                <c:pt idx="975">
                  <c:v>36981</c:v>
                </c:pt>
                <c:pt idx="976">
                  <c:v>37011</c:v>
                </c:pt>
                <c:pt idx="977">
                  <c:v>37042</c:v>
                </c:pt>
                <c:pt idx="978">
                  <c:v>37072</c:v>
                </c:pt>
                <c:pt idx="979">
                  <c:v>37103</c:v>
                </c:pt>
                <c:pt idx="980">
                  <c:v>37134</c:v>
                </c:pt>
                <c:pt idx="981">
                  <c:v>37164</c:v>
                </c:pt>
                <c:pt idx="982">
                  <c:v>37195</c:v>
                </c:pt>
                <c:pt idx="983">
                  <c:v>37225</c:v>
                </c:pt>
                <c:pt idx="984">
                  <c:v>37256</c:v>
                </c:pt>
                <c:pt idx="985">
                  <c:v>37287</c:v>
                </c:pt>
                <c:pt idx="986">
                  <c:v>37315</c:v>
                </c:pt>
                <c:pt idx="987">
                  <c:v>37346</c:v>
                </c:pt>
                <c:pt idx="988">
                  <c:v>37376</c:v>
                </c:pt>
                <c:pt idx="989">
                  <c:v>37407</c:v>
                </c:pt>
                <c:pt idx="990">
                  <c:v>37437</c:v>
                </c:pt>
                <c:pt idx="991">
                  <c:v>37468</c:v>
                </c:pt>
                <c:pt idx="992">
                  <c:v>37499</c:v>
                </c:pt>
                <c:pt idx="993">
                  <c:v>37529</c:v>
                </c:pt>
                <c:pt idx="994">
                  <c:v>37560</c:v>
                </c:pt>
                <c:pt idx="995">
                  <c:v>37590</c:v>
                </c:pt>
                <c:pt idx="996">
                  <c:v>37621</c:v>
                </c:pt>
                <c:pt idx="997">
                  <c:v>37652</c:v>
                </c:pt>
                <c:pt idx="998">
                  <c:v>37680</c:v>
                </c:pt>
                <c:pt idx="999">
                  <c:v>37711</c:v>
                </c:pt>
                <c:pt idx="1000">
                  <c:v>37741</c:v>
                </c:pt>
                <c:pt idx="1001">
                  <c:v>37772</c:v>
                </c:pt>
                <c:pt idx="1002">
                  <c:v>37802</c:v>
                </c:pt>
                <c:pt idx="1003">
                  <c:v>37833</c:v>
                </c:pt>
                <c:pt idx="1004">
                  <c:v>37864</c:v>
                </c:pt>
                <c:pt idx="1005">
                  <c:v>37894</c:v>
                </c:pt>
                <c:pt idx="1006">
                  <c:v>37925</c:v>
                </c:pt>
                <c:pt idx="1007">
                  <c:v>37955</c:v>
                </c:pt>
                <c:pt idx="1008">
                  <c:v>37986</c:v>
                </c:pt>
                <c:pt idx="1009">
                  <c:v>38017</c:v>
                </c:pt>
                <c:pt idx="1010">
                  <c:v>38046</c:v>
                </c:pt>
                <c:pt idx="1011">
                  <c:v>38077</c:v>
                </c:pt>
                <c:pt idx="1012">
                  <c:v>38107</c:v>
                </c:pt>
                <c:pt idx="1013">
                  <c:v>38138</c:v>
                </c:pt>
                <c:pt idx="1014">
                  <c:v>38168</c:v>
                </c:pt>
                <c:pt idx="1015">
                  <c:v>38199</c:v>
                </c:pt>
                <c:pt idx="1016">
                  <c:v>38230</c:v>
                </c:pt>
                <c:pt idx="1017">
                  <c:v>38260</c:v>
                </c:pt>
                <c:pt idx="1018">
                  <c:v>38291</c:v>
                </c:pt>
                <c:pt idx="1019">
                  <c:v>38321</c:v>
                </c:pt>
                <c:pt idx="1020">
                  <c:v>38352</c:v>
                </c:pt>
                <c:pt idx="1021">
                  <c:v>38383</c:v>
                </c:pt>
                <c:pt idx="1022">
                  <c:v>38411</c:v>
                </c:pt>
                <c:pt idx="1023">
                  <c:v>38442</c:v>
                </c:pt>
                <c:pt idx="1024">
                  <c:v>38472</c:v>
                </c:pt>
                <c:pt idx="1025">
                  <c:v>38503</c:v>
                </c:pt>
                <c:pt idx="1026">
                  <c:v>38533</c:v>
                </c:pt>
                <c:pt idx="1027">
                  <c:v>38564</c:v>
                </c:pt>
                <c:pt idx="1028">
                  <c:v>38595</c:v>
                </c:pt>
                <c:pt idx="1029">
                  <c:v>38625</c:v>
                </c:pt>
                <c:pt idx="1030">
                  <c:v>38656</c:v>
                </c:pt>
                <c:pt idx="1031">
                  <c:v>38686</c:v>
                </c:pt>
                <c:pt idx="1032">
                  <c:v>38717</c:v>
                </c:pt>
                <c:pt idx="1033">
                  <c:v>38748</c:v>
                </c:pt>
                <c:pt idx="1034">
                  <c:v>38776</c:v>
                </c:pt>
                <c:pt idx="1035">
                  <c:v>38807</c:v>
                </c:pt>
                <c:pt idx="1036">
                  <c:v>38837</c:v>
                </c:pt>
                <c:pt idx="1037">
                  <c:v>38868</c:v>
                </c:pt>
                <c:pt idx="1038">
                  <c:v>38898</c:v>
                </c:pt>
                <c:pt idx="1039">
                  <c:v>38929</c:v>
                </c:pt>
                <c:pt idx="1040">
                  <c:v>38960</c:v>
                </c:pt>
                <c:pt idx="1041">
                  <c:v>38990</c:v>
                </c:pt>
                <c:pt idx="1042">
                  <c:v>39021</c:v>
                </c:pt>
                <c:pt idx="1043">
                  <c:v>39051</c:v>
                </c:pt>
                <c:pt idx="1044">
                  <c:v>39082</c:v>
                </c:pt>
                <c:pt idx="1045">
                  <c:v>39113</c:v>
                </c:pt>
                <c:pt idx="1046">
                  <c:v>39141</c:v>
                </c:pt>
                <c:pt idx="1047">
                  <c:v>39172</c:v>
                </c:pt>
                <c:pt idx="1048">
                  <c:v>39202</c:v>
                </c:pt>
                <c:pt idx="1049">
                  <c:v>39233</c:v>
                </c:pt>
                <c:pt idx="1050">
                  <c:v>39263</c:v>
                </c:pt>
                <c:pt idx="1051">
                  <c:v>39294</c:v>
                </c:pt>
                <c:pt idx="1052">
                  <c:v>39325</c:v>
                </c:pt>
                <c:pt idx="1053">
                  <c:v>39355</c:v>
                </c:pt>
                <c:pt idx="1054">
                  <c:v>39386</c:v>
                </c:pt>
                <c:pt idx="1055">
                  <c:v>39416</c:v>
                </c:pt>
                <c:pt idx="1056">
                  <c:v>39447</c:v>
                </c:pt>
                <c:pt idx="1057">
                  <c:v>39478</c:v>
                </c:pt>
                <c:pt idx="1058">
                  <c:v>39507</c:v>
                </c:pt>
                <c:pt idx="1059">
                  <c:v>39538</c:v>
                </c:pt>
                <c:pt idx="1060">
                  <c:v>39568</c:v>
                </c:pt>
                <c:pt idx="1061">
                  <c:v>39599</c:v>
                </c:pt>
                <c:pt idx="1062">
                  <c:v>39629</c:v>
                </c:pt>
                <c:pt idx="1063">
                  <c:v>39660</c:v>
                </c:pt>
                <c:pt idx="1064">
                  <c:v>39691</c:v>
                </c:pt>
                <c:pt idx="1065">
                  <c:v>39721</c:v>
                </c:pt>
                <c:pt idx="1066">
                  <c:v>39752</c:v>
                </c:pt>
                <c:pt idx="1067">
                  <c:v>39782</c:v>
                </c:pt>
                <c:pt idx="1068">
                  <c:v>39813</c:v>
                </c:pt>
                <c:pt idx="1069">
                  <c:v>39844</c:v>
                </c:pt>
                <c:pt idx="1070">
                  <c:v>39872</c:v>
                </c:pt>
                <c:pt idx="1071">
                  <c:v>39903</c:v>
                </c:pt>
                <c:pt idx="1072">
                  <c:v>39933</c:v>
                </c:pt>
                <c:pt idx="1073">
                  <c:v>39964</c:v>
                </c:pt>
                <c:pt idx="1074">
                  <c:v>39994</c:v>
                </c:pt>
                <c:pt idx="1075">
                  <c:v>40025</c:v>
                </c:pt>
                <c:pt idx="1076">
                  <c:v>40056</c:v>
                </c:pt>
                <c:pt idx="1077">
                  <c:v>40086</c:v>
                </c:pt>
                <c:pt idx="1078">
                  <c:v>40117</c:v>
                </c:pt>
                <c:pt idx="1079">
                  <c:v>40147</c:v>
                </c:pt>
                <c:pt idx="1080">
                  <c:v>40178</c:v>
                </c:pt>
                <c:pt idx="1081">
                  <c:v>40209</c:v>
                </c:pt>
                <c:pt idx="1082">
                  <c:v>40237</c:v>
                </c:pt>
                <c:pt idx="1083">
                  <c:v>40268</c:v>
                </c:pt>
                <c:pt idx="1084">
                  <c:v>40298</c:v>
                </c:pt>
                <c:pt idx="1085">
                  <c:v>40329</c:v>
                </c:pt>
                <c:pt idx="1086">
                  <c:v>40359</c:v>
                </c:pt>
                <c:pt idx="1087">
                  <c:v>40390</c:v>
                </c:pt>
                <c:pt idx="1088">
                  <c:v>40421</c:v>
                </c:pt>
                <c:pt idx="1089">
                  <c:v>40451</c:v>
                </c:pt>
                <c:pt idx="1090">
                  <c:v>40482</c:v>
                </c:pt>
                <c:pt idx="1091">
                  <c:v>40512</c:v>
                </c:pt>
                <c:pt idx="1092">
                  <c:v>40543</c:v>
                </c:pt>
                <c:pt idx="1093">
                  <c:v>40574</c:v>
                </c:pt>
                <c:pt idx="1094">
                  <c:v>40602</c:v>
                </c:pt>
                <c:pt idx="1095">
                  <c:v>40633</c:v>
                </c:pt>
                <c:pt idx="1096">
                  <c:v>40663</c:v>
                </c:pt>
                <c:pt idx="1097">
                  <c:v>40694</c:v>
                </c:pt>
                <c:pt idx="1098">
                  <c:v>40724</c:v>
                </c:pt>
                <c:pt idx="1099">
                  <c:v>40755</c:v>
                </c:pt>
                <c:pt idx="1100">
                  <c:v>40786</c:v>
                </c:pt>
                <c:pt idx="1101">
                  <c:v>40816</c:v>
                </c:pt>
                <c:pt idx="1102">
                  <c:v>40847</c:v>
                </c:pt>
                <c:pt idx="1103">
                  <c:v>40877</c:v>
                </c:pt>
                <c:pt idx="1104">
                  <c:v>40908</c:v>
                </c:pt>
                <c:pt idx="1105">
                  <c:v>40939</c:v>
                </c:pt>
                <c:pt idx="1106">
                  <c:v>40968</c:v>
                </c:pt>
                <c:pt idx="1107">
                  <c:v>40999</c:v>
                </c:pt>
                <c:pt idx="1108">
                  <c:v>41029</c:v>
                </c:pt>
                <c:pt idx="1109">
                  <c:v>41060</c:v>
                </c:pt>
                <c:pt idx="1110">
                  <c:v>41090</c:v>
                </c:pt>
                <c:pt idx="1111">
                  <c:v>41121</c:v>
                </c:pt>
                <c:pt idx="1112">
                  <c:v>41152</c:v>
                </c:pt>
                <c:pt idx="1113">
                  <c:v>41182</c:v>
                </c:pt>
                <c:pt idx="1114">
                  <c:v>41213</c:v>
                </c:pt>
                <c:pt idx="1115">
                  <c:v>41243</c:v>
                </c:pt>
                <c:pt idx="1116">
                  <c:v>41274</c:v>
                </c:pt>
                <c:pt idx="1117">
                  <c:v>41305</c:v>
                </c:pt>
                <c:pt idx="1118">
                  <c:v>41333</c:v>
                </c:pt>
                <c:pt idx="1119">
                  <c:v>41364</c:v>
                </c:pt>
                <c:pt idx="1120">
                  <c:v>41394</c:v>
                </c:pt>
                <c:pt idx="1121">
                  <c:v>41425</c:v>
                </c:pt>
                <c:pt idx="1122">
                  <c:v>41455</c:v>
                </c:pt>
                <c:pt idx="1123">
                  <c:v>41486</c:v>
                </c:pt>
                <c:pt idx="1124">
                  <c:v>41517</c:v>
                </c:pt>
                <c:pt idx="1125">
                  <c:v>41547</c:v>
                </c:pt>
                <c:pt idx="1126">
                  <c:v>41578</c:v>
                </c:pt>
                <c:pt idx="1127">
                  <c:v>41608</c:v>
                </c:pt>
                <c:pt idx="1128">
                  <c:v>41639</c:v>
                </c:pt>
                <c:pt idx="1129">
                  <c:v>41670</c:v>
                </c:pt>
                <c:pt idx="1130">
                  <c:v>41698</c:v>
                </c:pt>
                <c:pt idx="1131">
                  <c:v>41729</c:v>
                </c:pt>
                <c:pt idx="1132">
                  <c:v>41759</c:v>
                </c:pt>
                <c:pt idx="1133">
                  <c:v>41790</c:v>
                </c:pt>
                <c:pt idx="1134">
                  <c:v>41820</c:v>
                </c:pt>
                <c:pt idx="1135">
                  <c:v>41851</c:v>
                </c:pt>
                <c:pt idx="1136">
                  <c:v>41882</c:v>
                </c:pt>
                <c:pt idx="1137">
                  <c:v>41912</c:v>
                </c:pt>
                <c:pt idx="1138">
                  <c:v>41943</c:v>
                </c:pt>
                <c:pt idx="1139">
                  <c:v>41973</c:v>
                </c:pt>
                <c:pt idx="1140">
                  <c:v>42004</c:v>
                </c:pt>
                <c:pt idx="1141">
                  <c:v>42035</c:v>
                </c:pt>
                <c:pt idx="1142">
                  <c:v>42063</c:v>
                </c:pt>
                <c:pt idx="1143">
                  <c:v>42094</c:v>
                </c:pt>
                <c:pt idx="1144">
                  <c:v>42124</c:v>
                </c:pt>
                <c:pt idx="1145">
                  <c:v>42155</c:v>
                </c:pt>
                <c:pt idx="1146">
                  <c:v>42185</c:v>
                </c:pt>
                <c:pt idx="1147">
                  <c:v>42216</c:v>
                </c:pt>
                <c:pt idx="1148">
                  <c:v>42247</c:v>
                </c:pt>
                <c:pt idx="1149">
                  <c:v>42277</c:v>
                </c:pt>
                <c:pt idx="1150">
                  <c:v>42308</c:v>
                </c:pt>
                <c:pt idx="1151">
                  <c:v>42338</c:v>
                </c:pt>
                <c:pt idx="1152">
                  <c:v>42369</c:v>
                </c:pt>
                <c:pt idx="1153">
                  <c:v>42400</c:v>
                </c:pt>
                <c:pt idx="1154">
                  <c:v>42429</c:v>
                </c:pt>
                <c:pt idx="1155">
                  <c:v>42460</c:v>
                </c:pt>
                <c:pt idx="1156">
                  <c:v>42490</c:v>
                </c:pt>
                <c:pt idx="1157">
                  <c:v>42521</c:v>
                </c:pt>
                <c:pt idx="1158">
                  <c:v>42551</c:v>
                </c:pt>
                <c:pt idx="1159">
                  <c:v>42582</c:v>
                </c:pt>
                <c:pt idx="1160">
                  <c:v>42613</c:v>
                </c:pt>
                <c:pt idx="1161">
                  <c:v>42643</c:v>
                </c:pt>
                <c:pt idx="1162">
                  <c:v>42674</c:v>
                </c:pt>
                <c:pt idx="1163">
                  <c:v>42704</c:v>
                </c:pt>
                <c:pt idx="1164">
                  <c:v>42735</c:v>
                </c:pt>
                <c:pt idx="1165">
                  <c:v>42766</c:v>
                </c:pt>
                <c:pt idx="1166">
                  <c:v>42794</c:v>
                </c:pt>
                <c:pt idx="1167">
                  <c:v>42825</c:v>
                </c:pt>
                <c:pt idx="1168">
                  <c:v>42855</c:v>
                </c:pt>
                <c:pt idx="1169">
                  <c:v>42886</c:v>
                </c:pt>
                <c:pt idx="1170">
                  <c:v>42916</c:v>
                </c:pt>
                <c:pt idx="1171">
                  <c:v>42947</c:v>
                </c:pt>
                <c:pt idx="1172">
                  <c:v>42978</c:v>
                </c:pt>
                <c:pt idx="1173">
                  <c:v>43008</c:v>
                </c:pt>
                <c:pt idx="1174">
                  <c:v>43039</c:v>
                </c:pt>
                <c:pt idx="1175">
                  <c:v>43069</c:v>
                </c:pt>
                <c:pt idx="1176">
                  <c:v>43100</c:v>
                </c:pt>
                <c:pt idx="1177">
                  <c:v>43131</c:v>
                </c:pt>
                <c:pt idx="1178">
                  <c:v>43159</c:v>
                </c:pt>
                <c:pt idx="1179">
                  <c:v>43190</c:v>
                </c:pt>
                <c:pt idx="1180">
                  <c:v>43220</c:v>
                </c:pt>
                <c:pt idx="1181">
                  <c:v>43251</c:v>
                </c:pt>
                <c:pt idx="1182">
                  <c:v>43281</c:v>
                </c:pt>
                <c:pt idx="1183">
                  <c:v>43312</c:v>
                </c:pt>
                <c:pt idx="1184">
                  <c:v>43343</c:v>
                </c:pt>
                <c:pt idx="1185">
                  <c:v>43373</c:v>
                </c:pt>
                <c:pt idx="1186">
                  <c:v>43404</c:v>
                </c:pt>
                <c:pt idx="1187">
                  <c:v>43434</c:v>
                </c:pt>
                <c:pt idx="1188">
                  <c:v>43465</c:v>
                </c:pt>
                <c:pt idx="1189">
                  <c:v>43496</c:v>
                </c:pt>
                <c:pt idx="1190">
                  <c:v>43524</c:v>
                </c:pt>
                <c:pt idx="1191">
                  <c:v>43555</c:v>
                </c:pt>
                <c:pt idx="1192">
                  <c:v>43585</c:v>
                </c:pt>
                <c:pt idx="1193">
                  <c:v>43616</c:v>
                </c:pt>
                <c:pt idx="1194">
                  <c:v>43646</c:v>
                </c:pt>
                <c:pt idx="1195">
                  <c:v>43677</c:v>
                </c:pt>
                <c:pt idx="1196">
                  <c:v>43708</c:v>
                </c:pt>
                <c:pt idx="1197">
                  <c:v>43738</c:v>
                </c:pt>
                <c:pt idx="1198">
                  <c:v>43769</c:v>
                </c:pt>
                <c:pt idx="1199">
                  <c:v>43799</c:v>
                </c:pt>
                <c:pt idx="1200">
                  <c:v>43830</c:v>
                </c:pt>
                <c:pt idx="1201">
                  <c:v>43861</c:v>
                </c:pt>
                <c:pt idx="1202">
                  <c:v>43890</c:v>
                </c:pt>
                <c:pt idx="1203">
                  <c:v>43921</c:v>
                </c:pt>
                <c:pt idx="1204">
                  <c:v>43951</c:v>
                </c:pt>
                <c:pt idx="1205">
                  <c:v>43982</c:v>
                </c:pt>
                <c:pt idx="1206">
                  <c:v>44012</c:v>
                </c:pt>
                <c:pt idx="1207">
                  <c:v>44043</c:v>
                </c:pt>
                <c:pt idx="1208">
                  <c:v>44074</c:v>
                </c:pt>
                <c:pt idx="1209">
                  <c:v>44104</c:v>
                </c:pt>
                <c:pt idx="1210">
                  <c:v>44135</c:v>
                </c:pt>
                <c:pt idx="1211">
                  <c:v>44165</c:v>
                </c:pt>
                <c:pt idx="1212">
                  <c:v>44196</c:v>
                </c:pt>
                <c:pt idx="1213">
                  <c:v>44227</c:v>
                </c:pt>
              </c:numCache>
            </c:numRef>
          </c:cat>
          <c:val>
            <c:numRef>
              <c:f>'USD vs Gold'!$F$3:$F$1216</c:f>
              <c:numCache>
                <c:formatCode>General</c:formatCode>
                <c:ptCount val="1214"/>
                <c:pt idx="0">
                  <c:v>1</c:v>
                </c:pt>
                <c:pt idx="1">
                  <c:v>0.98700157309618175</c:v>
                </c:pt>
                <c:pt idx="2">
                  <c:v>0.97184940015172427</c:v>
                </c:pt>
                <c:pt idx="3">
                  <c:v>0.95712880583902249</c:v>
                </c:pt>
                <c:pt idx="4">
                  <c:v>0.94165667457684266</c:v>
                </c:pt>
                <c:pt idx="5">
                  <c:v>0.92624443909148502</c:v>
                </c:pt>
                <c:pt idx="6">
                  <c:v>0.90997222930213784</c:v>
                </c:pt>
                <c:pt idx="7">
                  <c:v>0.89656300222803154</c:v>
                </c:pt>
                <c:pt idx="8">
                  <c:v>0.88637438090549669</c:v>
                </c:pt>
                <c:pt idx="9">
                  <c:v>0.8777819964690452</c:v>
                </c:pt>
                <c:pt idx="10">
                  <c:v>0.87090381852240295</c:v>
                </c:pt>
                <c:pt idx="11">
                  <c:v>0.86600728741281841</c:v>
                </c:pt>
                <c:pt idx="12">
                  <c:v>0.8641568957813287</c:v>
                </c:pt>
                <c:pt idx="13">
                  <c:v>0.8611348742935071</c:v>
                </c:pt>
                <c:pt idx="14">
                  <c:v>0.86528035708329798</c:v>
                </c:pt>
                <c:pt idx="15">
                  <c:v>0.87060709473668541</c:v>
                </c:pt>
                <c:pt idx="16">
                  <c:v>0.87893845121974068</c:v>
                </c:pt>
                <c:pt idx="17">
                  <c:v>0.89014146863591026</c:v>
                </c:pt>
                <c:pt idx="18">
                  <c:v>0.90299017745652699</c:v>
                </c:pt>
                <c:pt idx="19">
                  <c:v>0.91521310355042396</c:v>
                </c:pt>
                <c:pt idx="20">
                  <c:v>0.92571902462327949</c:v>
                </c:pt>
                <c:pt idx="21">
                  <c:v>0.93607759672164548</c:v>
                </c:pt>
                <c:pt idx="22">
                  <c:v>0.94619237753761276</c:v>
                </c:pt>
                <c:pt idx="23">
                  <c:v>0.95641645355657745</c:v>
                </c:pt>
                <c:pt idx="24">
                  <c:v>0.96556897077015391</c:v>
                </c:pt>
                <c:pt idx="25">
                  <c:v>0.97887319082036539</c:v>
                </c:pt>
                <c:pt idx="26">
                  <c:v>0.98587732386590488</c:v>
                </c:pt>
                <c:pt idx="27">
                  <c:v>0.99338358526209136</c:v>
                </c:pt>
                <c:pt idx="28">
                  <c:v>1.0000387708844833</c:v>
                </c:pt>
                <c:pt idx="29">
                  <c:v>1.0048529337265426</c:v>
                </c:pt>
                <c:pt idx="30">
                  <c:v>1.0092458844376759</c:v>
                </c:pt>
                <c:pt idx="31">
                  <c:v>1.0136580399650592</c:v>
                </c:pt>
                <c:pt idx="32">
                  <c:v>1.0190791109504223</c:v>
                </c:pt>
                <c:pt idx="33">
                  <c:v>1.0235342547380295</c:v>
                </c:pt>
                <c:pt idx="34">
                  <c:v>1.0275588024591882</c:v>
                </c:pt>
                <c:pt idx="35">
                  <c:v>1.0305251377780396</c:v>
                </c:pt>
                <c:pt idx="36">
                  <c:v>1.0325253184606324</c:v>
                </c:pt>
                <c:pt idx="37">
                  <c:v>1.0660446481634664</c:v>
                </c:pt>
                <c:pt idx="38">
                  <c:v>1.0665794100616599</c:v>
                </c:pt>
                <c:pt idx="39">
                  <c:v>1.0660478463597762</c:v>
                </c:pt>
                <c:pt idx="40">
                  <c:v>1.0649886706091121</c:v>
                </c:pt>
                <c:pt idx="41">
                  <c:v>1.0639305472064027</c:v>
                </c:pt>
                <c:pt idx="42">
                  <c:v>1.0623500195296527</c:v>
                </c:pt>
                <c:pt idx="43">
                  <c:v>1.0602524885923335</c:v>
                </c:pt>
                <c:pt idx="44">
                  <c:v>1.0576440530344777</c:v>
                </c:pt>
                <c:pt idx="45">
                  <c:v>1.0545314879472345</c:v>
                </c:pt>
                <c:pt idx="46">
                  <c:v>1.0514280828996043</c:v>
                </c:pt>
                <c:pt idx="47">
                  <c:v>1.0488413571644877</c:v>
                </c:pt>
                <c:pt idx="48">
                  <c:v>1.0467704980742167</c:v>
                </c:pt>
                <c:pt idx="49">
                  <c:v>1.0133395557290699</c:v>
                </c:pt>
                <c:pt idx="50">
                  <c:v>1.0113387922998074</c:v>
                </c:pt>
                <c:pt idx="51">
                  <c:v>1.0098363925839633</c:v>
                </c:pt>
                <c:pt idx="52">
                  <c:v>1.0093331085658444</c:v>
                </c:pt>
                <c:pt idx="53">
                  <c:v>1.0088300753752899</c:v>
                </c:pt>
                <c:pt idx="54">
                  <c:v>1.0088300753752899</c:v>
                </c:pt>
                <c:pt idx="55">
                  <c:v>1.0093361366242175</c:v>
                </c:pt>
                <c:pt idx="56">
                  <c:v>1.0098424517295614</c:v>
                </c:pt>
                <c:pt idx="57">
                  <c:v>1.0103490208186643</c:v>
                </c:pt>
                <c:pt idx="58">
                  <c:v>1.0108558440189324</c:v>
                </c:pt>
                <c:pt idx="59">
                  <c:v>1.0113629214578357</c:v>
                </c:pt>
                <c:pt idx="60">
                  <c:v>1.0113629214578357</c:v>
                </c:pt>
                <c:pt idx="61">
                  <c:v>1.0089188351324181</c:v>
                </c:pt>
                <c:pt idx="62">
                  <c:v>1.0089188351324181</c:v>
                </c:pt>
                <c:pt idx="63">
                  <c:v>1.0079164201205499</c:v>
                </c:pt>
                <c:pt idx="64">
                  <c:v>1.0069150010617962</c:v>
                </c:pt>
                <c:pt idx="65">
                  <c:v>1.0054191731325279</c:v>
                </c:pt>
                <c:pt idx="66">
                  <c:v>1.0030268257917327</c:v>
                </c:pt>
                <c:pt idx="67">
                  <c:v>1.0001554807033042</c:v>
                </c:pt>
                <c:pt idx="68">
                  <c:v>0.99681207839544506</c:v>
                </c:pt>
                <c:pt idx="69">
                  <c:v>0.99395852414167141</c:v>
                </c:pt>
                <c:pt idx="70">
                  <c:v>0.9915934468727724</c:v>
                </c:pt>
                <c:pt idx="71">
                  <c:v>0.9878054649219824</c:v>
                </c:pt>
                <c:pt idx="72">
                  <c:v>0.98497769372275468</c:v>
                </c:pt>
                <c:pt idx="73">
                  <c:v>0.98168216577562328</c:v>
                </c:pt>
                <c:pt idx="74">
                  <c:v>0.97840051758995283</c:v>
                </c:pt>
                <c:pt idx="75">
                  <c:v>0.97607245986135771</c:v>
                </c:pt>
                <c:pt idx="76">
                  <c:v>0.97280956426372189</c:v>
                </c:pt>
                <c:pt idx="77">
                  <c:v>0.97049480994397341</c:v>
                </c:pt>
                <c:pt idx="78">
                  <c:v>0.96961045020463799</c:v>
                </c:pt>
                <c:pt idx="79">
                  <c:v>0.97050459640807352</c:v>
                </c:pt>
                <c:pt idx="80">
                  <c:v>0.97189228973574593</c:v>
                </c:pt>
                <c:pt idx="81">
                  <c:v>0.97278854018439986</c:v>
                </c:pt>
                <c:pt idx="82">
                  <c:v>0.9732765218530719</c:v>
                </c:pt>
                <c:pt idx="83">
                  <c:v>0.97466817866784072</c:v>
                </c:pt>
                <c:pt idx="84">
                  <c:v>0.97556698895952165</c:v>
                </c:pt>
                <c:pt idx="85">
                  <c:v>0.97785093810240165</c:v>
                </c:pt>
                <c:pt idx="86">
                  <c:v>0.98016788308871217</c:v>
                </c:pt>
                <c:pt idx="87">
                  <c:v>0.98249031790364627</c:v>
                </c:pt>
                <c:pt idx="88">
                  <c:v>0.98532655046128903</c:v>
                </c:pt>
                <c:pt idx="89">
                  <c:v>0.98715484367727779</c:v>
                </c:pt>
                <c:pt idx="90">
                  <c:v>0.98765003194066348</c:v>
                </c:pt>
                <c:pt idx="91">
                  <c:v>0.98856081371513416</c:v>
                </c:pt>
                <c:pt idx="92">
                  <c:v>0.98947243538573593</c:v>
                </c:pt>
                <c:pt idx="93">
                  <c:v>0.99038489772699634</c:v>
                </c:pt>
                <c:pt idx="94">
                  <c:v>0.99129820151415704</c:v>
                </c:pt>
                <c:pt idx="95">
                  <c:v>0.99322224532509484</c:v>
                </c:pt>
                <c:pt idx="96">
                  <c:v>0.99515002357697158</c:v>
                </c:pt>
                <c:pt idx="97">
                  <c:v>0.99703290352366181</c:v>
                </c:pt>
                <c:pt idx="98">
                  <c:v>0.99845852882498487</c:v>
                </c:pt>
                <c:pt idx="99">
                  <c:v>0.99946353192263981</c:v>
                </c:pt>
                <c:pt idx="100">
                  <c:v>1.0004695466108589</c:v>
                </c:pt>
                <c:pt idx="101">
                  <c:v>1.0013921501642407</c:v>
                </c:pt>
                <c:pt idx="102">
                  <c:v>1.0037648742996352</c:v>
                </c:pt>
                <c:pt idx="103">
                  <c:v>1.0047752185241225</c:v>
                </c:pt>
                <c:pt idx="104">
                  <c:v>1.0052792457278998</c:v>
                </c:pt>
                <c:pt idx="105">
                  <c:v>1.0052792457278998</c:v>
                </c:pt>
                <c:pt idx="106">
                  <c:v>1.0062062846441682</c:v>
                </c:pt>
                <c:pt idx="107">
                  <c:v>1.0067110297162225</c:v>
                </c:pt>
                <c:pt idx="108">
                  <c:v>1.0077243394072108</c:v>
                </c:pt>
                <c:pt idx="109">
                  <c:v>1.0072738984751908</c:v>
                </c:pt>
                <c:pt idx="110">
                  <c:v>1.0072738984751908</c:v>
                </c:pt>
                <c:pt idx="111">
                  <c:v>1.0077791790962953</c:v>
                </c:pt>
                <c:pt idx="112">
                  <c:v>1.0087935639380332</c:v>
                </c:pt>
                <c:pt idx="113">
                  <c:v>1.0098089698135735</c:v>
                </c:pt>
                <c:pt idx="114">
                  <c:v>1.0098089698135735</c:v>
                </c:pt>
                <c:pt idx="115">
                  <c:v>1.0088056704051258</c:v>
                </c:pt>
                <c:pt idx="116">
                  <c:v>1.0078033678284879</c:v>
                </c:pt>
                <c:pt idx="117">
                  <c:v>1.0078033678284879</c:v>
                </c:pt>
                <c:pt idx="118">
                  <c:v>1.0073010970327834</c:v>
                </c:pt>
                <c:pt idx="119">
                  <c:v>1.0067990765596717</c:v>
                </c:pt>
                <c:pt idx="120">
                  <c:v>1.0062973062843967</c:v>
                </c:pt>
                <c:pt idx="121">
                  <c:v>1.0072728732318368</c:v>
                </c:pt>
                <c:pt idx="122">
                  <c:v>1.0077781533386467</c:v>
                </c:pt>
                <c:pt idx="123">
                  <c:v>1.0082836869100273</c:v>
                </c:pt>
                <c:pt idx="124">
                  <c:v>1.0077811767320632</c:v>
                </c:pt>
                <c:pt idx="125">
                  <c:v>1.008286711820074</c:v>
                </c:pt>
                <c:pt idx="126">
                  <c:v>1.0098140750041003</c:v>
                </c:pt>
                <c:pt idx="127">
                  <c:v>1.0132551433750789</c:v>
                </c:pt>
                <c:pt idx="128">
                  <c:v>1.0172392735195714</c:v>
                </c:pt>
                <c:pt idx="129">
                  <c:v>1.0207056441876681</c:v>
                </c:pt>
                <c:pt idx="130">
                  <c:v>1.0247190697816564</c:v>
                </c:pt>
                <c:pt idx="131">
                  <c:v>1.0292892973316052</c:v>
                </c:pt>
                <c:pt idx="132">
                  <c:v>1.0349780426881459</c:v>
                </c:pt>
                <c:pt idx="133">
                  <c:v>1.0402476159886511</c:v>
                </c:pt>
                <c:pt idx="134">
                  <c:v>1.0471222749275293</c:v>
                </c:pt>
                <c:pt idx="135">
                  <c:v>1.0541374835663406</c:v>
                </c:pt>
                <c:pt idx="136">
                  <c:v>1.0622604690477178</c:v>
                </c:pt>
                <c:pt idx="137">
                  <c:v>1.0711335891404412</c:v>
                </c:pt>
                <c:pt idx="138">
                  <c:v>1.0806797095007468</c:v>
                </c:pt>
                <c:pt idx="139">
                  <c:v>1.0892064756317468</c:v>
                </c:pt>
                <c:pt idx="140">
                  <c:v>1.09729935395108</c:v>
                </c:pt>
                <c:pt idx="141">
                  <c:v>1.1065671012556131</c:v>
                </c:pt>
                <c:pt idx="142">
                  <c:v>1.1160160533728518</c:v>
                </c:pt>
                <c:pt idx="143">
                  <c:v>1.1262758561720272</c:v>
                </c:pt>
                <c:pt idx="144">
                  <c:v>1.1354748004397055</c:v>
                </c:pt>
                <c:pt idx="145">
                  <c:v>1.1489261707206782</c:v>
                </c:pt>
                <c:pt idx="146">
                  <c:v>1.1592731058084313</c:v>
                </c:pt>
                <c:pt idx="147">
                  <c:v>1.1698218362694919</c:v>
                </c:pt>
                <c:pt idx="148">
                  <c:v>1.1804665542194217</c:v>
                </c:pt>
                <c:pt idx="149">
                  <c:v>1.1914297326854077</c:v>
                </c:pt>
                <c:pt idx="150">
                  <c:v>1.2018253712925355</c:v>
                </c:pt>
                <c:pt idx="151">
                  <c:v>1.2123117154604572</c:v>
                </c:pt>
                <c:pt idx="152">
                  <c:v>1.2236846404518846</c:v>
                </c:pt>
                <c:pt idx="153">
                  <c:v>1.2352794614372484</c:v>
                </c:pt>
                <c:pt idx="154">
                  <c:v>1.246984147227022</c:v>
                </c:pt>
                <c:pt idx="155">
                  <c:v>1.258214167358535</c:v>
                </c:pt>
                <c:pt idx="156">
                  <c:v>1.2696632055940051</c:v>
                </c:pt>
                <c:pt idx="157">
                  <c:v>1.6297151058397388</c:v>
                </c:pt>
                <c:pt idx="158">
                  <c:v>1.643934936693465</c:v>
                </c:pt>
                <c:pt idx="159">
                  <c:v>1.6584323067134543</c:v>
                </c:pt>
                <c:pt idx="160">
                  <c:v>1.6721313892794925</c:v>
                </c:pt>
                <c:pt idx="161">
                  <c:v>1.6837905996574545</c:v>
                </c:pt>
                <c:pt idx="162">
                  <c:v>1.6933985136386376</c:v>
                </c:pt>
                <c:pt idx="163">
                  <c:v>1.6987272373609501</c:v>
                </c:pt>
                <c:pt idx="164">
                  <c:v>1.701879259888333</c:v>
                </c:pt>
                <c:pt idx="165">
                  <c:v>1.70402407583115</c:v>
                </c:pt>
                <c:pt idx="166">
                  <c:v>1.7051650421362163</c:v>
                </c:pt>
                <c:pt idx="167">
                  <c:v>1.7051650421362163</c:v>
                </c:pt>
                <c:pt idx="168">
                  <c:v>1.7040331642746234</c:v>
                </c:pt>
                <c:pt idx="169">
                  <c:v>2.2408279565799023</c:v>
                </c:pt>
                <c:pt idx="170">
                  <c:v>2.2322677791391174</c:v>
                </c:pt>
                <c:pt idx="171">
                  <c:v>2.2221547382040558</c:v>
                </c:pt>
                <c:pt idx="172">
                  <c:v>2.2120875132763342</c:v>
                </c:pt>
                <c:pt idx="173">
                  <c:v>2.2020658967916265</c:v>
                </c:pt>
                <c:pt idx="174">
                  <c:v>2.1922627577917355</c:v>
                </c:pt>
                <c:pt idx="175">
                  <c:v>2.1881124471630624</c:v>
                </c:pt>
                <c:pt idx="176">
                  <c:v>2.1853993007756127</c:v>
                </c:pt>
                <c:pt idx="177">
                  <c:v>2.1800227764989999</c:v>
                </c:pt>
                <c:pt idx="178">
                  <c:v>2.1758956381494134</c:v>
                </c:pt>
                <c:pt idx="179">
                  <c:v>2.1717763131452377</c:v>
                </c:pt>
                <c:pt idx="180">
                  <c:v>2.1690834227199769</c:v>
                </c:pt>
                <c:pt idx="181">
                  <c:v>2.1731031084435215</c:v>
                </c:pt>
                <c:pt idx="182">
                  <c:v>2.1677568352869487</c:v>
                </c:pt>
                <c:pt idx="183">
                  <c:v>2.1624237150436239</c:v>
                </c:pt>
                <c:pt idx="184">
                  <c:v>2.1557133741380348</c:v>
                </c:pt>
                <c:pt idx="185">
                  <c:v>2.1490238564757149</c:v>
                </c:pt>
                <c:pt idx="186">
                  <c:v>2.1451302242620853</c:v>
                </c:pt>
                <c:pt idx="187">
                  <c:v>2.1412436465870872</c:v>
                </c:pt>
                <c:pt idx="188">
                  <c:v>2.1373641106692061</c:v>
                </c:pt>
                <c:pt idx="189">
                  <c:v>2.1361220195145103</c:v>
                </c:pt>
                <c:pt idx="190">
                  <c:v>2.1334733385713021</c:v>
                </c:pt>
                <c:pt idx="191">
                  <c:v>2.1296078810088139</c:v>
                </c:pt>
                <c:pt idx="192">
                  <c:v>2.1243686149086343</c:v>
                </c:pt>
                <c:pt idx="193">
                  <c:v>2.1235614890732304</c:v>
                </c:pt>
                <c:pt idx="194">
                  <c:v>2.1223274190666914</c:v>
                </c:pt>
                <c:pt idx="195">
                  <c:v>2.1223274190666914</c:v>
                </c:pt>
                <c:pt idx="196">
                  <c:v>2.1235701605128008</c:v>
                </c:pt>
                <c:pt idx="197">
                  <c:v>2.1248136296535569</c:v>
                </c:pt>
                <c:pt idx="198">
                  <c:v>2.1235788319877802</c:v>
                </c:pt>
                <c:pt idx="199">
                  <c:v>2.1209457039490718</c:v>
                </c:pt>
                <c:pt idx="200">
                  <c:v>2.117102944134484</c:v>
                </c:pt>
                <c:pt idx="201">
                  <c:v>2.113267146687186</c:v>
                </c:pt>
                <c:pt idx="202">
                  <c:v>2.1094382989926608</c:v>
                </c:pt>
                <c:pt idx="203">
                  <c:v>2.1069957708065554</c:v>
                </c:pt>
                <c:pt idx="204">
                  <c:v>2.1045560708349291</c:v>
                </c:pt>
                <c:pt idx="205">
                  <c:v>2.09592340632283</c:v>
                </c:pt>
                <c:pt idx="206">
                  <c:v>2.0921259822655922</c:v>
                </c:pt>
                <c:pt idx="207">
                  <c:v>2.085969016439678</c:v>
                </c:pt>
                <c:pt idx="208">
                  <c:v>2.0784973662768613</c:v>
                </c:pt>
                <c:pt idx="209">
                  <c:v>2.0698994645722797</c:v>
                </c:pt>
                <c:pt idx="210">
                  <c:v>2.0626500888353076</c:v>
                </c:pt>
                <c:pt idx="211">
                  <c:v>2.0554261024708511</c:v>
                </c:pt>
                <c:pt idx="212">
                  <c:v>2.0493771415679802</c:v>
                </c:pt>
                <c:pt idx="213">
                  <c:v>2.0421996408341179</c:v>
                </c:pt>
                <c:pt idx="214">
                  <c:v>2.0350472777460991</c:v>
                </c:pt>
                <c:pt idx="215">
                  <c:v>2.0290582901567218</c:v>
                </c:pt>
                <c:pt idx="216">
                  <c:v>2.024230241980904</c:v>
                </c:pt>
                <c:pt idx="217">
                  <c:v>2.0265429231161223</c:v>
                </c:pt>
                <c:pt idx="218">
                  <c:v>2.0265429231161223</c:v>
                </c:pt>
                <c:pt idx="219">
                  <c:v>2.0277295773807991</c:v>
                </c:pt>
                <c:pt idx="220">
                  <c:v>2.0289169264979399</c:v>
                </c:pt>
                <c:pt idx="221">
                  <c:v>2.0325085179412161</c:v>
                </c:pt>
                <c:pt idx="222">
                  <c:v>2.0361064672244451</c:v>
                </c:pt>
                <c:pt idx="223">
                  <c:v>2.0409308698885003</c:v>
                </c:pt>
                <c:pt idx="224">
                  <c:v>2.0457667036154392</c:v>
                </c:pt>
                <c:pt idx="225">
                  <c:v>2.0516723802662953</c:v>
                </c:pt>
                <c:pt idx="226">
                  <c:v>2.0588425161012158</c:v>
                </c:pt>
                <c:pt idx="227">
                  <c:v>2.0647859397348296</c:v>
                </c:pt>
                <c:pt idx="228">
                  <c:v>2.0696782962735027</c:v>
                </c:pt>
                <c:pt idx="229">
                  <c:v>2.0465444704426399</c:v>
                </c:pt>
                <c:pt idx="230">
                  <c:v>2.0489503898463699</c:v>
                </c:pt>
                <c:pt idx="231">
                  <c:v>2.0513591376509779</c:v>
                </c:pt>
                <c:pt idx="232">
                  <c:v>2.0562196803818833</c:v>
                </c:pt>
                <c:pt idx="233">
                  <c:v>2.0598596031964185</c:v>
                </c:pt>
                <c:pt idx="234">
                  <c:v>2.0635059694071636</c:v>
                </c:pt>
                <c:pt idx="235">
                  <c:v>2.0671587904202275</c:v>
                </c:pt>
                <c:pt idx="236">
                  <c:v>2.0708180776619098</c:v>
                </c:pt>
                <c:pt idx="237">
                  <c:v>2.0708180776619098</c:v>
                </c:pt>
                <c:pt idx="238">
                  <c:v>2.0708180776619098</c:v>
                </c:pt>
                <c:pt idx="239">
                  <c:v>2.0708180776619098</c:v>
                </c:pt>
                <c:pt idx="240">
                  <c:v>2.0708180776619098</c:v>
                </c:pt>
                <c:pt idx="241">
                  <c:v>2.0377175408658541</c:v>
                </c:pt>
                <c:pt idx="242">
                  <c:v>2.0365333575436755</c:v>
                </c:pt>
                <c:pt idx="243">
                  <c:v>2.035349862388582</c:v>
                </c:pt>
                <c:pt idx="244">
                  <c:v>2.0329931215396821</c:v>
                </c:pt>
                <c:pt idx="245">
                  <c:v>2.0306391095717142</c:v>
                </c:pt>
                <c:pt idx="246">
                  <c:v>2.026959968538701</c:v>
                </c:pt>
                <c:pt idx="247">
                  <c:v>2.0246129423859913</c:v>
                </c:pt>
                <c:pt idx="248">
                  <c:v>2.0222686338655227</c:v>
                </c:pt>
                <c:pt idx="249">
                  <c:v>2.0234527852947006</c:v>
                </c:pt>
                <c:pt idx="250">
                  <c:v>2.0234527852947006</c:v>
                </c:pt>
                <c:pt idx="251">
                  <c:v>2.0234527852947006</c:v>
                </c:pt>
                <c:pt idx="252">
                  <c:v>2.0222768916816225</c:v>
                </c:pt>
                <c:pt idx="253">
                  <c:v>2.0199352880848731</c:v>
                </c:pt>
                <c:pt idx="254">
                  <c:v>2.0187614386027639</c:v>
                </c:pt>
                <c:pt idx="255">
                  <c:v>2.0164239055650994</c:v>
                </c:pt>
                <c:pt idx="256">
                  <c:v>2.0129347271178788</c:v>
                </c:pt>
                <c:pt idx="257">
                  <c:v>2.0081450441972608</c:v>
                </c:pt>
                <c:pt idx="258">
                  <c:v>2.0011119499775214</c:v>
                </c:pt>
                <c:pt idx="259">
                  <c:v>1.9929922528396007</c:v>
                </c:pt>
                <c:pt idx="260">
                  <c:v>1.9827158338368625</c:v>
                </c:pt>
                <c:pt idx="261">
                  <c:v>1.9701926193136801</c:v>
                </c:pt>
                <c:pt idx="262">
                  <c:v>1.9556464365006494</c:v>
                </c:pt>
                <c:pt idx="263">
                  <c:v>1.9401752069438021</c:v>
                </c:pt>
                <c:pt idx="264">
                  <c:v>1.924972263189312</c:v>
                </c:pt>
                <c:pt idx="265">
                  <c:v>1.9078748326644559</c:v>
                </c:pt>
                <c:pt idx="266">
                  <c:v>1.8898010157767968</c:v>
                </c:pt>
                <c:pt idx="267">
                  <c:v>1.8710659052480161</c:v>
                </c:pt>
                <c:pt idx="268">
                  <c:v>1.8526535766737888</c:v>
                </c:pt>
                <c:pt idx="269">
                  <c:v>1.8336102033153812</c:v>
                </c:pt>
                <c:pt idx="270">
                  <c:v>1.8178695765811381</c:v>
                </c:pt>
                <c:pt idx="271">
                  <c:v>1.8013193124715789</c:v>
                </c:pt>
                <c:pt idx="272">
                  <c:v>1.78612453771519</c:v>
                </c:pt>
                <c:pt idx="273">
                  <c:v>1.7729373529710426</c:v>
                </c:pt>
                <c:pt idx="274">
                  <c:v>1.7599817730542162</c:v>
                </c:pt>
                <c:pt idx="275">
                  <c:v>1.7472542583409665</c:v>
                </c:pt>
                <c:pt idx="276">
                  <c:v>1.7347513445278513</c:v>
                </c:pt>
                <c:pt idx="277">
                  <c:v>1.7241943203467103</c:v>
                </c:pt>
                <c:pt idx="278">
                  <c:v>1.7145002864603156</c:v>
                </c:pt>
                <c:pt idx="279">
                  <c:v>1.7041985442589545</c:v>
                </c:pt>
                <c:pt idx="280">
                  <c:v>1.6931731861057957</c:v>
                </c:pt>
                <c:pt idx="281">
                  <c:v>1.6831301207323366</c:v>
                </c:pt>
                <c:pt idx="282">
                  <c:v>1.67314662585227</c:v>
                </c:pt>
                <c:pt idx="283">
                  <c:v>1.6649111172897078</c:v>
                </c:pt>
                <c:pt idx="284">
                  <c:v>1.6584190573930202</c:v>
                </c:pt>
                <c:pt idx="285">
                  <c:v>1.6510361209589293</c:v>
                </c:pt>
                <c:pt idx="286">
                  <c:v>1.6453852439529486</c:v>
                </c:pt>
                <c:pt idx="287">
                  <c:v>1.6405430017536951</c:v>
                </c:pt>
                <c:pt idx="288">
                  <c:v>1.6365069341697867</c:v>
                </c:pt>
                <c:pt idx="289">
                  <c:v>1.6324807961284289</c:v>
                </c:pt>
                <c:pt idx="290">
                  <c:v>1.6284645632009387</c:v>
                </c:pt>
                <c:pt idx="291">
                  <c:v>1.6268465962569143</c:v>
                </c:pt>
                <c:pt idx="292">
                  <c:v>1.6260358056200941</c:v>
                </c:pt>
                <c:pt idx="293">
                  <c:v>1.6260358056200941</c:v>
                </c:pt>
                <c:pt idx="294">
                  <c:v>1.6252254190665218</c:v>
                </c:pt>
                <c:pt idx="295">
                  <c:v>1.6229439706227979</c:v>
                </c:pt>
                <c:pt idx="296">
                  <c:v>1.6198714732284614</c:v>
                </c:pt>
                <c:pt idx="297">
                  <c:v>1.6175975405122525</c:v>
                </c:pt>
                <c:pt idx="298">
                  <c:v>1.6153267998826277</c:v>
                </c:pt>
                <c:pt idx="299">
                  <c:v>1.6130592468586207</c:v>
                </c:pt>
                <c:pt idx="300">
                  <c:v>1.6100054628570806</c:v>
                </c:pt>
                <c:pt idx="301">
                  <c:v>1.6477841489622207</c:v>
                </c:pt>
                <c:pt idx="302">
                  <c:v>1.6446646250625923</c:v>
                </c:pt>
                <c:pt idx="303">
                  <c:v>1.6415510069300308</c:v>
                </c:pt>
                <c:pt idx="304">
                  <c:v>1.639246641058</c:v>
                </c:pt>
                <c:pt idx="305">
                  <c:v>1.636143280052017</c:v>
                </c:pt>
                <c:pt idx="306">
                  <c:v>1.6323824115898282</c:v>
                </c:pt>
                <c:pt idx="307">
                  <c:v>1.6292920456887514</c:v>
                </c:pt>
                <c:pt idx="308">
                  <c:v>1.626207530353899</c:v>
                </c:pt>
                <c:pt idx="309">
                  <c:v>1.6231288545091958</c:v>
                </c:pt>
                <c:pt idx="310">
                  <c:v>1.6200560070995353</c:v>
                </c:pt>
                <c:pt idx="311">
                  <c:v>1.6169889770907404</c:v>
                </c:pt>
                <c:pt idx="312">
                  <c:v>1.6140592932943914</c:v>
                </c:pt>
                <c:pt idx="313">
                  <c:v>1.61113491754112</c:v>
                </c:pt>
                <c:pt idx="314">
                  <c:v>1.6088732489706368</c:v>
                </c:pt>
                <c:pt idx="315">
                  <c:v>1.6051750638938871</c:v>
                </c:pt>
                <c:pt idx="316">
                  <c:v>1.600708899596581</c:v>
                </c:pt>
                <c:pt idx="317">
                  <c:v>1.5962551617466945</c:v>
                </c:pt>
                <c:pt idx="318">
                  <c:v>1.5919421723343186</c:v>
                </c:pt>
                <c:pt idx="319">
                  <c:v>1.5800682424315748</c:v>
                </c:pt>
                <c:pt idx="320">
                  <c:v>1.5656829713096769</c:v>
                </c:pt>
                <c:pt idx="321">
                  <c:v>1.5501611024591306</c:v>
                </c:pt>
                <c:pt idx="322">
                  <c:v>1.5323224556526767</c:v>
                </c:pt>
                <c:pt idx="323">
                  <c:v>1.511653059872726</c:v>
                </c:pt>
                <c:pt idx="324">
                  <c:v>1.4908409135014251</c:v>
                </c:pt>
                <c:pt idx="325">
                  <c:v>1.4703153047279887</c:v>
                </c:pt>
                <c:pt idx="326">
                  <c:v>1.4493583419889888</c:v>
                </c:pt>
                <c:pt idx="327">
                  <c:v>1.4278018115318669</c:v>
                </c:pt>
                <c:pt idx="328">
                  <c:v>1.4072535357959206</c:v>
                </c:pt>
                <c:pt idx="329">
                  <c:v>1.3875853522441821</c:v>
                </c:pt>
                <c:pt idx="330">
                  <c:v>1.3689652681549906</c:v>
                </c:pt>
                <c:pt idx="331">
                  <c:v>1.3559966880581276</c:v>
                </c:pt>
                <c:pt idx="332">
                  <c:v>1.3438522709631409</c:v>
                </c:pt>
                <c:pt idx="333">
                  <c:v>1.3305295874527299</c:v>
                </c:pt>
                <c:pt idx="334">
                  <c:v>1.3194054570079115</c:v>
                </c:pt>
                <c:pt idx="335">
                  <c:v>1.310466121056804</c:v>
                </c:pt>
                <c:pt idx="336">
                  <c:v>1.3012878949588462</c:v>
                </c:pt>
                <c:pt idx="337">
                  <c:v>1.2907979201780957</c:v>
                </c:pt>
                <c:pt idx="338">
                  <c:v>1.2812677948809401</c:v>
                </c:pt>
                <c:pt idx="339">
                  <c:v>1.2742627050318116</c:v>
                </c:pt>
                <c:pt idx="340">
                  <c:v>1.2654350044538483</c:v>
                </c:pt>
                <c:pt idx="341">
                  <c:v>1.256283862729296</c:v>
                </c:pt>
                <c:pt idx="342">
                  <c:v>1.2468185965990781</c:v>
                </c:pt>
                <c:pt idx="343">
                  <c:v>1.2370486990515228</c:v>
                </c:pt>
                <c:pt idx="344">
                  <c:v>1.2282906339436575</c:v>
                </c:pt>
                <c:pt idx="345">
                  <c:v>1.2218615719036716</c:v>
                </c:pt>
                <c:pt idx="346">
                  <c:v>1.2158473641335947</c:v>
                </c:pt>
                <c:pt idx="347">
                  <c:v>1.2111063579434056</c:v>
                </c:pt>
                <c:pt idx="348">
                  <c:v>1.2081267913567721</c:v>
                </c:pt>
                <c:pt idx="349">
                  <c:v>1.206131743923468</c:v>
                </c:pt>
                <c:pt idx="350">
                  <c:v>1.2048342199029554</c:v>
                </c:pt>
                <c:pt idx="351">
                  <c:v>1.2031429055020757</c:v>
                </c:pt>
                <c:pt idx="352">
                  <c:v>1.2027427243971567</c:v>
                </c:pt>
                <c:pt idx="353">
                  <c:v>1.2031445097065196</c:v>
                </c:pt>
                <c:pt idx="354">
                  <c:v>1.2039501012267164</c:v>
                </c:pt>
                <c:pt idx="355">
                  <c:v>1.2069062929295369</c:v>
                </c:pt>
                <c:pt idx="356">
                  <c:v>1.2098697432964622</c:v>
                </c:pt>
                <c:pt idx="357">
                  <c:v>1.2123214735664427</c:v>
                </c:pt>
                <c:pt idx="358">
                  <c:v>1.2152982204246858</c:v>
                </c:pt>
                <c:pt idx="359">
                  <c:v>1.217035936286988</c:v>
                </c:pt>
                <c:pt idx="360">
                  <c:v>1.2191903349209789</c:v>
                </c:pt>
                <c:pt idx="361">
                  <c:v>1.2224047725962426</c:v>
                </c:pt>
                <c:pt idx="362">
                  <c:v>1.2237384545514891</c:v>
                </c:pt>
                <c:pt idx="363">
                  <c:v>1.2245578351944393</c:v>
                </c:pt>
                <c:pt idx="364">
                  <c:v>1.2258938662085246</c:v>
                </c:pt>
                <c:pt idx="365">
                  <c:v>1.226303385332016</c:v>
                </c:pt>
                <c:pt idx="366">
                  <c:v>1.2267130412584697</c:v>
                </c:pt>
                <c:pt idx="367">
                  <c:v>1.2249910139470324</c:v>
                </c:pt>
                <c:pt idx="368">
                  <c:v>1.2228713146952497</c:v>
                </c:pt>
                <c:pt idx="369">
                  <c:v>1.2207552833274489</c:v>
                </c:pt>
                <c:pt idx="370">
                  <c:v>1.2169670876762275</c:v>
                </c:pt>
                <c:pt idx="371">
                  <c:v>1.21319064739194</c:v>
                </c:pt>
                <c:pt idx="372">
                  <c:v>1.2074089486744497</c:v>
                </c:pt>
                <c:pt idx="373">
                  <c:v>1.1995975841234647</c:v>
                </c:pt>
                <c:pt idx="374">
                  <c:v>1.1906500621136067</c:v>
                </c:pt>
                <c:pt idx="375">
                  <c:v>1.1818593411962355</c:v>
                </c:pt>
                <c:pt idx="376">
                  <c:v>1.173133523290006</c:v>
                </c:pt>
                <c:pt idx="377">
                  <c:v>1.164472129207728</c:v>
                </c:pt>
                <c:pt idx="378">
                  <c:v>1.1563164139893751</c:v>
                </c:pt>
                <c:pt idx="379">
                  <c:v>1.1493685740302964</c:v>
                </c:pt>
                <c:pt idx="380">
                  <c:v>1.143263183449569</c:v>
                </c:pt>
                <c:pt idx="381">
                  <c:v>1.1368353510929476</c:v>
                </c:pt>
                <c:pt idx="382">
                  <c:v>1.1308849800655636</c:v>
                </c:pt>
                <c:pt idx="383">
                  <c:v>1.1246143667009723</c:v>
                </c:pt>
                <c:pt idx="384">
                  <c:v>1.1191667658770144</c:v>
                </c:pt>
                <c:pt idx="385">
                  <c:v>1.1113925852826532</c:v>
                </c:pt>
                <c:pt idx="386">
                  <c:v>1.1092885380178201</c:v>
                </c:pt>
                <c:pt idx="387">
                  <c:v>1.1075500054468981</c:v>
                </c:pt>
                <c:pt idx="388">
                  <c:v>1.1054532328118407</c:v>
                </c:pt>
                <c:pt idx="389">
                  <c:v>1.103720711123382</c:v>
                </c:pt>
                <c:pt idx="390">
                  <c:v>1.1016311879664609</c:v>
                </c:pt>
                <c:pt idx="391">
                  <c:v>1.0988320897022308</c:v>
                </c:pt>
                <c:pt idx="392">
                  <c:v>1.0960401035742386</c:v>
                </c:pt>
                <c:pt idx="393">
                  <c:v>1.0939651210589594</c:v>
                </c:pt>
                <c:pt idx="394">
                  <c:v>1.0922506041147817</c:v>
                </c:pt>
                <c:pt idx="395">
                  <c:v>1.0912552948667089</c:v>
                </c:pt>
                <c:pt idx="396">
                  <c:v>1.0905309264454222</c:v>
                </c:pt>
                <c:pt idx="397">
                  <c:v>1.0977300619188566</c:v>
                </c:pt>
                <c:pt idx="398">
                  <c:v>1.0970013955878049</c:v>
                </c:pt>
                <c:pt idx="399">
                  <c:v>1.0960017571989003</c:v>
                </c:pt>
                <c:pt idx="400">
                  <c:v>1.0952742381056833</c:v>
                </c:pt>
                <c:pt idx="401">
                  <c:v>1.0942761735825275</c:v>
                </c:pt>
                <c:pt idx="402">
                  <c:v>1.0932790185419083</c:v>
                </c:pt>
                <c:pt idx="403">
                  <c:v>1.0929153796062308</c:v>
                </c:pt>
                <c:pt idx="404">
                  <c:v>1.0922802512633043</c:v>
                </c:pt>
                <c:pt idx="405">
                  <c:v>1.0916454920139231</c:v>
                </c:pt>
                <c:pt idx="406">
                  <c:v>1.0906507341719724</c:v>
                </c:pt>
                <c:pt idx="407">
                  <c:v>1.0900169218874791</c:v>
                </c:pt>
                <c:pt idx="408">
                  <c:v>1.0893834779317271</c:v>
                </c:pt>
                <c:pt idx="409">
                  <c:v>1.0946387192367737</c:v>
                </c:pt>
                <c:pt idx="410">
                  <c:v>1.0932814237785304</c:v>
                </c:pt>
                <c:pt idx="411">
                  <c:v>1.0922851751999225</c:v>
                </c:pt>
                <c:pt idx="412">
                  <c:v>1.091560123150529</c:v>
                </c:pt>
                <c:pt idx="413">
                  <c:v>1.0909257823907981</c:v>
                </c:pt>
                <c:pt idx="414">
                  <c:v>1.090562926172318</c:v>
                </c:pt>
                <c:pt idx="415">
                  <c:v>1.0902001906445735</c:v>
                </c:pt>
                <c:pt idx="416">
                  <c:v>1.0902001906445735</c:v>
                </c:pt>
                <c:pt idx="417">
                  <c:v>1.0905643802688219</c:v>
                </c:pt>
                <c:pt idx="418">
                  <c:v>1.0912029667295322</c:v>
                </c:pt>
                <c:pt idx="419">
                  <c:v>1.0915674913387206</c:v>
                </c:pt>
                <c:pt idx="420">
                  <c:v>1.0922066651770854</c:v>
                </c:pt>
                <c:pt idx="421">
                  <c:v>1.0925343279526518</c:v>
                </c:pt>
                <c:pt idx="422">
                  <c:v>1.0931740679279478</c:v>
                </c:pt>
                <c:pt idx="423">
                  <c:v>1.0938141825067922</c:v>
                </c:pt>
                <c:pt idx="424">
                  <c:v>1.0941795794123725</c:v>
                </c:pt>
                <c:pt idx="425">
                  <c:v>1.0948202827744484</c:v>
                </c:pt>
                <c:pt idx="426">
                  <c:v>1.0954613613041897</c:v>
                </c:pt>
                <c:pt idx="427">
                  <c:v>1.0958273084623131</c:v>
                </c:pt>
                <c:pt idx="428">
                  <c:v>1.0961933778678541</c:v>
                </c:pt>
                <c:pt idx="429">
                  <c:v>1.0958287695780542</c:v>
                </c:pt>
                <c:pt idx="430">
                  <c:v>1.0954642825617518</c:v>
                </c:pt>
                <c:pt idx="431">
                  <c:v>1.09509991677861</c:v>
                </c:pt>
                <c:pt idx="432">
                  <c:v>1.0947356721883048</c:v>
                </c:pt>
                <c:pt idx="433">
                  <c:v>1.0931219095284301</c:v>
                </c:pt>
                <c:pt idx="434">
                  <c:v>1.0927583228492703</c:v>
                </c:pt>
                <c:pt idx="435">
                  <c:v>1.0923948571038069</c:v>
                </c:pt>
                <c:pt idx="436">
                  <c:v>1.0917600312532789</c:v>
                </c:pt>
                <c:pt idx="437">
                  <c:v>1.0907651690378779</c:v>
                </c:pt>
                <c:pt idx="438">
                  <c:v>1.0890556672188216</c:v>
                </c:pt>
                <c:pt idx="439">
                  <c:v>1.0870825005573435</c:v>
                </c:pt>
                <c:pt idx="440">
                  <c:v>1.0853787704008275</c:v>
                </c:pt>
                <c:pt idx="441">
                  <c:v>1.0836777104155679</c:v>
                </c:pt>
                <c:pt idx="442">
                  <c:v>1.0817142876132795</c:v>
                </c:pt>
                <c:pt idx="443">
                  <c:v>1.0797544221685553</c:v>
                </c:pt>
                <c:pt idx="444">
                  <c:v>1.0770980079098387</c:v>
                </c:pt>
                <c:pt idx="445">
                  <c:v>1.0732198373081641</c:v>
                </c:pt>
                <c:pt idx="446">
                  <c:v>1.0702337604444239</c:v>
                </c:pt>
                <c:pt idx="447">
                  <c:v>1.0669983559976042</c:v>
                </c:pt>
                <c:pt idx="448">
                  <c:v>1.0637727324438204</c:v>
                </c:pt>
                <c:pt idx="449">
                  <c:v>1.0605568602146309</c:v>
                </c:pt>
                <c:pt idx="450">
                  <c:v>1.0576912967264458</c:v>
                </c:pt>
                <c:pt idx="451">
                  <c:v>1.0548334758255871</c:v>
                </c:pt>
                <c:pt idx="452">
                  <c:v>1.0516446277024225</c:v>
                </c:pt>
                <c:pt idx="453">
                  <c:v>1.0488031445526362</c:v>
                </c:pt>
                <c:pt idx="454">
                  <c:v>1.0463075671050024</c:v>
                </c:pt>
                <c:pt idx="455">
                  <c:v>1.0434805043852335</c:v>
                </c:pt>
                <c:pt idx="456">
                  <c:v>1.040997591907983</c:v>
                </c:pt>
                <c:pt idx="457">
                  <c:v>1.0423886685047887</c:v>
                </c:pt>
                <c:pt idx="458">
                  <c:v>1.039656101947614</c:v>
                </c:pt>
                <c:pt idx="459">
                  <c:v>1.0365964740166695</c:v>
                </c:pt>
                <c:pt idx="460">
                  <c:v>1.0335458503353594</c:v>
                </c:pt>
                <c:pt idx="461">
                  <c:v>1.0308364647565769</c:v>
                </c:pt>
                <c:pt idx="462">
                  <c:v>1.0284669654607366</c:v>
                </c:pt>
                <c:pt idx="463">
                  <c:v>1.0263528466415679</c:v>
                </c:pt>
                <c:pt idx="464">
                  <c:v>1.0245768667883923</c:v>
                </c:pt>
                <c:pt idx="465">
                  <c:v>1.0228039600542218</c:v>
                </c:pt>
                <c:pt idx="466">
                  <c:v>1.0210341211213942</c:v>
                </c:pt>
                <c:pt idx="467">
                  <c:v>1.0192673446814495</c:v>
                </c:pt>
                <c:pt idx="468">
                  <c:v>1.0177531666624928</c:v>
                </c:pt>
                <c:pt idx="469">
                  <c:v>1.016574705648839</c:v>
                </c:pt>
                <c:pt idx="470">
                  <c:v>1.0157321171437028</c:v>
                </c:pt>
                <c:pt idx="471">
                  <c:v>1.0154785958979036</c:v>
                </c:pt>
                <c:pt idx="472">
                  <c:v>1.0152251379296369</c:v>
                </c:pt>
                <c:pt idx="473">
                  <c:v>1.0149717432231089</c:v>
                </c:pt>
                <c:pt idx="474">
                  <c:v>1.0143819104387788</c:v>
                </c:pt>
                <c:pt idx="475">
                  <c:v>1.0137924204252851</c:v>
                </c:pt>
                <c:pt idx="476">
                  <c:v>1.01295213801879</c:v>
                </c:pt>
                <c:pt idx="477">
                  <c:v>1.0117792361380058</c:v>
                </c:pt>
                <c:pt idx="478">
                  <c:v>1.0103589272155642</c:v>
                </c:pt>
                <c:pt idx="479">
                  <c:v>1.0091890280253457</c:v>
                </c:pt>
                <c:pt idx="480">
                  <c:v>1.007772355168522</c:v>
                </c:pt>
                <c:pt idx="481">
                  <c:v>1.0118139656481255</c:v>
                </c:pt>
                <c:pt idx="482">
                  <c:v>1.0103936079733165</c:v>
                </c:pt>
                <c:pt idx="483">
                  <c:v>1.0089752441590321</c:v>
                </c:pt>
                <c:pt idx="484">
                  <c:v>1.0075588714063437</c:v>
                </c:pt>
                <c:pt idx="485">
                  <c:v>1.0061444869202516</c:v>
                </c:pt>
                <c:pt idx="486">
                  <c:v>1.0047320879096799</c:v>
                </c:pt>
                <c:pt idx="487">
                  <c:v>1.0035687040622472</c:v>
                </c:pt>
                <c:pt idx="488">
                  <c:v>1.0024066673022547</c:v>
                </c:pt>
                <c:pt idx="489">
                  <c:v>1.0015758219835118</c:v>
                </c:pt>
                <c:pt idx="490">
                  <c:v>1.0004160927907289</c:v>
                </c:pt>
                <c:pt idx="491">
                  <c:v>0.99925770645364487</c:v>
                </c:pt>
                <c:pt idx="492">
                  <c:v>0.9981006614173612</c:v>
                </c:pt>
                <c:pt idx="493">
                  <c:v>0.99613437149408579</c:v>
                </c:pt>
                <c:pt idx="494">
                  <c:v>0.99498094298153594</c:v>
                </c:pt>
                <c:pt idx="495">
                  <c:v>0.99382885002909893</c:v>
                </c:pt>
                <c:pt idx="496">
                  <c:v>0.99300511443893114</c:v>
                </c:pt>
                <c:pt idx="497">
                  <c:v>0.99218206160246136</c:v>
                </c:pt>
                <c:pt idx="498">
                  <c:v>0.99160547263644838</c:v>
                </c:pt>
                <c:pt idx="499">
                  <c:v>0.99045728815645317</c:v>
                </c:pt>
                <c:pt idx="500">
                  <c:v>0.98963634708720205</c:v>
                </c:pt>
                <c:pt idx="501">
                  <c:v>0.98849044266662278</c:v>
                </c:pt>
                <c:pt idx="502">
                  <c:v>0.98791599901932448</c:v>
                </c:pt>
                <c:pt idx="503">
                  <c:v>0.98734188919973931</c:v>
                </c:pt>
                <c:pt idx="504">
                  <c:v>0.98676811301386924</c:v>
                </c:pt>
                <c:pt idx="505">
                  <c:v>0.98563512719249957</c:v>
                </c:pt>
                <c:pt idx="506">
                  <c:v>0.98481818297402146</c:v>
                </c:pt>
                <c:pt idx="507">
                  <c:v>0.98400191588020913</c:v>
                </c:pt>
                <c:pt idx="508">
                  <c:v>0.98294335314150538</c:v>
                </c:pt>
                <c:pt idx="509">
                  <c:v>0.98188592917606388</c:v>
                </c:pt>
                <c:pt idx="510">
                  <c:v>0.98082964275882301</c:v>
                </c:pt>
                <c:pt idx="511">
                  <c:v>0.98001668156876665</c:v>
                </c:pt>
                <c:pt idx="512">
                  <c:v>0.97896240603771878</c:v>
                </c:pt>
                <c:pt idx="513">
                  <c:v>0.97790926466787065</c:v>
                </c:pt>
                <c:pt idx="514">
                  <c:v>0.97685725623912223</c:v>
                </c:pt>
                <c:pt idx="515">
                  <c:v>0.97580637953268601</c:v>
                </c:pt>
                <c:pt idx="516">
                  <c:v>0.97475663333108564</c:v>
                </c:pt>
                <c:pt idx="517">
                  <c:v>0.96983861186809683</c:v>
                </c:pt>
                <c:pt idx="518">
                  <c:v>0.96903476060005278</c:v>
                </c:pt>
                <c:pt idx="519">
                  <c:v>0.96799229912358065</c:v>
                </c:pt>
                <c:pt idx="520">
                  <c:v>0.96718997817287267</c:v>
                </c:pt>
                <c:pt idx="521">
                  <c:v>0.96638832222632687</c:v>
                </c:pt>
                <c:pt idx="522">
                  <c:v>0.96534870771692616</c:v>
                </c:pt>
                <c:pt idx="523">
                  <c:v>0.96431021159679331</c:v>
                </c:pt>
                <c:pt idx="524">
                  <c:v>0.96327283266279518</c:v>
                </c:pt>
                <c:pt idx="525">
                  <c:v>0.96247442344446466</c:v>
                </c:pt>
                <c:pt idx="526">
                  <c:v>0.9614390194018797</c:v>
                </c:pt>
                <c:pt idx="527">
                  <c:v>0.96040472921905595</c:v>
                </c:pt>
                <c:pt idx="528">
                  <c:v>0.95913516578030877</c:v>
                </c:pt>
                <c:pt idx="529">
                  <c:v>0.95814025501495181</c:v>
                </c:pt>
                <c:pt idx="530">
                  <c:v>0.95687368499509362</c:v>
                </c:pt>
                <c:pt idx="531">
                  <c:v>0.95584430607597248</c:v>
                </c:pt>
                <c:pt idx="532">
                  <c:v>0.95481603453494701</c:v>
                </c:pt>
                <c:pt idx="533">
                  <c:v>0.9537888691807298</c:v>
                </c:pt>
                <c:pt idx="534">
                  <c:v>0.95276280882331477</c:v>
                </c:pt>
                <c:pt idx="535">
                  <c:v>0.95173785227397623</c:v>
                </c:pt>
                <c:pt idx="536">
                  <c:v>0.9509490038304993</c:v>
                </c:pt>
                <c:pt idx="537">
                  <c:v>0.94992599852368342</c:v>
                </c:pt>
                <c:pt idx="538">
                  <c:v>0.94913865183618618</c:v>
                </c:pt>
                <c:pt idx="539">
                  <c:v>0.94811759405725027</c:v>
                </c:pt>
                <c:pt idx="540">
                  <c:v>0.94733174626679184</c:v>
                </c:pt>
                <c:pt idx="541">
                  <c:v>0.94708589259014164</c:v>
                </c:pt>
                <c:pt idx="542">
                  <c:v>0.94630089992601296</c:v>
                </c:pt>
                <c:pt idx="543">
                  <c:v>0.94528289492409445</c:v>
                </c:pt>
                <c:pt idx="544">
                  <c:v>0.94403332110780913</c:v>
                </c:pt>
                <c:pt idx="545">
                  <c:v>0.94278539910891179</c:v>
                </c:pt>
                <c:pt idx="546">
                  <c:v>0.94130781859891255</c:v>
                </c:pt>
                <c:pt idx="547">
                  <c:v>0.94006349945434553</c:v>
                </c:pt>
                <c:pt idx="548">
                  <c:v>0.9385901848418492</c:v>
                </c:pt>
                <c:pt idx="549">
                  <c:v>0.93734945814987314</c:v>
                </c:pt>
                <c:pt idx="550">
                  <c:v>0.9358803971188796</c:v>
                </c:pt>
                <c:pt idx="551">
                  <c:v>0.9346432525077859</c:v>
                </c:pt>
                <c:pt idx="552">
                  <c:v>0.93317843277785262</c:v>
                </c:pt>
                <c:pt idx="553">
                  <c:v>0.93198120374942472</c:v>
                </c:pt>
                <c:pt idx="554">
                  <c:v>0.92998984611861812</c:v>
                </c:pt>
                <c:pt idx="555">
                  <c:v>0.92800274340754363</c:v>
                </c:pt>
                <c:pt idx="556">
                  <c:v>0.92579460479753029</c:v>
                </c:pt>
                <c:pt idx="557">
                  <c:v>0.92359172034883885</c:v>
                </c:pt>
                <c:pt idx="558">
                  <c:v>0.92169318330021022</c:v>
                </c:pt>
                <c:pt idx="559">
                  <c:v>0.91957456272024618</c:v>
                </c:pt>
                <c:pt idx="560">
                  <c:v>0.91694211477746412</c:v>
                </c:pt>
                <c:pt idx="561">
                  <c:v>0.91431720269142758</c:v>
                </c:pt>
                <c:pt idx="562">
                  <c:v>0.91147993260267435</c:v>
                </c:pt>
                <c:pt idx="563">
                  <c:v>0.9086514670092678</c:v>
                </c:pt>
                <c:pt idx="564">
                  <c:v>0.90605028839689017</c:v>
                </c:pt>
                <c:pt idx="565">
                  <c:v>0.89882740212480383</c:v>
                </c:pt>
                <c:pt idx="566">
                  <c:v>0.89676134124198514</c:v>
                </c:pt>
                <c:pt idx="567">
                  <c:v>0.89470002944398674</c:v>
                </c:pt>
                <c:pt idx="568">
                  <c:v>0.89286088221487681</c:v>
                </c:pt>
                <c:pt idx="569">
                  <c:v>0.89080853608236865</c:v>
                </c:pt>
                <c:pt idx="570">
                  <c:v>0.88876090750970838</c:v>
                </c:pt>
                <c:pt idx="571">
                  <c:v>0.88671798565302773</c:v>
                </c:pt>
                <c:pt idx="572">
                  <c:v>0.88496722707685893</c:v>
                </c:pt>
                <c:pt idx="573">
                  <c:v>0.88293302544246532</c:v>
                </c:pt>
                <c:pt idx="574">
                  <c:v>0.88118973998814165</c:v>
                </c:pt>
                <c:pt idx="575">
                  <c:v>0.87923552710742425</c:v>
                </c:pt>
                <c:pt idx="576">
                  <c:v>0.87707242988547673</c:v>
                </c:pt>
                <c:pt idx="577">
                  <c:v>0.88074657557778602</c:v>
                </c:pt>
                <c:pt idx="578">
                  <c:v>0.87787264896317097</c:v>
                </c:pt>
                <c:pt idx="579">
                  <c:v>0.87507824950604596</c:v>
                </c:pt>
                <c:pt idx="580">
                  <c:v>0.93920156355029683</c:v>
                </c:pt>
                <c:pt idx="581">
                  <c:v>1.0053779990047478</c:v>
                </c:pt>
                <c:pt idx="582">
                  <c:v>1.0117840137968468</c:v>
                </c:pt>
                <c:pt idx="583">
                  <c:v>0.96883554238626302</c:v>
                </c:pt>
                <c:pt idx="584">
                  <c:v>0.95795698841430554</c:v>
                </c:pt>
                <c:pt idx="585">
                  <c:v>0.9787977714385715</c:v>
                </c:pt>
                <c:pt idx="586">
                  <c:v>0.95080347939278853</c:v>
                </c:pt>
                <c:pt idx="587">
                  <c:v>0.96166883921415991</c:v>
                </c:pt>
                <c:pt idx="588">
                  <c:v>0.98928647172329487</c:v>
                </c:pt>
                <c:pt idx="589">
                  <c:v>1.0145238026168217</c:v>
                </c:pt>
                <c:pt idx="590">
                  <c:v>1.0178159424149447</c:v>
                </c:pt>
                <c:pt idx="591">
                  <c:v>1.027800327722844</c:v>
                </c:pt>
                <c:pt idx="592">
                  <c:v>1.0255933504734893</c:v>
                </c:pt>
                <c:pt idx="593">
                  <c:v>1.0248004726969762</c:v>
                </c:pt>
                <c:pt idx="594">
                  <c:v>0.97281808760772892</c:v>
                </c:pt>
                <c:pt idx="595">
                  <c:v>0.97604310054485266</c:v>
                </c:pt>
                <c:pt idx="596">
                  <c:v>0.95595708917707101</c:v>
                </c:pt>
                <c:pt idx="597">
                  <c:v>0.94645647276269496</c:v>
                </c:pt>
                <c:pt idx="598">
                  <c:v>0.93218241491163234</c:v>
                </c:pt>
                <c:pt idx="599">
                  <c:v>0.80592243463272362</c:v>
                </c:pt>
                <c:pt idx="600">
                  <c:v>0.80280565118043279</c:v>
                </c:pt>
                <c:pt idx="601">
                  <c:v>0.7935675674869872</c:v>
                </c:pt>
                <c:pt idx="602">
                  <c:v>0.79079151973945849</c:v>
                </c:pt>
                <c:pt idx="603">
                  <c:v>0.78933426660325956</c:v>
                </c:pt>
                <c:pt idx="604">
                  <c:v>0.79731246732540562</c:v>
                </c:pt>
                <c:pt idx="605">
                  <c:v>0.80080119501748204</c:v>
                </c:pt>
                <c:pt idx="606">
                  <c:v>0.78561670397038097</c:v>
                </c:pt>
                <c:pt idx="607">
                  <c:v>0.77916398218197025</c:v>
                </c:pt>
                <c:pt idx="608">
                  <c:v>0.77707442898545254</c:v>
                </c:pt>
                <c:pt idx="609">
                  <c:v>0.79120153936678017</c:v>
                </c:pt>
                <c:pt idx="610">
                  <c:v>0.81656239764980276</c:v>
                </c:pt>
                <c:pt idx="611">
                  <c:v>0.81112986903186479</c:v>
                </c:pt>
                <c:pt idx="612">
                  <c:v>0.80745513536154589</c:v>
                </c:pt>
                <c:pt idx="613">
                  <c:v>0.813221468289268</c:v>
                </c:pt>
                <c:pt idx="614">
                  <c:v>0.82852834625001226</c:v>
                </c:pt>
                <c:pt idx="615">
                  <c:v>0.82813296406855474</c:v>
                </c:pt>
                <c:pt idx="616">
                  <c:v>0.82827109439937208</c:v>
                </c:pt>
                <c:pt idx="617">
                  <c:v>0.85725024279392847</c:v>
                </c:pt>
                <c:pt idx="618">
                  <c:v>0.84519109441715912</c:v>
                </c:pt>
                <c:pt idx="619">
                  <c:v>0.86001508881483413</c:v>
                </c:pt>
                <c:pt idx="620">
                  <c:v>0.89404096217700502</c:v>
                </c:pt>
                <c:pt idx="621">
                  <c:v>0.87624659845362196</c:v>
                </c:pt>
                <c:pt idx="622">
                  <c:v>0.8835058868659037</c:v>
                </c:pt>
                <c:pt idx="623">
                  <c:v>0.88858229863516736</c:v>
                </c:pt>
                <c:pt idx="624">
                  <c:v>0.89900063680833386</c:v>
                </c:pt>
                <c:pt idx="625">
                  <c:v>0.94337971925336084</c:v>
                </c:pt>
                <c:pt idx="626">
                  <c:v>0.99228796854362156</c:v>
                </c:pt>
                <c:pt idx="627">
                  <c:v>0.99088253560550843</c:v>
                </c:pt>
                <c:pt idx="628">
                  <c:v>1.0023565737590534</c:v>
                </c:pt>
                <c:pt idx="629">
                  <c:v>1.1137098757091142</c:v>
                </c:pt>
                <c:pt idx="630">
                  <c:v>1.2632166204287996</c:v>
                </c:pt>
                <c:pt idx="631">
                  <c:v>1.3328723937954121</c:v>
                </c:pt>
                <c:pt idx="632">
                  <c:v>1.3572384720035144</c:v>
                </c:pt>
                <c:pt idx="633">
                  <c:v>1.3221761178048237</c:v>
                </c:pt>
                <c:pt idx="634">
                  <c:v>1.3062125942914975</c:v>
                </c:pt>
                <c:pt idx="635">
                  <c:v>1.2631115643728612</c:v>
                </c:pt>
                <c:pt idx="636">
                  <c:v>1.2796193501942061</c:v>
                </c:pt>
                <c:pt idx="637">
                  <c:v>1.3004083691355295</c:v>
                </c:pt>
                <c:pt idx="638">
                  <c:v>1.4765606076662918</c:v>
                </c:pt>
                <c:pt idx="639">
                  <c:v>1.6726604239794745</c:v>
                </c:pt>
                <c:pt idx="640">
                  <c:v>1.7867676677902897</c:v>
                </c:pt>
                <c:pt idx="641">
                  <c:v>2.0040641897462637</c:v>
                </c:pt>
                <c:pt idx="642">
                  <c:v>2.3495695350076615</c:v>
                </c:pt>
                <c:pt idx="643">
                  <c:v>2.3397140936068022</c:v>
                </c:pt>
                <c:pt idx="644">
                  <c:v>2.0662915750313879</c:v>
                </c:pt>
                <c:pt idx="645">
                  <c:v>1.9811167161002861</c:v>
                </c:pt>
                <c:pt idx="646">
                  <c:v>1.9134997786378893</c:v>
                </c:pt>
                <c:pt idx="647">
                  <c:v>1.8009239177361653</c:v>
                </c:pt>
                <c:pt idx="648">
                  <c:v>2.0128995501904163</c:v>
                </c:pt>
                <c:pt idx="649">
                  <c:v>2.4185425975415211</c:v>
                </c:pt>
                <c:pt idx="650">
                  <c:v>2.790179345898598</c:v>
                </c:pt>
                <c:pt idx="651">
                  <c:v>3.1023326191417078</c:v>
                </c:pt>
                <c:pt idx="652">
                  <c:v>3.1473601115180592</c:v>
                </c:pt>
                <c:pt idx="653">
                  <c:v>2.9582838592063174</c:v>
                </c:pt>
                <c:pt idx="654">
                  <c:v>2.7681638602272653</c:v>
                </c:pt>
                <c:pt idx="655">
                  <c:v>2.5452173565137093</c:v>
                </c:pt>
                <c:pt idx="656">
                  <c:v>2.7291482582348241</c:v>
                </c:pt>
                <c:pt idx="657">
                  <c:v>2.6535180620949994</c:v>
                </c:pt>
                <c:pt idx="658">
                  <c:v>2.7497810238253604</c:v>
                </c:pt>
                <c:pt idx="659">
                  <c:v>3.1159863851404843</c:v>
                </c:pt>
                <c:pt idx="660">
                  <c:v>3.1232127055691721</c:v>
                </c:pt>
                <c:pt idx="661">
                  <c:v>2.9588297880609176</c:v>
                </c:pt>
                <c:pt idx="662">
                  <c:v>3.0320298007441866</c:v>
                </c:pt>
                <c:pt idx="663">
                  <c:v>2.9479579922596275</c:v>
                </c:pt>
                <c:pt idx="664">
                  <c:v>2.7410213915024251</c:v>
                </c:pt>
                <c:pt idx="665">
                  <c:v>2.7203696123075338</c:v>
                </c:pt>
                <c:pt idx="666">
                  <c:v>2.6879528988007055</c:v>
                </c:pt>
                <c:pt idx="667">
                  <c:v>2.6745150606787158</c:v>
                </c:pt>
                <c:pt idx="668">
                  <c:v>2.546246260605574</c:v>
                </c:pt>
                <c:pt idx="669">
                  <c:v>2.2364556929499706</c:v>
                </c:pt>
                <c:pt idx="670">
                  <c:v>2.2491601533903003</c:v>
                </c:pt>
                <c:pt idx="671">
                  <c:v>2.1615005540858561</c:v>
                </c:pt>
                <c:pt idx="672">
                  <c:v>2.1821898082616591</c:v>
                </c:pt>
                <c:pt idx="673">
                  <c:v>1.9831758662032819</c:v>
                </c:pt>
                <c:pt idx="674">
                  <c:v>2.0370015386119018</c:v>
                </c:pt>
                <c:pt idx="675">
                  <c:v>1.9856082368215162</c:v>
                </c:pt>
                <c:pt idx="676">
                  <c:v>1.9576938017977559</c:v>
                </c:pt>
                <c:pt idx="677">
                  <c:v>1.9039100434127987</c:v>
                </c:pt>
                <c:pt idx="678">
                  <c:v>1.8690224655297536</c:v>
                </c:pt>
                <c:pt idx="679">
                  <c:v>1.6909976931093558</c:v>
                </c:pt>
                <c:pt idx="680">
                  <c:v>1.5560286283792262</c:v>
                </c:pt>
                <c:pt idx="681">
                  <c:v>1.7278439950706372</c:v>
                </c:pt>
                <c:pt idx="682">
                  <c:v>1.8261786031949125</c:v>
                </c:pt>
                <c:pt idx="683">
                  <c:v>1.9237794227055756</c:v>
                </c:pt>
                <c:pt idx="684">
                  <c:v>1.9786479833955795</c:v>
                </c:pt>
                <c:pt idx="685">
                  <c:v>1.9380788921901173</c:v>
                </c:pt>
                <c:pt idx="686">
                  <c:v>2.0811963761775889</c:v>
                </c:pt>
                <c:pt idx="687">
                  <c:v>2.1596655774583011</c:v>
                </c:pt>
                <c:pt idx="688">
                  <c:v>2.1237259010751623</c:v>
                </c:pt>
                <c:pt idx="689">
                  <c:v>2.0505968459410826</c:v>
                </c:pt>
                <c:pt idx="690">
                  <c:v>2.0399398129374799</c:v>
                </c:pt>
                <c:pt idx="691">
                  <c:v>2.0443928795326962</c:v>
                </c:pt>
                <c:pt idx="692">
                  <c:v>2.0603458832907147</c:v>
                </c:pt>
                <c:pt idx="693">
                  <c:v>2.1623992433607229</c:v>
                </c:pt>
                <c:pt idx="694">
                  <c:v>2.2552857149367411</c:v>
                </c:pt>
                <c:pt idx="695">
                  <c:v>2.2229909054160366</c:v>
                </c:pt>
                <c:pt idx="696">
                  <c:v>2.2787007348633153</c:v>
                </c:pt>
                <c:pt idx="697">
                  <c:v>2.414623196682864</c:v>
                </c:pt>
                <c:pt idx="698">
                  <c:v>2.4910155357202055</c:v>
                </c:pt>
                <c:pt idx="699">
                  <c:v>2.4689462935077802</c:v>
                </c:pt>
                <c:pt idx="700">
                  <c:v>2.3106365983406065</c:v>
                </c:pt>
                <c:pt idx="701">
                  <c:v>2.4765080259586871</c:v>
                </c:pt>
                <c:pt idx="702">
                  <c:v>2.4471132002569425</c:v>
                </c:pt>
                <c:pt idx="703">
                  <c:v>2.6605548043007317</c:v>
                </c:pt>
                <c:pt idx="704">
                  <c:v>2.7555221318339971</c:v>
                </c:pt>
                <c:pt idx="705">
                  <c:v>2.8474465016111581</c:v>
                </c:pt>
                <c:pt idx="706">
                  <c:v>3.1593729076121457</c:v>
                </c:pt>
                <c:pt idx="707">
                  <c:v>2.5008112030481722</c:v>
                </c:pt>
                <c:pt idx="708">
                  <c:v>2.9014427173494353</c:v>
                </c:pt>
                <c:pt idx="709">
                  <c:v>2.9781456057370583</c:v>
                </c:pt>
                <c:pt idx="710">
                  <c:v>3.1773366261686764</c:v>
                </c:pt>
                <c:pt idx="711">
                  <c:v>3.0114844424827076</c:v>
                </c:pt>
                <c:pt idx="712">
                  <c:v>3.0512127389231152</c:v>
                </c:pt>
                <c:pt idx="713">
                  <c:v>3.3863448147369741</c:v>
                </c:pt>
                <c:pt idx="714">
                  <c:v>3.3927302976457931</c:v>
                </c:pt>
                <c:pt idx="715">
                  <c:v>3.592222322723321</c:v>
                </c:pt>
                <c:pt idx="716">
                  <c:v>3.782886741612653</c:v>
                </c:pt>
                <c:pt idx="717">
                  <c:v>4.7235962608511155</c:v>
                </c:pt>
                <c:pt idx="718">
                  <c:v>4.499232396504091</c:v>
                </c:pt>
                <c:pt idx="719">
                  <c:v>4.8473902187674813</c:v>
                </c:pt>
                <c:pt idx="720">
                  <c:v>5.9092314310718308</c:v>
                </c:pt>
                <c:pt idx="721">
                  <c:v>7.455279143578001</c:v>
                </c:pt>
                <c:pt idx="722">
                  <c:v>7.1925791795872094</c:v>
                </c:pt>
                <c:pt idx="723">
                  <c:v>5.5197112309173546</c:v>
                </c:pt>
                <c:pt idx="724">
                  <c:v>5.7163156669918171</c:v>
                </c:pt>
                <c:pt idx="725">
                  <c:v>5.8435542933184648</c:v>
                </c:pt>
                <c:pt idx="726">
                  <c:v>7.0517087194536652</c:v>
                </c:pt>
                <c:pt idx="727">
                  <c:v>6.5605269070024965</c:v>
                </c:pt>
                <c:pt idx="728">
                  <c:v>6.6742702091336978</c:v>
                </c:pt>
                <c:pt idx="729">
                  <c:v>6.9802431727728855</c:v>
                </c:pt>
                <c:pt idx="730">
                  <c:v>6.5192717107145297</c:v>
                </c:pt>
                <c:pt idx="731">
                  <c:v>6.3601902406759496</c:v>
                </c:pt>
                <c:pt idx="732">
                  <c:v>5.9932005404362849</c:v>
                </c:pt>
                <c:pt idx="733">
                  <c:v>5.0995692439962008</c:v>
                </c:pt>
                <c:pt idx="734">
                  <c:v>4.8792807003368051</c:v>
                </c:pt>
                <c:pt idx="735">
                  <c:v>5.0837625316853208</c:v>
                </c:pt>
                <c:pt idx="736">
                  <c:v>4.7392139271403009</c:v>
                </c:pt>
                <c:pt idx="737">
                  <c:v>4.6683415610329302</c:v>
                </c:pt>
                <c:pt idx="738">
                  <c:v>4.1180589119212243</c:v>
                </c:pt>
                <c:pt idx="739">
                  <c:v>3.8913235556560162</c:v>
                </c:pt>
                <c:pt idx="740">
                  <c:v>4.0435165700033213</c:v>
                </c:pt>
                <c:pt idx="741">
                  <c:v>4.0391211614082687</c:v>
                </c:pt>
                <c:pt idx="742">
                  <c:v>3.9905094745502838</c:v>
                </c:pt>
                <c:pt idx="743">
                  <c:v>3.8442131498246304</c:v>
                </c:pt>
                <c:pt idx="744">
                  <c:v>3.6604493463358558</c:v>
                </c:pt>
                <c:pt idx="745">
                  <c:v>3.5398847818555437</c:v>
                </c:pt>
                <c:pt idx="746">
                  <c:v>3.2965141080360323</c:v>
                </c:pt>
                <c:pt idx="747">
                  <c:v>2.8933180711008486</c:v>
                </c:pt>
                <c:pt idx="748">
                  <c:v>3.2491886165555632</c:v>
                </c:pt>
                <c:pt idx="749">
                  <c:v>2.9096271301384973</c:v>
                </c:pt>
                <c:pt idx="750">
                  <c:v>2.8241080323625609</c:v>
                </c:pt>
                <c:pt idx="751">
                  <c:v>3.034309842696767</c:v>
                </c:pt>
                <c:pt idx="752">
                  <c:v>3.6239952264483564</c:v>
                </c:pt>
                <c:pt idx="753">
                  <c:v>3.4821101833120953</c:v>
                </c:pt>
                <c:pt idx="754">
                  <c:v>3.696993976030309</c:v>
                </c:pt>
                <c:pt idx="755">
                  <c:v>3.7941161774157948</c:v>
                </c:pt>
                <c:pt idx="756">
                  <c:v>3.9636519724641612</c:v>
                </c:pt>
                <c:pt idx="757">
                  <c:v>4.3201114662880835</c:v>
                </c:pt>
                <c:pt idx="758">
                  <c:v>3.5229500991623972</c:v>
                </c:pt>
                <c:pt idx="759">
                  <c:v>3.5663244077109248</c:v>
                </c:pt>
                <c:pt idx="760">
                  <c:v>3.6792570103597044</c:v>
                </c:pt>
                <c:pt idx="761">
                  <c:v>3.7392357771938318</c:v>
                </c:pt>
                <c:pt idx="762">
                  <c:v>3.54788208069722</c:v>
                </c:pt>
                <c:pt idx="763">
                  <c:v>3.5916552351390121</c:v>
                </c:pt>
                <c:pt idx="764">
                  <c:v>3.5181614151165066</c:v>
                </c:pt>
                <c:pt idx="765">
                  <c:v>3.4314182189340277</c:v>
                </c:pt>
                <c:pt idx="766">
                  <c:v>3.2288463429128917</c:v>
                </c:pt>
                <c:pt idx="767">
                  <c:v>3.4140038885726849</c:v>
                </c:pt>
                <c:pt idx="768">
                  <c:v>3.2134910329301807</c:v>
                </c:pt>
                <c:pt idx="769">
                  <c:v>3.1300511417574182</c:v>
                </c:pt>
                <c:pt idx="770">
                  <c:v>3.2893818655259244</c:v>
                </c:pt>
                <c:pt idx="771">
                  <c:v>3.2287680079232119</c:v>
                </c:pt>
                <c:pt idx="772">
                  <c:v>3.1115368853507177</c:v>
                </c:pt>
                <c:pt idx="773">
                  <c:v>3.1706118428960508</c:v>
                </c:pt>
                <c:pt idx="774">
                  <c:v>3.0676603217415574</c:v>
                </c:pt>
                <c:pt idx="775">
                  <c:v>2.8055730450237113</c:v>
                </c:pt>
                <c:pt idx="776">
                  <c:v>2.8439285483909411</c:v>
                </c:pt>
                <c:pt idx="777">
                  <c:v>2.7973484684962346</c:v>
                </c:pt>
                <c:pt idx="778">
                  <c:v>2.7044316464928349</c:v>
                </c:pt>
                <c:pt idx="779">
                  <c:v>2.6590214547569642</c:v>
                </c:pt>
                <c:pt idx="780">
                  <c:v>2.4894292842233448</c:v>
                </c:pt>
                <c:pt idx="781">
                  <c:v>2.4634244892039288</c:v>
                </c:pt>
                <c:pt idx="782">
                  <c:v>2.3049769598387733</c:v>
                </c:pt>
                <c:pt idx="783">
                  <c:v>2.6294332085785959</c:v>
                </c:pt>
                <c:pt idx="784">
                  <c:v>2.5585845190849814</c:v>
                </c:pt>
                <c:pt idx="785">
                  <c:v>2.4923058231608928</c:v>
                </c:pt>
                <c:pt idx="786">
                  <c:v>2.5142442401792575</c:v>
                </c:pt>
                <c:pt idx="787">
                  <c:v>2.5837662995735751</c:v>
                </c:pt>
                <c:pt idx="788">
                  <c:v>2.6220263773285866</c:v>
                </c:pt>
                <c:pt idx="789">
                  <c:v>2.5623897894187118</c:v>
                </c:pt>
                <c:pt idx="790">
                  <c:v>2.5447141468975953</c:v>
                </c:pt>
                <c:pt idx="791">
                  <c:v>2.5389904586874015</c:v>
                </c:pt>
                <c:pt idx="792">
                  <c:v>2.5427828518676456</c:v>
                </c:pt>
                <c:pt idx="793">
                  <c:v>2.7185080253867033</c:v>
                </c:pt>
                <c:pt idx="794">
                  <c:v>2.6160563839595889</c:v>
                </c:pt>
                <c:pt idx="795">
                  <c:v>2.6562758966471272</c:v>
                </c:pt>
                <c:pt idx="796">
                  <c:v>2.6662597218070734</c:v>
                </c:pt>
                <c:pt idx="797">
                  <c:v>2.6433136919240443</c:v>
                </c:pt>
                <c:pt idx="798">
                  <c:v>2.6570751021693946</c:v>
                </c:pt>
                <c:pt idx="799">
                  <c:v>2.7457269640746538</c:v>
                </c:pt>
                <c:pt idx="800">
                  <c:v>2.9507268815129759</c:v>
                </c:pt>
                <c:pt idx="801">
                  <c:v>3.2412075191077094</c:v>
                </c:pt>
                <c:pt idx="802">
                  <c:v>3.0673738759087299</c:v>
                </c:pt>
                <c:pt idx="803">
                  <c:v>2.9303551342262444</c:v>
                </c:pt>
                <c:pt idx="804">
                  <c:v>2.9677639869479635</c:v>
                </c:pt>
                <c:pt idx="805">
                  <c:v>3.0536737935150109</c:v>
                </c:pt>
                <c:pt idx="806">
                  <c:v>3.0891110908557016</c:v>
                </c:pt>
                <c:pt idx="807">
                  <c:v>3.1913781194452553</c:v>
                </c:pt>
                <c:pt idx="808">
                  <c:v>3.4307276361791117</c:v>
                </c:pt>
                <c:pt idx="809">
                  <c:v>3.402830690827626</c:v>
                </c:pt>
                <c:pt idx="810">
                  <c:v>3.3647112564696773</c:v>
                </c:pt>
                <c:pt idx="811">
                  <c:v>3.4679754227748032</c:v>
                </c:pt>
                <c:pt idx="812">
                  <c:v>3.3878338058412556</c:v>
                </c:pt>
                <c:pt idx="813">
                  <c:v>3.4211153880313123</c:v>
                </c:pt>
                <c:pt idx="814">
                  <c:v>3.4775772452494551</c:v>
                </c:pt>
                <c:pt idx="815">
                  <c:v>3.6400084606547605</c:v>
                </c:pt>
                <c:pt idx="816">
                  <c:v>3.5651094389108295</c:v>
                </c:pt>
                <c:pt idx="817">
                  <c:v>3.3618924545882578</c:v>
                </c:pt>
                <c:pt idx="818">
                  <c:v>3.1181442487556246</c:v>
                </c:pt>
                <c:pt idx="819">
                  <c:v>3.3328653035646001</c:v>
                </c:pt>
                <c:pt idx="820">
                  <c:v>3.2644557986649758</c:v>
                </c:pt>
                <c:pt idx="821">
                  <c:v>3.3011723880961417</c:v>
                </c:pt>
                <c:pt idx="822">
                  <c:v>3.1535111450304902</c:v>
                </c:pt>
                <c:pt idx="823">
                  <c:v>3.144769218446779</c:v>
                </c:pt>
                <c:pt idx="824">
                  <c:v>3.0695642167335881</c:v>
                </c:pt>
                <c:pt idx="825">
                  <c:v>2.8441553856142887</c:v>
                </c:pt>
                <c:pt idx="826">
                  <c:v>2.9391882899956054</c:v>
                </c:pt>
                <c:pt idx="827">
                  <c:v>3.001575474998444</c:v>
                </c:pt>
                <c:pt idx="828">
                  <c:v>2.9034208438976514</c:v>
                </c:pt>
                <c:pt idx="829">
                  <c:v>2.7777643443615703</c:v>
                </c:pt>
                <c:pt idx="830">
                  <c:v>2.7177741816381351</c:v>
                </c:pt>
                <c:pt idx="831">
                  <c:v>2.6801686878875199</c:v>
                </c:pt>
                <c:pt idx="832">
                  <c:v>2.6297282809172478</c:v>
                </c:pt>
                <c:pt idx="833">
                  <c:v>2.5090053109629169</c:v>
                </c:pt>
                <c:pt idx="834">
                  <c:v>2.5757707369147771</c:v>
                </c:pt>
                <c:pt idx="835">
                  <c:v>2.5329949097138109</c:v>
                </c:pt>
                <c:pt idx="836">
                  <c:v>2.465082926483678</c:v>
                </c:pt>
                <c:pt idx="837">
                  <c:v>2.5021921733271673</c:v>
                </c:pt>
                <c:pt idx="838">
                  <c:v>2.5528907077709131</c:v>
                </c:pt>
                <c:pt idx="839">
                  <c:v>2.7657392657082265</c:v>
                </c:pt>
                <c:pt idx="840">
                  <c:v>2.7088118441315405</c:v>
                </c:pt>
                <c:pt idx="841">
                  <c:v>2.7901629499155569</c:v>
                </c:pt>
                <c:pt idx="842">
                  <c:v>2.7289829971569173</c:v>
                </c:pt>
                <c:pt idx="843">
                  <c:v>2.4561956935336058</c:v>
                </c:pt>
                <c:pt idx="844">
                  <c:v>2.4418328460862777</c:v>
                </c:pt>
                <c:pt idx="845">
                  <c:v>2.4019906698050013</c:v>
                </c:pt>
                <c:pt idx="846">
                  <c:v>2.3213039113469924</c:v>
                </c:pt>
                <c:pt idx="847">
                  <c:v>2.4442122377839977</c:v>
                </c:pt>
                <c:pt idx="848">
                  <c:v>2.5341113338576475</c:v>
                </c:pt>
                <c:pt idx="849">
                  <c:v>2.6557217790915915</c:v>
                </c:pt>
                <c:pt idx="850">
                  <c:v>2.4552601585902134</c:v>
                </c:pt>
                <c:pt idx="851">
                  <c:v>2.4772288083372533</c:v>
                </c:pt>
                <c:pt idx="852">
                  <c:v>2.4519048429083168</c:v>
                </c:pt>
                <c:pt idx="853">
                  <c:v>2.3334930879011386</c:v>
                </c:pt>
                <c:pt idx="854">
                  <c:v>2.3025228990850457</c:v>
                </c:pt>
                <c:pt idx="855">
                  <c:v>2.2487849433771259</c:v>
                </c:pt>
                <c:pt idx="856">
                  <c:v>2.2530636636356451</c:v>
                </c:pt>
                <c:pt idx="857">
                  <c:v>2.2605432909215102</c:v>
                </c:pt>
                <c:pt idx="858">
                  <c:v>2.3015822357580076</c:v>
                </c:pt>
                <c:pt idx="859">
                  <c:v>2.2590954206667226</c:v>
                </c:pt>
                <c:pt idx="860">
                  <c:v>2.1561922586437281</c:v>
                </c:pt>
                <c:pt idx="861">
                  <c:v>2.1966133706829218</c:v>
                </c:pt>
                <c:pt idx="862">
                  <c:v>2.2071320146792424</c:v>
                </c:pt>
                <c:pt idx="863">
                  <c:v>2.2562133199591576</c:v>
                </c:pt>
                <c:pt idx="864">
                  <c:v>2.1696893736783442</c:v>
                </c:pt>
                <c:pt idx="865">
                  <c:v>2.1708775699218941</c:v>
                </c:pt>
                <c:pt idx="866">
                  <c:v>2.1637467420760816</c:v>
                </c:pt>
                <c:pt idx="867">
                  <c:v>2.0845627959383286</c:v>
                </c:pt>
                <c:pt idx="868">
                  <c:v>2.046545765457378</c:v>
                </c:pt>
                <c:pt idx="869">
                  <c:v>2.0484908920001637</c:v>
                </c:pt>
                <c:pt idx="870">
                  <c:v>2.0790056147009244</c:v>
                </c:pt>
                <c:pt idx="871">
                  <c:v>2.1608091895765735</c:v>
                </c:pt>
                <c:pt idx="872">
                  <c:v>2.0598548286808827</c:v>
                </c:pt>
                <c:pt idx="873">
                  <c:v>2.1028523661372547</c:v>
                </c:pt>
                <c:pt idx="874">
                  <c:v>2.0434082541431895</c:v>
                </c:pt>
                <c:pt idx="875">
                  <c:v>2.0084927712721732</c:v>
                </c:pt>
                <c:pt idx="876">
                  <c:v>1.9947685075173482</c:v>
                </c:pt>
                <c:pt idx="877">
                  <c:v>1.9774841167180621</c:v>
                </c:pt>
                <c:pt idx="878">
                  <c:v>1.9545050568855677</c:v>
                </c:pt>
                <c:pt idx="879">
                  <c:v>2.0057471737361015</c:v>
                </c:pt>
                <c:pt idx="880">
                  <c:v>2.1008087321054565</c:v>
                </c:pt>
                <c:pt idx="881">
                  <c:v>2.2056580468654094</c:v>
                </c:pt>
                <c:pt idx="882">
                  <c:v>2.2199001973453196</c:v>
                </c:pt>
                <c:pt idx="883">
                  <c:v>2.3858424215598206</c:v>
                </c:pt>
                <c:pt idx="884">
                  <c:v>2.1746410911040512</c:v>
                </c:pt>
                <c:pt idx="885">
                  <c:v>2.072436057663499</c:v>
                </c:pt>
                <c:pt idx="886">
                  <c:v>2.1497043381502348</c:v>
                </c:pt>
                <c:pt idx="887">
                  <c:v>2.1519029084705483</c:v>
                </c:pt>
                <c:pt idx="888">
                  <c:v>2.2629725923863147</c:v>
                </c:pt>
                <c:pt idx="889">
                  <c:v>2.2074551360002164</c:v>
                </c:pt>
                <c:pt idx="890">
                  <c:v>2.2020522402019158</c:v>
                </c:pt>
                <c:pt idx="891">
                  <c:v>2.2507728816064687</c:v>
                </c:pt>
                <c:pt idx="892">
                  <c:v>2.1661849388852827</c:v>
                </c:pt>
                <c:pt idx="893">
                  <c:v>2.2208596535064027</c:v>
                </c:pt>
                <c:pt idx="894">
                  <c:v>2.2105720267574429</c:v>
                </c:pt>
                <c:pt idx="895">
                  <c:v>2.1900757386568621</c:v>
                </c:pt>
                <c:pt idx="896">
                  <c:v>2.2019516104486532</c:v>
                </c:pt>
                <c:pt idx="897">
                  <c:v>2.2399991543279802</c:v>
                </c:pt>
                <c:pt idx="898">
                  <c:v>2.1799350276826601</c:v>
                </c:pt>
                <c:pt idx="899">
                  <c:v>2.1575640180190696</c:v>
                </c:pt>
                <c:pt idx="900">
                  <c:v>2.1629391359770707</c:v>
                </c:pt>
                <c:pt idx="901">
                  <c:v>2.1123527104190583</c:v>
                </c:pt>
                <c:pt idx="902">
                  <c:v>2.1185625453158958</c:v>
                </c:pt>
                <c:pt idx="903">
                  <c:v>2.1936683247856994</c:v>
                </c:pt>
                <c:pt idx="904">
                  <c:v>2.1640556542293052</c:v>
                </c:pt>
                <c:pt idx="905">
                  <c:v>2.1427705258065868</c:v>
                </c:pt>
                <c:pt idx="906">
                  <c:v>2.139167494328333</c:v>
                </c:pt>
                <c:pt idx="907">
                  <c:v>2.1231518194902823</c:v>
                </c:pt>
                <c:pt idx="908">
                  <c:v>2.1194459084238808</c:v>
                </c:pt>
                <c:pt idx="909">
                  <c:v>2.1219967124169958</c:v>
                </c:pt>
                <c:pt idx="910">
                  <c:v>2.1116057216237358</c:v>
                </c:pt>
                <c:pt idx="911">
                  <c:v>2.1335013113887316</c:v>
                </c:pt>
                <c:pt idx="912">
                  <c:v>2.1252725125843921</c:v>
                </c:pt>
                <c:pt idx="913">
                  <c:v>2.2257381643756928</c:v>
                </c:pt>
                <c:pt idx="914">
                  <c:v>2.1904663085733369</c:v>
                </c:pt>
                <c:pt idx="915">
                  <c:v>2.156528491656188</c:v>
                </c:pt>
                <c:pt idx="916">
                  <c:v>2.1307237010926183</c:v>
                </c:pt>
                <c:pt idx="917">
                  <c:v>2.1221259140793585</c:v>
                </c:pt>
                <c:pt idx="918">
                  <c:v>2.0601201670180695</c:v>
                </c:pt>
                <c:pt idx="919">
                  <c:v>2.0907026426081905</c:v>
                </c:pt>
                <c:pt idx="920">
                  <c:v>2.0827640847382574</c:v>
                </c:pt>
                <c:pt idx="921">
                  <c:v>2.0340983186577977</c:v>
                </c:pt>
                <c:pt idx="922">
                  <c:v>2.0272172206702885</c:v>
                </c:pt>
                <c:pt idx="923">
                  <c:v>1.9875138087944901</c:v>
                </c:pt>
                <c:pt idx="924">
                  <c:v>1.9610768846436342</c:v>
                </c:pt>
                <c:pt idx="925">
                  <c:v>1.832024635459037</c:v>
                </c:pt>
                <c:pt idx="926">
                  <c:v>1.9288840705079251</c:v>
                </c:pt>
                <c:pt idx="927">
                  <c:v>1.8598518884375479</c:v>
                </c:pt>
                <c:pt idx="928">
                  <c:v>1.7939409777977899</c:v>
                </c:pt>
                <c:pt idx="929">
                  <c:v>1.8178543335797979</c:v>
                </c:pt>
                <c:pt idx="930">
                  <c:v>1.7580825986364741</c:v>
                </c:pt>
                <c:pt idx="931">
                  <c:v>1.7055005600469215</c:v>
                </c:pt>
                <c:pt idx="932">
                  <c:v>1.70031233005112</c:v>
                </c:pt>
                <c:pt idx="933">
                  <c:v>1.751161916743702</c:v>
                </c:pt>
                <c:pt idx="934">
                  <c:v>1.6279133834762365</c:v>
                </c:pt>
                <c:pt idx="935">
                  <c:v>1.5500787392709432</c:v>
                </c:pt>
                <c:pt idx="936">
                  <c:v>1.5064690184720297</c:v>
                </c:pt>
                <c:pt idx="937">
                  <c:v>1.5742233287820762</c:v>
                </c:pt>
                <c:pt idx="938">
                  <c:v>1.5552442323789011</c:v>
                </c:pt>
                <c:pt idx="939">
                  <c:v>1.5627905520421654</c:v>
                </c:pt>
                <c:pt idx="940">
                  <c:v>1.5905460060188334</c:v>
                </c:pt>
                <c:pt idx="941">
                  <c:v>1.5173532155420821</c:v>
                </c:pt>
                <c:pt idx="942">
                  <c:v>1.5359123667096599</c:v>
                </c:pt>
                <c:pt idx="943">
                  <c:v>1.4795234561102235</c:v>
                </c:pt>
                <c:pt idx="944">
                  <c:v>1.4213432386321032</c:v>
                </c:pt>
                <c:pt idx="945">
                  <c:v>1.5298295494572689</c:v>
                </c:pt>
                <c:pt idx="946">
                  <c:v>1.5052927893217425</c:v>
                </c:pt>
                <c:pt idx="947">
                  <c:v>1.5067666803704916</c:v>
                </c:pt>
                <c:pt idx="948">
                  <c:v>1.4793702549182179</c:v>
                </c:pt>
                <c:pt idx="949">
                  <c:v>1.4665309644554012</c:v>
                </c:pt>
                <c:pt idx="950">
                  <c:v>1.4691987914943505</c:v>
                </c:pt>
                <c:pt idx="951">
                  <c:v>1.4313587882498013</c:v>
                </c:pt>
                <c:pt idx="952">
                  <c:v>1.4618081374534369</c:v>
                </c:pt>
                <c:pt idx="953">
                  <c:v>1.37677886687927</c:v>
                </c:pt>
                <c:pt idx="954">
                  <c:v>1.3345979208600565</c:v>
                </c:pt>
                <c:pt idx="955">
                  <c:v>1.2990447883818308</c:v>
                </c:pt>
                <c:pt idx="956">
                  <c:v>1.2952177252745132</c:v>
                </c:pt>
                <c:pt idx="957">
                  <c:v>1.5101670448199525</c:v>
                </c:pt>
                <c:pt idx="958">
                  <c:v>1.5092101498081529</c:v>
                </c:pt>
                <c:pt idx="959">
                  <c:v>1.4632017541583702</c:v>
                </c:pt>
                <c:pt idx="960">
                  <c:v>1.4463968438829344</c:v>
                </c:pt>
                <c:pt idx="961">
                  <c:v>1.4206393414215825</c:v>
                </c:pt>
                <c:pt idx="962">
                  <c:v>1.4603972648937713</c:v>
                </c:pt>
                <c:pt idx="963">
                  <c:v>1.3904959688779983</c:v>
                </c:pt>
                <c:pt idx="964">
                  <c:v>1.3594800856074118</c:v>
                </c:pt>
                <c:pt idx="965">
                  <c:v>1.3487290074489167</c:v>
                </c:pt>
                <c:pt idx="966">
                  <c:v>1.4307864885104977</c:v>
                </c:pt>
                <c:pt idx="967">
                  <c:v>1.3659598002649296</c:v>
                </c:pt>
                <c:pt idx="968">
                  <c:v>1.3651070822225551</c:v>
                </c:pt>
                <c:pt idx="969">
                  <c:v>1.3435626607842761</c:v>
                </c:pt>
                <c:pt idx="970">
                  <c:v>1.2953671403481541</c:v>
                </c:pt>
                <c:pt idx="971">
                  <c:v>1.317583615145165</c:v>
                </c:pt>
                <c:pt idx="972">
                  <c:v>1.3226625079790304</c:v>
                </c:pt>
                <c:pt idx="973">
                  <c:v>1.2876650943379337</c:v>
                </c:pt>
                <c:pt idx="974">
                  <c:v>1.290257546428671</c:v>
                </c:pt>
                <c:pt idx="975">
                  <c:v>1.2428598168068488</c:v>
                </c:pt>
                <c:pt idx="976">
                  <c:v>1.2688134093105856</c:v>
                </c:pt>
                <c:pt idx="977">
                  <c:v>1.2737032970254267</c:v>
                </c:pt>
                <c:pt idx="978">
                  <c:v>1.2942568538275991</c:v>
                </c:pt>
                <c:pt idx="979">
                  <c:v>1.2713613893050419</c:v>
                </c:pt>
                <c:pt idx="980">
                  <c:v>1.3054111965789585</c:v>
                </c:pt>
                <c:pt idx="981">
                  <c:v>1.3921059842065977</c:v>
                </c:pt>
                <c:pt idx="982">
                  <c:v>1.3252473914816458</c:v>
                </c:pt>
                <c:pt idx="983">
                  <c:v>1.298329901806005</c:v>
                </c:pt>
                <c:pt idx="984">
                  <c:v>1.31811360448792</c:v>
                </c:pt>
                <c:pt idx="985">
                  <c:v>1.3339079432904402</c:v>
                </c:pt>
                <c:pt idx="986">
                  <c:v>1.3987256717236396</c:v>
                </c:pt>
                <c:pt idx="987">
                  <c:v>1.4257272778803729</c:v>
                </c:pt>
                <c:pt idx="988">
                  <c:v>1.4511291945029205</c:v>
                </c:pt>
                <c:pt idx="989">
                  <c:v>1.5347558013434353</c:v>
                </c:pt>
                <c:pt idx="990">
                  <c:v>1.476540164417298</c:v>
                </c:pt>
                <c:pt idx="991">
                  <c:v>1.4235904512449782</c:v>
                </c:pt>
                <c:pt idx="992">
                  <c:v>1.4645577431540588</c:v>
                </c:pt>
                <c:pt idx="993">
                  <c:v>1.5132537131360306</c:v>
                </c:pt>
                <c:pt idx="994">
                  <c:v>1.4836765149748559</c:v>
                </c:pt>
                <c:pt idx="995">
                  <c:v>1.4828527127378492</c:v>
                </c:pt>
                <c:pt idx="996">
                  <c:v>1.6190094989337904</c:v>
                </c:pt>
                <c:pt idx="997">
                  <c:v>1.7088487174887557</c:v>
                </c:pt>
                <c:pt idx="998">
                  <c:v>1.6203731608856708</c:v>
                </c:pt>
                <c:pt idx="999">
                  <c:v>1.5586503701692977</c:v>
                </c:pt>
                <c:pt idx="1000">
                  <c:v>1.5608979779953471</c:v>
                </c:pt>
                <c:pt idx="1001">
                  <c:v>1.6774033625782818</c:v>
                </c:pt>
                <c:pt idx="1002">
                  <c:v>1.5915683453444469</c:v>
                </c:pt>
                <c:pt idx="1003">
                  <c:v>1.6252781674493175</c:v>
                </c:pt>
                <c:pt idx="1004">
                  <c:v>1.719394194576028</c:v>
                </c:pt>
                <c:pt idx="1005">
                  <c:v>1.7609218549967791</c:v>
                </c:pt>
                <c:pt idx="1006">
                  <c:v>1.7529999973476584</c:v>
                </c:pt>
                <c:pt idx="1007">
                  <c:v>1.8137152772685181</c:v>
                </c:pt>
                <c:pt idx="1008">
                  <c:v>1.8895568917115801</c:v>
                </c:pt>
                <c:pt idx="1009">
                  <c:v>1.8275613246576119</c:v>
                </c:pt>
                <c:pt idx="1010">
                  <c:v>1.7964271411997719</c:v>
                </c:pt>
                <c:pt idx="1011">
                  <c:v>1.9311143319681709</c:v>
                </c:pt>
                <c:pt idx="1012">
                  <c:v>1.7480233160012777</c:v>
                </c:pt>
                <c:pt idx="1013">
                  <c:v>1.78325478845448</c:v>
                </c:pt>
                <c:pt idx="1014">
                  <c:v>1.7725915930886487</c:v>
                </c:pt>
                <c:pt idx="1015">
                  <c:v>1.7538785017245222</c:v>
                </c:pt>
                <c:pt idx="1016">
                  <c:v>1.8341208601795478</c:v>
                </c:pt>
                <c:pt idx="1017">
                  <c:v>1.8678642287549128</c:v>
                </c:pt>
                <c:pt idx="1018">
                  <c:v>1.9088459466680794</c:v>
                </c:pt>
                <c:pt idx="1019">
                  <c:v>2.0028699135115962</c:v>
                </c:pt>
                <c:pt idx="1020">
                  <c:v>1.9420902105499529</c:v>
                </c:pt>
                <c:pt idx="1021">
                  <c:v>1.8672782934699423</c:v>
                </c:pt>
                <c:pt idx="1022">
                  <c:v>1.9202045994892867</c:v>
                </c:pt>
                <c:pt idx="1023">
                  <c:v>1.8832313261356113</c:v>
                </c:pt>
                <c:pt idx="1024">
                  <c:v>1.9043627850000764</c:v>
                </c:pt>
                <c:pt idx="1025">
                  <c:v>1.824974449317051</c:v>
                </c:pt>
                <c:pt idx="1026">
                  <c:v>1.9008810754314489</c:v>
                </c:pt>
                <c:pt idx="1027">
                  <c:v>1.8710837371677094</c:v>
                </c:pt>
                <c:pt idx="1028">
                  <c:v>1.8890163633798471</c:v>
                </c:pt>
                <c:pt idx="1029">
                  <c:v>2.029248174785597</c:v>
                </c:pt>
                <c:pt idx="1030">
                  <c:v>2.0044318165950461</c:v>
                </c:pt>
                <c:pt idx="1031">
                  <c:v>2.1185234500389893</c:v>
                </c:pt>
                <c:pt idx="1032">
                  <c:v>2.2151155533217342</c:v>
                </c:pt>
                <c:pt idx="1033">
                  <c:v>2.4295303696698549</c:v>
                </c:pt>
                <c:pt idx="1034">
                  <c:v>2.3910840937955093</c:v>
                </c:pt>
                <c:pt idx="1035">
                  <c:v>2.4782713929623048</c:v>
                </c:pt>
                <c:pt idx="1036">
                  <c:v>2.7708597532599311</c:v>
                </c:pt>
                <c:pt idx="1037">
                  <c:v>2.722430031749179</c:v>
                </c:pt>
                <c:pt idx="1038">
                  <c:v>2.5894863233696115</c:v>
                </c:pt>
                <c:pt idx="1039">
                  <c:v>2.6684151764225339</c:v>
                </c:pt>
                <c:pt idx="1040">
                  <c:v>2.6206556340717295</c:v>
                </c:pt>
                <c:pt idx="1041">
                  <c:v>2.4951779654762172</c:v>
                </c:pt>
                <c:pt idx="1042">
                  <c:v>2.5270711862256672</c:v>
                </c:pt>
                <c:pt idx="1043">
                  <c:v>2.6950907584999637</c:v>
                </c:pt>
                <c:pt idx="1044">
                  <c:v>2.642649608341535</c:v>
                </c:pt>
                <c:pt idx="1045">
                  <c:v>2.7064422491170914</c:v>
                </c:pt>
                <c:pt idx="1046">
                  <c:v>2.7678817129949906</c:v>
                </c:pt>
                <c:pt idx="1047">
                  <c:v>2.7386219234469245</c:v>
                </c:pt>
                <c:pt idx="1048">
                  <c:v>2.7930822988556474</c:v>
                </c:pt>
                <c:pt idx="1049">
                  <c:v>2.7131543671030158</c:v>
                </c:pt>
                <c:pt idx="1050">
                  <c:v>2.6626674006829512</c:v>
                </c:pt>
                <c:pt idx="1051">
                  <c:v>2.7173363670394877</c:v>
                </c:pt>
                <c:pt idx="1052">
                  <c:v>2.7496098960057691</c:v>
                </c:pt>
                <c:pt idx="1053">
                  <c:v>3.0297195030785349</c:v>
                </c:pt>
                <c:pt idx="1054">
                  <c:v>3.2371836464146084</c:v>
                </c:pt>
                <c:pt idx="1055">
                  <c:v>3.172203463202556</c:v>
                </c:pt>
                <c:pt idx="1056">
                  <c:v>3.3639528037111956</c:v>
                </c:pt>
                <c:pt idx="1057">
                  <c:v>3.7236965667281483</c:v>
                </c:pt>
                <c:pt idx="1058">
                  <c:v>3.9031147633695924</c:v>
                </c:pt>
                <c:pt idx="1059">
                  <c:v>3.6626842673380899</c:v>
                </c:pt>
                <c:pt idx="1060">
                  <c:v>3.4943367189404828</c:v>
                </c:pt>
                <c:pt idx="1061">
                  <c:v>3.5178931523442185</c:v>
                </c:pt>
                <c:pt idx="1062">
                  <c:v>3.6573592774036094</c:v>
                </c:pt>
                <c:pt idx="1063">
                  <c:v>3.5963325647002895</c:v>
                </c:pt>
                <c:pt idx="1064">
                  <c:v>3.255683373234898</c:v>
                </c:pt>
                <c:pt idx="1065">
                  <c:v>3.3980102548183342</c:v>
                </c:pt>
                <c:pt idx="1066">
                  <c:v>2.815562317099654</c:v>
                </c:pt>
                <c:pt idx="1067">
                  <c:v>3.1790728834793751</c:v>
                </c:pt>
                <c:pt idx="1068">
                  <c:v>3.4275016053494198</c:v>
                </c:pt>
                <c:pt idx="1069">
                  <c:v>3.6054728921528927</c:v>
                </c:pt>
                <c:pt idx="1070">
                  <c:v>3.6610913151759821</c:v>
                </c:pt>
                <c:pt idx="1071">
                  <c:v>3.5730417264697709</c:v>
                </c:pt>
                <c:pt idx="1072">
                  <c:v>3.4539989857604145</c:v>
                </c:pt>
                <c:pt idx="1073">
                  <c:v>3.8119530394011858</c:v>
                </c:pt>
                <c:pt idx="1074">
                  <c:v>3.611109753132677</c:v>
                </c:pt>
                <c:pt idx="1075">
                  <c:v>3.724875386702327</c:v>
                </c:pt>
                <c:pt idx="1076">
                  <c:v>3.7185842901686783</c:v>
                </c:pt>
                <c:pt idx="1077">
                  <c:v>3.9438027322926281</c:v>
                </c:pt>
                <c:pt idx="1078">
                  <c:v>4.0922263438635227</c:v>
                </c:pt>
                <c:pt idx="1079">
                  <c:v>4.6105903884403157</c:v>
                </c:pt>
                <c:pt idx="1080">
                  <c:v>4.2780439085215791</c:v>
                </c:pt>
                <c:pt idx="1081">
                  <c:v>4.2074950951491248</c:v>
                </c:pt>
                <c:pt idx="1082">
                  <c:v>4.3415813531510175</c:v>
                </c:pt>
                <c:pt idx="1083">
                  <c:v>4.3165340440917559</c:v>
                </c:pt>
                <c:pt idx="1084">
                  <c:v>4.5633076356912268</c:v>
                </c:pt>
                <c:pt idx="1085">
                  <c:v>4.6997950315747357</c:v>
                </c:pt>
                <c:pt idx="1086">
                  <c:v>4.7961939053945706</c:v>
                </c:pt>
                <c:pt idx="1087">
                  <c:v>4.5547072644804567</c:v>
                </c:pt>
                <c:pt idx="1088">
                  <c:v>4.8064052143219369</c:v>
                </c:pt>
                <c:pt idx="1089">
                  <c:v>5.0373916235854042</c:v>
                </c:pt>
                <c:pt idx="1090">
                  <c:v>5.2279842315088958</c:v>
                </c:pt>
                <c:pt idx="1091">
                  <c:v>5.3263091128092217</c:v>
                </c:pt>
                <c:pt idx="1092">
                  <c:v>5.4546708356683613</c:v>
                </c:pt>
                <c:pt idx="1093">
                  <c:v>5.1074443277599073</c:v>
                </c:pt>
                <c:pt idx="1094">
                  <c:v>5.3995080044668038</c:v>
                </c:pt>
                <c:pt idx="1095">
                  <c:v>5.4672015156508946</c:v>
                </c:pt>
                <c:pt idx="1096">
                  <c:v>5.9535344890286455</c:v>
                </c:pt>
                <c:pt idx="1097">
                  <c:v>5.8298358456485451</c:v>
                </c:pt>
                <c:pt idx="1098">
                  <c:v>5.6781237021293149</c:v>
                </c:pt>
                <c:pt idx="1099">
                  <c:v>6.1401983138222365</c:v>
                </c:pt>
                <c:pt idx="1100">
                  <c:v>6.867923542627576</c:v>
                </c:pt>
                <c:pt idx="1101">
                  <c:v>6.0894343528034121</c:v>
                </c:pt>
                <c:pt idx="1102">
                  <c:v>6.4119512110033767</c:v>
                </c:pt>
                <c:pt idx="1103">
                  <c:v>6.5121336470146316</c:v>
                </c:pt>
                <c:pt idx="1104">
                  <c:v>5.8211878391500482</c:v>
                </c:pt>
                <c:pt idx="1105">
                  <c:v>6.4487780427282422</c:v>
                </c:pt>
                <c:pt idx="1106">
                  <c:v>6.2816456774721807</c:v>
                </c:pt>
                <c:pt idx="1107">
                  <c:v>6.1620315086257031</c:v>
                </c:pt>
                <c:pt idx="1108">
                  <c:v>6.137830189365526</c:v>
                </c:pt>
                <c:pt idx="1109">
                  <c:v>5.7454271462530206</c:v>
                </c:pt>
                <c:pt idx="1110">
                  <c:v>5.8731752538939421</c:v>
                </c:pt>
                <c:pt idx="1111">
                  <c:v>5.9292818097291446</c:v>
                </c:pt>
                <c:pt idx="1112">
                  <c:v>6.204321580885515</c:v>
                </c:pt>
                <c:pt idx="1113">
                  <c:v>6.4884468026852353</c:v>
                </c:pt>
                <c:pt idx="1114">
                  <c:v>6.2881186452334115</c:v>
                </c:pt>
                <c:pt idx="1115">
                  <c:v>6.258087053791229</c:v>
                </c:pt>
                <c:pt idx="1116">
                  <c:v>6.104892361025966</c:v>
                </c:pt>
                <c:pt idx="1117">
                  <c:v>6.0544263706304289</c:v>
                </c:pt>
                <c:pt idx="1118">
                  <c:v>5.7389333213330502</c:v>
                </c:pt>
                <c:pt idx="1119">
                  <c:v>5.7967334984380434</c:v>
                </c:pt>
                <c:pt idx="1120">
                  <c:v>5.3535486515019839</c:v>
                </c:pt>
                <c:pt idx="1121">
                  <c:v>5.0253956345520594</c:v>
                </c:pt>
                <c:pt idx="1122">
                  <c:v>4.4637449813219616</c:v>
                </c:pt>
                <c:pt idx="1123">
                  <c:v>4.7832146149377541</c:v>
                </c:pt>
                <c:pt idx="1124">
                  <c:v>5.0303762024069245</c:v>
                </c:pt>
                <c:pt idx="1125">
                  <c:v>4.7868000175386722</c:v>
                </c:pt>
                <c:pt idx="1126">
                  <c:v>4.7613480021571926</c:v>
                </c:pt>
                <c:pt idx="1127">
                  <c:v>4.5059984825557322</c:v>
                </c:pt>
                <c:pt idx="1128">
                  <c:v>4.3147358736011148</c:v>
                </c:pt>
                <c:pt idx="1129">
                  <c:v>4.4629057204623335</c:v>
                </c:pt>
                <c:pt idx="1130">
                  <c:v>4.752046400483283</c:v>
                </c:pt>
                <c:pt idx="1131">
                  <c:v>4.5945079025024347</c:v>
                </c:pt>
                <c:pt idx="1132">
                  <c:v>4.6140463421357563</c:v>
                </c:pt>
                <c:pt idx="1133">
                  <c:v>4.4565685383557998</c:v>
                </c:pt>
                <c:pt idx="1134">
                  <c:v>4.7252907467100274</c:v>
                </c:pt>
                <c:pt idx="1135">
                  <c:v>4.558487770167079</c:v>
                </c:pt>
                <c:pt idx="1136">
                  <c:v>4.5688761075640745</c:v>
                </c:pt>
                <c:pt idx="1137">
                  <c:v>4.2818716380435866</c:v>
                </c:pt>
                <c:pt idx="1138">
                  <c:v>4.1512463163032471</c:v>
                </c:pt>
                <c:pt idx="1139">
                  <c:v>4.1271238430020709</c:v>
                </c:pt>
                <c:pt idx="1140">
                  <c:v>4.1844104015249926</c:v>
                </c:pt>
                <c:pt idx="1141">
                  <c:v>4.536042056713578</c:v>
                </c:pt>
                <c:pt idx="1142">
                  <c:v>4.2865542669469141</c:v>
                </c:pt>
                <c:pt idx="1143">
                  <c:v>4.1822813179563658</c:v>
                </c:pt>
                <c:pt idx="1144">
                  <c:v>4.1858064851010308</c:v>
                </c:pt>
                <c:pt idx="1145">
                  <c:v>4.2077538987238663</c:v>
                </c:pt>
                <c:pt idx="1146">
                  <c:v>4.1429802496759232</c:v>
                </c:pt>
                <c:pt idx="1147">
                  <c:v>3.8718146712716979</c:v>
                </c:pt>
                <c:pt idx="1148">
                  <c:v>4.0094059537015747</c:v>
                </c:pt>
                <c:pt idx="1149">
                  <c:v>3.9393165084305535</c:v>
                </c:pt>
                <c:pt idx="1150">
                  <c:v>4.0340992504619466</c:v>
                </c:pt>
                <c:pt idx="1151">
                  <c:v>3.759360258147634</c:v>
                </c:pt>
                <c:pt idx="1152">
                  <c:v>3.7442255137390359</c:v>
                </c:pt>
                <c:pt idx="1153">
                  <c:v>3.9411765731510031</c:v>
                </c:pt>
                <c:pt idx="1154">
                  <c:v>4.3621241886581945</c:v>
                </c:pt>
                <c:pt idx="1155">
                  <c:v>4.338036019470457</c:v>
                </c:pt>
                <c:pt idx="1156">
                  <c:v>4.5477723655443612</c:v>
                </c:pt>
                <c:pt idx="1157">
                  <c:v>4.2692613664661119</c:v>
                </c:pt>
                <c:pt idx="1158">
                  <c:v>4.6398141657419627</c:v>
                </c:pt>
                <c:pt idx="1159">
                  <c:v>4.7397884153496168</c:v>
                </c:pt>
                <c:pt idx="1160">
                  <c:v>4.5871967696899478</c:v>
                </c:pt>
                <c:pt idx="1161">
                  <c:v>4.6056594830014053</c:v>
                </c:pt>
                <c:pt idx="1162">
                  <c:v>4.4644367483710887</c:v>
                </c:pt>
                <c:pt idx="1163">
                  <c:v>4.0951172325001552</c:v>
                </c:pt>
                <c:pt idx="1164">
                  <c:v>3.9984791313903645</c:v>
                </c:pt>
                <c:pt idx="1165">
                  <c:v>4.2100979563377381</c:v>
                </c:pt>
                <c:pt idx="1166">
                  <c:v>4.3316360097262541</c:v>
                </c:pt>
                <c:pt idx="1167">
                  <c:v>4.3257152364230178</c:v>
                </c:pt>
                <c:pt idx="1168">
                  <c:v>4.3838281391739118</c:v>
                </c:pt>
                <c:pt idx="1169">
                  <c:v>4.3791662863109737</c:v>
                </c:pt>
                <c:pt idx="1170">
                  <c:v>4.279252569893516</c:v>
                </c:pt>
                <c:pt idx="1171">
                  <c:v>4.3690278971239955</c:v>
                </c:pt>
                <c:pt idx="1172">
                  <c:v>4.5408339330409371</c:v>
                </c:pt>
                <c:pt idx="1173">
                  <c:v>4.3896411714449766</c:v>
                </c:pt>
                <c:pt idx="1174">
                  <c:v>4.3539805785848209</c:v>
                </c:pt>
                <c:pt idx="1175">
                  <c:v>4.3582608266249343</c:v>
                </c:pt>
                <c:pt idx="1176">
                  <c:v>4.4455472588717031</c:v>
                </c:pt>
                <c:pt idx="1177">
                  <c:v>4.5820816491433893</c:v>
                </c:pt>
                <c:pt idx="1178">
                  <c:v>4.4825517090419309</c:v>
                </c:pt>
                <c:pt idx="1179">
                  <c:v>4.4980327282073898</c:v>
                </c:pt>
                <c:pt idx="1180">
                  <c:v>4.4546164083132513</c:v>
                </c:pt>
                <c:pt idx="1181">
                  <c:v>4.3873436083737154</c:v>
                </c:pt>
                <c:pt idx="1182">
                  <c:v>4.2221547124048699</c:v>
                </c:pt>
                <c:pt idx="1183">
                  <c:v>4.1164397009607878</c:v>
                </c:pt>
                <c:pt idx="1184">
                  <c:v>4.0301402797420343</c:v>
                </c:pt>
                <c:pt idx="1185">
                  <c:v>3.9881175411931937</c:v>
                </c:pt>
                <c:pt idx="1186">
                  <c:v>4.059726490432741</c:v>
                </c:pt>
                <c:pt idx="1187">
                  <c:v>4.0715860557638974</c:v>
                </c:pt>
                <c:pt idx="1188">
                  <c:v>4.2716093006376434</c:v>
                </c:pt>
                <c:pt idx="1189">
                  <c:v>4.3948905168140922</c:v>
                </c:pt>
                <c:pt idx="1190">
                  <c:v>4.3630961276835123</c:v>
                </c:pt>
                <c:pt idx="1191">
                  <c:v>4.2868004734912333</c:v>
                </c:pt>
                <c:pt idx="1192">
                  <c:v>4.250425264854151</c:v>
                </c:pt>
                <c:pt idx="1193">
                  <c:v>4.3170213936841071</c:v>
                </c:pt>
                <c:pt idx="1194">
                  <c:v>4.6546467010068877</c:v>
                </c:pt>
                <c:pt idx="1195">
                  <c:v>4.6616796131458518</c:v>
                </c:pt>
                <c:pt idx="1196">
                  <c:v>5.0061361533833617</c:v>
                </c:pt>
                <c:pt idx="1197">
                  <c:v>4.8416432262252602</c:v>
                </c:pt>
                <c:pt idx="1198">
                  <c:v>4.9674195143408939</c:v>
                </c:pt>
                <c:pt idx="1199">
                  <c:v>4.7981937424816374</c:v>
                </c:pt>
                <c:pt idx="1200">
                  <c:v>4.9634372731511673</c:v>
                </c:pt>
                <c:pt idx="1201">
                  <c:v>5.187924372625452</c:v>
                </c:pt>
                <c:pt idx="1202">
                  <c:v>5.1667961736990469</c:v>
                </c:pt>
                <c:pt idx="1203">
                  <c:v>5.1326950983065602</c:v>
                </c:pt>
                <c:pt idx="1204">
                  <c:v>5.4870907062172556</c:v>
                </c:pt>
                <c:pt idx="1205">
                  <c:v>5.6290291642265693</c:v>
                </c:pt>
                <c:pt idx="1206">
                  <c:v>5.7910496428957456</c:v>
                </c:pt>
                <c:pt idx="1207">
                  <c:v>6.4194700543387988</c:v>
                </c:pt>
                <c:pt idx="1208">
                  <c:v>6.3864057964454419</c:v>
                </c:pt>
                <c:pt idx="1209">
                  <c:v>6.113256645126282</c:v>
                </c:pt>
                <c:pt idx="1210">
                  <c:v>6.0844810798390894</c:v>
                </c:pt>
                <c:pt idx="1211">
                  <c:v>5.7488924014194875</c:v>
                </c:pt>
                <c:pt idx="1212">
                  <c:v>6.1345736378167501</c:v>
                </c:pt>
                <c:pt idx="1213">
                  <c:v>5.9637901456011537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F7-4486-9DC4-B43C70433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64160"/>
        <c:axId val="33964992"/>
      </c:lineChart>
      <c:dateAx>
        <c:axId val="33964160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4992"/>
        <c:crosses val="autoZero"/>
        <c:auto val="1"/>
        <c:lblOffset val="100"/>
        <c:baseTimeUnit val="months"/>
        <c:majorUnit val="20"/>
        <c:majorTimeUnit val="years"/>
      </c:dateAx>
      <c:valAx>
        <c:axId val="33964992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64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33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33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197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197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197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62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1197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47626</xdr:colOff>
      <xdr:row>5</xdr:row>
      <xdr:rowOff>138111</xdr:rowOff>
    </xdr:from>
    <xdr:to>
      <xdr:col>18</xdr:col>
      <xdr:colOff>161925</xdr:colOff>
      <xdr:row>25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30F7B6-D000-43B0-BACB-436D6B24A3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47624</xdr:colOff>
      <xdr:row>25</xdr:row>
      <xdr:rowOff>128586</xdr:rowOff>
    </xdr:from>
    <xdr:to>
      <xdr:col>18</xdr:col>
      <xdr:colOff>180975</xdr:colOff>
      <xdr:row>45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96C781-DCF2-4EE7-BF19-3C351B481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590550</xdr:colOff>
      <xdr:row>21</xdr:row>
      <xdr:rowOff>161925</xdr:rowOff>
    </xdr:from>
    <xdr:to>
      <xdr:col>24</xdr:col>
      <xdr:colOff>607906</xdr:colOff>
      <xdr:row>34</xdr:row>
      <xdr:rowOff>104922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D063B0-1211-4FE6-A777-0F13648EF4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9</xdr:row>
      <xdr:rowOff>4762</xdr:rowOff>
    </xdr:from>
    <xdr:to>
      <xdr:col>17</xdr:col>
      <xdr:colOff>590550</xdr:colOff>
      <xdr:row>27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EF009A-99C8-4295-B38C-2CAA3C03AC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63BAF-6D43-44D4-B6F2-90BEC6F47553}">
  <dimension ref="A1:DA223"/>
  <sheetViews>
    <sheetView topLeftCell="A22" workbookViewId="0"/>
  </sheetViews>
  <sheetFormatPr defaultColWidth="8.85546875" defaultRowHeight="15"/>
  <cols>
    <col min="1" max="1" width="7.28515625" bestFit="1" customWidth="1"/>
    <col min="2" max="2" width="22.7109375" style="30" bestFit="1" customWidth="1"/>
    <col min="3" max="3" width="12" style="31" bestFit="1" customWidth="1"/>
    <col min="4" max="4" width="9.85546875" style="31" bestFit="1" customWidth="1"/>
    <col min="5" max="5" width="9.85546875" style="31" customWidth="1"/>
    <col min="6" max="6" width="9.85546875" style="31" bestFit="1" customWidth="1"/>
    <col min="7" max="7" width="4" customWidth="1"/>
    <col min="8" max="8" width="9.140625" style="200" bestFit="1" customWidth="1"/>
    <col min="9" max="9" width="1.42578125" style="201" customWidth="1"/>
    <col min="10" max="10" width="6.28515625" style="202" customWidth="1"/>
    <col min="11" max="12" width="6.28515625" style="203" customWidth="1"/>
    <col min="13" max="13" width="6.28515625" style="183" customWidth="1"/>
    <col min="14" max="14" width="0.7109375" style="47" customWidth="1"/>
    <col min="15" max="15" width="7.7109375" style="184" bestFit="1" customWidth="1"/>
    <col min="16" max="16" width="7.7109375" style="185" bestFit="1" customWidth="1"/>
    <col min="17" max="17" width="7.7109375" style="185" customWidth="1"/>
    <col min="18" max="18" width="7.7109375" style="186" bestFit="1" customWidth="1"/>
    <col min="19" max="19" width="0.7109375" style="187" customWidth="1"/>
    <col min="20" max="20" width="6.7109375" style="188" bestFit="1" customWidth="1"/>
    <col min="21" max="21" width="6.140625" style="185" bestFit="1" customWidth="1"/>
    <col min="22" max="22" width="6.28515625" style="189" bestFit="1" customWidth="1"/>
    <col min="23" max="23" width="0.7109375" style="187" customWidth="1"/>
    <col min="24" max="24" width="7.140625" style="190" bestFit="1" customWidth="1"/>
    <col min="25" max="25" width="6.140625" style="185" bestFit="1" customWidth="1"/>
    <col min="26" max="26" width="6.140625" style="183" bestFit="1" customWidth="1"/>
    <col min="27" max="27" width="0.7109375" style="187" customWidth="1"/>
    <col min="28" max="28" width="6.140625" style="190" bestFit="1" customWidth="1"/>
    <col min="29" max="29" width="6.140625" style="185" bestFit="1" customWidth="1"/>
    <col min="30" max="30" width="6.140625" style="183" bestFit="1" customWidth="1"/>
    <col min="31" max="31" width="0.7109375" style="185" customWidth="1"/>
    <col min="32" max="32" width="6.42578125" style="191" customWidth="1"/>
    <col min="33" max="33" width="6.42578125" style="185" customWidth="1"/>
    <col min="34" max="34" width="6.42578125" style="192" customWidth="1"/>
    <col min="35" max="35" width="0.7109375" style="185" customWidth="1"/>
    <col min="36" max="36" width="6.42578125" style="191" customWidth="1"/>
    <col min="37" max="37" width="6.42578125" style="185" customWidth="1"/>
    <col min="38" max="38" width="6.42578125" style="192" customWidth="1"/>
    <col min="39" max="39" width="0.7109375" style="36" customWidth="1"/>
    <col min="40" max="40" width="6.42578125" style="193" customWidth="1"/>
    <col min="41" max="41" width="6.42578125" style="194" customWidth="1"/>
    <col min="42" max="42" width="6.42578125" style="195" customWidth="1"/>
    <col min="43" max="43" width="0.7109375" style="36" customWidth="1"/>
    <col min="44" max="44" width="6.42578125" style="196" customWidth="1"/>
    <col min="45" max="45" width="6.42578125" style="185" customWidth="1"/>
    <col min="46" max="46" width="6.42578125" style="197" customWidth="1"/>
    <col min="47" max="47" width="0.7109375" style="36" customWidth="1"/>
    <col min="48" max="48" width="6.7109375" style="196" bestFit="1" customWidth="1"/>
    <col min="49" max="49" width="6.140625" style="185" customWidth="1"/>
    <col min="50" max="50" width="6.140625" style="197" customWidth="1"/>
    <col min="51" max="51" width="0.7109375" style="36" customWidth="1"/>
    <col min="52" max="52" width="6.42578125" style="190" customWidth="1"/>
    <col min="53" max="53" width="6.42578125" style="185" customWidth="1"/>
    <col min="54" max="54" width="6.42578125" style="183" customWidth="1"/>
    <col min="55" max="55" width="0.7109375" style="185" customWidth="1"/>
    <col min="56" max="56" width="6.42578125" style="198" customWidth="1"/>
    <col min="57" max="57" width="6.42578125" style="194" customWidth="1"/>
    <col min="58" max="58" width="6.42578125" style="195" customWidth="1"/>
    <col min="59" max="59" width="0.7109375" style="36" customWidth="1"/>
    <col min="60" max="60" width="6.42578125" style="190" customWidth="1"/>
    <col min="61" max="61" width="6.42578125" style="185" customWidth="1"/>
    <col min="62" max="62" width="6.42578125" style="183" customWidth="1"/>
    <col min="63" max="63" width="0.7109375" style="185" customWidth="1"/>
    <col min="64" max="64" width="6.42578125" style="198" customWidth="1"/>
    <col min="65" max="65" width="6.42578125" style="194" customWidth="1"/>
    <col min="66" max="66" width="6.42578125" style="199" customWidth="1"/>
    <col min="67" max="67" width="8.85546875" style="38"/>
  </cols>
  <sheetData>
    <row r="1" spans="1:105">
      <c r="F1" s="32" t="s">
        <v>24</v>
      </c>
      <c r="H1" s="33"/>
      <c r="I1" s="34"/>
      <c r="J1" s="336" t="s">
        <v>55</v>
      </c>
      <c r="K1" s="337"/>
      <c r="L1" s="337"/>
      <c r="M1" s="338"/>
      <c r="N1" s="35"/>
      <c r="O1" s="333" t="s">
        <v>56</v>
      </c>
      <c r="P1" s="334"/>
      <c r="Q1" s="334"/>
      <c r="R1" s="335"/>
      <c r="S1" s="35"/>
      <c r="T1" s="333" t="s">
        <v>57</v>
      </c>
      <c r="U1" s="334"/>
      <c r="V1" s="335"/>
      <c r="W1" s="35"/>
      <c r="X1" s="336" t="s">
        <v>58</v>
      </c>
      <c r="Y1" s="337"/>
      <c r="Z1" s="338"/>
      <c r="AA1" s="35"/>
      <c r="AB1" s="336" t="s">
        <v>59</v>
      </c>
      <c r="AC1" s="337"/>
      <c r="AD1" s="338"/>
      <c r="AE1" s="36"/>
      <c r="AF1" s="339" t="s">
        <v>60</v>
      </c>
      <c r="AG1" s="340"/>
      <c r="AH1" s="341"/>
      <c r="AI1" s="37"/>
      <c r="AJ1" s="339" t="s">
        <v>61</v>
      </c>
      <c r="AK1" s="340"/>
      <c r="AL1" s="341"/>
      <c r="AN1" s="345" t="s">
        <v>62</v>
      </c>
      <c r="AO1" s="346"/>
      <c r="AP1" s="347"/>
      <c r="AR1" s="339" t="s">
        <v>63</v>
      </c>
      <c r="AS1" s="340"/>
      <c r="AT1" s="341"/>
      <c r="AV1" s="339" t="s">
        <v>64</v>
      </c>
      <c r="AW1" s="340"/>
      <c r="AX1" s="341"/>
      <c r="AZ1" s="336" t="s">
        <v>65</v>
      </c>
      <c r="BA1" s="337"/>
      <c r="BB1" s="338"/>
      <c r="BC1" s="36"/>
      <c r="BD1" s="345" t="s">
        <v>66</v>
      </c>
      <c r="BE1" s="346"/>
      <c r="BF1" s="347"/>
      <c r="BH1" s="336" t="s">
        <v>67</v>
      </c>
      <c r="BI1" s="337"/>
      <c r="BJ1" s="338"/>
      <c r="BK1" s="36"/>
      <c r="BL1" s="345" t="s">
        <v>68</v>
      </c>
      <c r="BM1" s="346"/>
      <c r="BN1" s="347"/>
    </row>
    <row r="2" spans="1:105" ht="24" customHeight="1">
      <c r="C2" s="39" t="s">
        <v>69</v>
      </c>
      <c r="D2" s="40" t="s">
        <v>70</v>
      </c>
      <c r="E2" s="41" t="s">
        <v>25</v>
      </c>
      <c r="F2" s="50" t="s">
        <v>71</v>
      </c>
      <c r="H2" s="43" t="s">
        <v>0</v>
      </c>
      <c r="I2" s="44"/>
      <c r="J2" s="45" t="s">
        <v>69</v>
      </c>
      <c r="K2" s="46" t="s">
        <v>70</v>
      </c>
      <c r="L2" s="41" t="s">
        <v>25</v>
      </c>
      <c r="M2" s="50" t="s">
        <v>71</v>
      </c>
      <c r="O2" s="48" t="s">
        <v>69</v>
      </c>
      <c r="P2" s="49" t="s">
        <v>70</v>
      </c>
      <c r="Q2" s="41" t="s">
        <v>25</v>
      </c>
      <c r="R2" s="50" t="s">
        <v>71</v>
      </c>
      <c r="S2" s="51"/>
      <c r="T2" s="48" t="s">
        <v>69</v>
      </c>
      <c r="U2" s="49" t="s">
        <v>70</v>
      </c>
      <c r="V2" s="50" t="s">
        <v>71</v>
      </c>
      <c r="W2" s="51"/>
      <c r="X2" s="48" t="s">
        <v>69</v>
      </c>
      <c r="Y2" s="49" t="s">
        <v>70</v>
      </c>
      <c r="Z2" s="50" t="s">
        <v>71</v>
      </c>
      <c r="AA2" s="47"/>
      <c r="AB2" s="48" t="s">
        <v>69</v>
      </c>
      <c r="AC2" s="49" t="s">
        <v>70</v>
      </c>
      <c r="AD2" s="50" t="s">
        <v>71</v>
      </c>
      <c r="AE2" s="36"/>
      <c r="AF2" s="48" t="s">
        <v>69</v>
      </c>
      <c r="AG2" s="49" t="s">
        <v>70</v>
      </c>
      <c r="AH2" s="50" t="s">
        <v>71</v>
      </c>
      <c r="AI2" s="52"/>
      <c r="AJ2" s="48" t="s">
        <v>69</v>
      </c>
      <c r="AK2" s="49" t="s">
        <v>70</v>
      </c>
      <c r="AL2" s="50" t="s">
        <v>71</v>
      </c>
      <c r="AM2" s="53"/>
      <c r="AN2" s="54" t="s">
        <v>69</v>
      </c>
      <c r="AO2" s="55" t="s">
        <v>70</v>
      </c>
      <c r="AP2" s="56" t="s">
        <v>71</v>
      </c>
      <c r="AR2" s="48" t="s">
        <v>69</v>
      </c>
      <c r="AS2" s="49" t="s">
        <v>70</v>
      </c>
      <c r="AT2" s="50" t="s">
        <v>71</v>
      </c>
      <c r="AU2" s="52"/>
      <c r="AV2" s="48" t="s">
        <v>69</v>
      </c>
      <c r="AW2" s="49" t="s">
        <v>70</v>
      </c>
      <c r="AX2" s="50" t="s">
        <v>71</v>
      </c>
      <c r="AY2" s="53"/>
      <c r="AZ2" s="48" t="s">
        <v>69</v>
      </c>
      <c r="BA2" s="49" t="s">
        <v>70</v>
      </c>
      <c r="BB2" s="50" t="s">
        <v>71</v>
      </c>
      <c r="BC2" s="36"/>
      <c r="BD2" s="57" t="s">
        <v>69</v>
      </c>
      <c r="BE2" s="55" t="s">
        <v>70</v>
      </c>
      <c r="BF2" s="56" t="s">
        <v>71</v>
      </c>
      <c r="BG2" s="52"/>
      <c r="BH2" s="48" t="s">
        <v>69</v>
      </c>
      <c r="BI2" s="49" t="s">
        <v>70</v>
      </c>
      <c r="BJ2" s="50" t="s">
        <v>71</v>
      </c>
      <c r="BK2" s="52"/>
      <c r="BL2" s="57" t="s">
        <v>69</v>
      </c>
      <c r="BM2" s="55" t="s">
        <v>70</v>
      </c>
      <c r="BN2" s="58" t="s">
        <v>71</v>
      </c>
    </row>
    <row r="3" spans="1:105">
      <c r="B3" s="59" t="s">
        <v>72</v>
      </c>
      <c r="C3" s="348">
        <v>44316</v>
      </c>
      <c r="D3" s="344"/>
      <c r="E3" s="344"/>
      <c r="F3" s="344"/>
      <c r="H3" s="60">
        <v>44316</v>
      </c>
      <c r="I3" s="61"/>
      <c r="J3" s="62"/>
      <c r="K3" s="63"/>
      <c r="L3" s="63"/>
      <c r="M3" s="64"/>
      <c r="N3"/>
      <c r="O3" s="65">
        <v>10000</v>
      </c>
      <c r="P3" s="66">
        <f>O3</f>
        <v>10000</v>
      </c>
      <c r="Q3" s="66">
        <f>P3</f>
        <v>10000</v>
      </c>
      <c r="R3" s="67">
        <f>P3</f>
        <v>10000</v>
      </c>
      <c r="S3" s="68"/>
      <c r="T3" s="69"/>
      <c r="U3" s="63"/>
      <c r="V3" s="70"/>
      <c r="W3" s="68"/>
      <c r="X3" s="71"/>
      <c r="Y3" s="63"/>
      <c r="Z3" s="64"/>
      <c r="AA3" s="68"/>
      <c r="AB3" s="71"/>
      <c r="AC3" s="63"/>
      <c r="AD3" s="64"/>
      <c r="AE3" s="72"/>
      <c r="AF3" s="73"/>
      <c r="AG3" s="63"/>
      <c r="AH3" s="74"/>
      <c r="AI3" s="72"/>
      <c r="AJ3" s="73"/>
      <c r="AK3" s="63"/>
      <c r="AL3" s="74"/>
      <c r="AM3" s="30"/>
      <c r="AN3" s="75"/>
      <c r="AO3" s="76"/>
      <c r="AP3" s="77"/>
      <c r="AQ3" s="30"/>
      <c r="AR3" s="73"/>
      <c r="AS3" s="63"/>
      <c r="AT3" s="74"/>
      <c r="AU3" s="30"/>
      <c r="AV3" s="73"/>
      <c r="AW3" s="63"/>
      <c r="AX3" s="74"/>
      <c r="AY3" s="30"/>
      <c r="AZ3" s="71"/>
      <c r="BA3" s="63"/>
      <c r="BB3" s="64"/>
      <c r="BC3" s="72"/>
      <c r="BD3" s="78">
        <v>100</v>
      </c>
      <c r="BE3" s="76">
        <f>BD3</f>
        <v>100</v>
      </c>
      <c r="BF3" s="79">
        <f>BD3</f>
        <v>100</v>
      </c>
      <c r="BG3" s="30"/>
      <c r="BH3" s="71"/>
      <c r="BI3" s="63"/>
      <c r="BJ3" s="64"/>
      <c r="BK3" s="72"/>
      <c r="BL3" s="80">
        <f>BD3</f>
        <v>100</v>
      </c>
      <c r="BM3" s="76">
        <f>BD3</f>
        <v>100</v>
      </c>
      <c r="BN3" s="81">
        <f>BD3</f>
        <v>100</v>
      </c>
    </row>
    <row r="4" spans="1:105" s="98" customFormat="1">
      <c r="A4"/>
      <c r="B4" s="59" t="s">
        <v>73</v>
      </c>
      <c r="C4" s="349">
        <v>44196</v>
      </c>
      <c r="D4" s="350"/>
      <c r="E4" s="350"/>
      <c r="F4" s="350"/>
      <c r="G4"/>
      <c r="H4" s="82">
        <f>EOMONTH(H3,0)</f>
        <v>44316</v>
      </c>
      <c r="I4" s="61"/>
      <c r="J4" s="83"/>
      <c r="K4" s="84"/>
      <c r="L4" s="84"/>
      <c r="M4" s="85"/>
      <c r="N4"/>
      <c r="O4" s="86">
        <f>O3*(1+J4)</f>
        <v>10000</v>
      </c>
      <c r="P4" s="87">
        <f>P3*(1+K4)</f>
        <v>10000</v>
      </c>
      <c r="Q4" s="87">
        <f>Q3*(1+L4)</f>
        <v>10000</v>
      </c>
      <c r="R4" s="88">
        <f>R3*(1+M4)</f>
        <v>10000</v>
      </c>
      <c r="S4" s="89"/>
      <c r="T4" s="69">
        <f>(O4-$O$3)/$O$3</f>
        <v>0</v>
      </c>
      <c r="U4" s="90">
        <f>(P4-$P$3)/$P$3</f>
        <v>0</v>
      </c>
      <c r="V4" s="70">
        <f>(R4-$R$3)/$R$3</f>
        <v>0</v>
      </c>
      <c r="W4" s="89"/>
      <c r="X4" s="71"/>
      <c r="Y4" s="91"/>
      <c r="Z4" s="64"/>
      <c r="AA4" s="89"/>
      <c r="AB4" s="71"/>
      <c r="AC4" s="91"/>
      <c r="AD4" s="64"/>
      <c r="AE4" s="91"/>
      <c r="AF4" s="71">
        <f>J4-0</f>
        <v>0</v>
      </c>
      <c r="AG4" s="91">
        <f>K4-0</f>
        <v>0</v>
      </c>
      <c r="AH4" s="64">
        <f>M4-0</f>
        <v>0</v>
      </c>
      <c r="AI4" s="91"/>
      <c r="AJ4" s="71">
        <f>IF(AF4&lt;0,AF4,0)</f>
        <v>0</v>
      </c>
      <c r="AK4" s="91">
        <f>IF(AG4&lt;0,AG4,0)</f>
        <v>0</v>
      </c>
      <c r="AL4" s="64">
        <f>IF(AH4&lt;0,AH4,0)</f>
        <v>0</v>
      </c>
      <c r="AM4" s="30"/>
      <c r="AN4" s="75" t="e">
        <f>IF(J4&lt;$C$24,((($C$24*100)-(J4*100))^2),0)</f>
        <v>#DIV/0!</v>
      </c>
      <c r="AO4" s="92" t="e">
        <f>IF(K4&lt;$C$24,((($C$24*100)-(K4*100))^2),0)</f>
        <v>#DIV/0!</v>
      </c>
      <c r="AP4" s="93" t="e">
        <f t="shared" ref="AP4:AP67" si="0">IF(M4&lt;$F$24,((($F$24*100)-(M4*100))^2),0)</f>
        <v>#DIV/0!</v>
      </c>
      <c r="AQ4" s="30"/>
      <c r="AR4" s="94">
        <f>J4-M4</f>
        <v>0</v>
      </c>
      <c r="AS4" s="91">
        <f>K4-M4</f>
        <v>0</v>
      </c>
      <c r="AT4" s="74"/>
      <c r="AU4" s="30"/>
      <c r="AV4" s="94">
        <f>(O4-(MAX($O$3:O4)))/(MAX($O$3:O4))</f>
        <v>0</v>
      </c>
      <c r="AW4" s="91">
        <f>(P4-(MAX($P$3:P4)))/(MAX($P$3:P4))</f>
        <v>0</v>
      </c>
      <c r="AX4" s="64">
        <f>(R4-(MAX($R$3:R4)))/(MAX($R$3:R4))</f>
        <v>0</v>
      </c>
      <c r="AY4" s="30"/>
      <c r="AZ4" s="71">
        <f>SUMIF(BB4,"&gt;0",X4)</f>
        <v>0</v>
      </c>
      <c r="BA4" s="91">
        <f>SUMIF(BB4,"&gt;0",Y4)</f>
        <v>0</v>
      </c>
      <c r="BB4" s="64">
        <f>SUMIF(Z4,"&gt;0")</f>
        <v>0</v>
      </c>
      <c r="BC4" s="91"/>
      <c r="BD4" s="95">
        <f>BD3*(1+AZ4)</f>
        <v>100</v>
      </c>
      <c r="BE4" s="96">
        <f>BE3*(1+BA4)</f>
        <v>100</v>
      </c>
      <c r="BF4" s="97">
        <f>BF3*(1+BB4)</f>
        <v>100</v>
      </c>
      <c r="BG4" s="30"/>
      <c r="BH4" s="71">
        <f>SUMIF(BJ4,"&lt;0",X4)</f>
        <v>0</v>
      </c>
      <c r="BI4" s="91">
        <f>SUMIF(BJ4,"&lt;0",Y4)</f>
        <v>0</v>
      </c>
      <c r="BJ4" s="64">
        <f>SUMIF(Z4,"&lt;0")</f>
        <v>0</v>
      </c>
      <c r="BK4" s="91"/>
      <c r="BL4" s="95">
        <f>BL3*(1+BH4)</f>
        <v>100</v>
      </c>
      <c r="BM4" s="96">
        <f>BM3*(1+BI4)</f>
        <v>100</v>
      </c>
      <c r="BN4" s="92">
        <f>BN3*(1+BJ4)</f>
        <v>100</v>
      </c>
      <c r="BO4" s="38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</row>
    <row r="5" spans="1:105">
      <c r="B5" s="59" t="s">
        <v>74</v>
      </c>
      <c r="C5" s="351" t="s">
        <v>123</v>
      </c>
      <c r="D5" s="352"/>
      <c r="E5" s="352"/>
      <c r="F5" s="353"/>
      <c r="H5" s="82">
        <f>EOMONTH(H4,1)</f>
        <v>44347</v>
      </c>
      <c r="I5" s="61"/>
      <c r="J5" s="83"/>
      <c r="K5" s="84"/>
      <c r="L5" s="84"/>
      <c r="M5" s="85"/>
      <c r="N5"/>
      <c r="O5" s="86">
        <f>O4*(1+J5)</f>
        <v>10000</v>
      </c>
      <c r="P5" s="87">
        <f t="shared" ref="P5:Q20" si="1">P4*(1+K5)</f>
        <v>10000</v>
      </c>
      <c r="Q5" s="87">
        <f>Q4*(1+L5)</f>
        <v>10000</v>
      </c>
      <c r="R5" s="88">
        <f t="shared" ref="R5:R68" si="2">R4*(1+M5)</f>
        <v>10000</v>
      </c>
      <c r="S5" s="89"/>
      <c r="T5" s="69">
        <f t="shared" ref="T5:T68" si="3">(O5-$O$3)/$O$3</f>
        <v>0</v>
      </c>
      <c r="U5" s="90">
        <f t="shared" ref="U5:U68" si="4">(P5-$P$3)/$P$3</f>
        <v>0</v>
      </c>
      <c r="V5" s="70">
        <f t="shared" ref="V5:V68" si="5">(R5-$R$3)/$R$3</f>
        <v>0</v>
      </c>
      <c r="W5" s="89"/>
      <c r="X5" s="99"/>
      <c r="Y5" s="91"/>
      <c r="Z5" s="64"/>
      <c r="AA5" s="89"/>
      <c r="AB5" s="71"/>
      <c r="AC5" s="91"/>
      <c r="AD5" s="64"/>
      <c r="AE5" s="91"/>
      <c r="AF5" s="71">
        <f t="shared" ref="AF5:AG57" si="6">J5-0</f>
        <v>0</v>
      </c>
      <c r="AG5" s="91">
        <f t="shared" si="6"/>
        <v>0</v>
      </c>
      <c r="AH5" s="64">
        <f t="shared" ref="AH5:AH68" si="7">M5-0</f>
        <v>0</v>
      </c>
      <c r="AI5" s="91"/>
      <c r="AJ5" s="71">
        <f t="shared" ref="AJ5:AL57" si="8">IF(AF5&lt;0,AF5,0)</f>
        <v>0</v>
      </c>
      <c r="AK5" s="91">
        <f t="shared" si="8"/>
        <v>0</v>
      </c>
      <c r="AL5" s="64">
        <f t="shared" si="8"/>
        <v>0</v>
      </c>
      <c r="AM5" s="30"/>
      <c r="AN5" s="75" t="e">
        <f t="shared" ref="AN5:AN68" si="9">IF(J5&lt;$C$24,((($C$24*100)-(J5*100))^2),0)</f>
        <v>#DIV/0!</v>
      </c>
      <c r="AO5" s="92" t="e">
        <f t="shared" ref="AO5:AO68" si="10">IF(K5&lt;$D$24,((($D$24*100)-(K5*100))^2),0)</f>
        <v>#DIV/0!</v>
      </c>
      <c r="AP5" s="77" t="e">
        <f t="shared" si="0"/>
        <v>#DIV/0!</v>
      </c>
      <c r="AQ5" s="30"/>
      <c r="AR5" s="71">
        <f t="shared" ref="AR5:AR68" si="11">J5-M5</f>
        <v>0</v>
      </c>
      <c r="AS5" s="91">
        <f t="shared" ref="AS5:AS68" si="12">K5-M5</f>
        <v>0</v>
      </c>
      <c r="AT5" s="74"/>
      <c r="AU5" s="30"/>
      <c r="AV5" s="71">
        <f>(O5-(MAX($O$3:O5)))/(MAX($O$3:O5))</f>
        <v>0</v>
      </c>
      <c r="AW5" s="91">
        <f>(P5-(MAX($P$3:P5)))/(MAX($P$3:P5))</f>
        <v>0</v>
      </c>
      <c r="AX5" s="64">
        <f>(R5-(MAX($R$3:R5)))/(MAX($R$3:R5))</f>
        <v>0</v>
      </c>
      <c r="AY5" s="30"/>
      <c r="AZ5" s="71">
        <f t="shared" ref="AZ5:AZ68" si="13">SUMIF(BB5,"&gt;0",X5)</f>
        <v>0</v>
      </c>
      <c r="BA5" s="91">
        <f t="shared" ref="BA5:BA68" si="14">SUMIF(BB5,"&gt;0",Y5)</f>
        <v>0</v>
      </c>
      <c r="BB5" s="64">
        <f t="shared" ref="BB5:BB68" si="15">SUMIF(Z5,"&gt;0")</f>
        <v>0</v>
      </c>
      <c r="BC5" s="91"/>
      <c r="BD5" s="95">
        <f t="shared" ref="BD5:BF20" si="16">BD4*(1+AZ5)</f>
        <v>100</v>
      </c>
      <c r="BE5" s="96">
        <f t="shared" si="16"/>
        <v>100</v>
      </c>
      <c r="BF5" s="97">
        <f t="shared" si="16"/>
        <v>100</v>
      </c>
      <c r="BG5" s="30"/>
      <c r="BH5" s="71">
        <f t="shared" ref="BH5:BH68" si="17">SUMIF(BJ5,"&lt;0",X5)</f>
        <v>0</v>
      </c>
      <c r="BI5" s="91">
        <f t="shared" ref="BI5:BI68" si="18">SUMIF(BJ5,"&lt;0",Y5)</f>
        <v>0</v>
      </c>
      <c r="BJ5" s="64">
        <f t="shared" ref="BJ5:BJ68" si="19">SUMIF(Z5,"&lt;0")</f>
        <v>0</v>
      </c>
      <c r="BK5" s="91"/>
      <c r="BL5" s="95">
        <f t="shared" ref="BL5:BN20" si="20">BL4*(1+BH5)</f>
        <v>100</v>
      </c>
      <c r="BM5" s="96">
        <f t="shared" si="20"/>
        <v>100</v>
      </c>
      <c r="BN5" s="92">
        <f t="shared" si="20"/>
        <v>100</v>
      </c>
    </row>
    <row r="6" spans="1:105">
      <c r="B6" s="100" t="s">
        <v>75</v>
      </c>
      <c r="C6" s="344">
        <v>0</v>
      </c>
      <c r="D6" s="344"/>
      <c r="E6" s="344"/>
      <c r="F6" s="344"/>
      <c r="H6" s="82">
        <f t="shared" ref="H6:H26" si="21">EOMONTH(H5,1)</f>
        <v>44377</v>
      </c>
      <c r="I6" s="61"/>
      <c r="J6" s="83"/>
      <c r="K6" s="84"/>
      <c r="L6" s="84"/>
      <c r="M6" s="85"/>
      <c r="N6"/>
      <c r="O6" s="86">
        <f t="shared" ref="O6:Q21" si="22">O5*(1+J6)</f>
        <v>10000</v>
      </c>
      <c r="P6" s="87">
        <f t="shared" si="1"/>
        <v>10000</v>
      </c>
      <c r="Q6" s="87">
        <f t="shared" si="1"/>
        <v>10000</v>
      </c>
      <c r="R6" s="88">
        <f t="shared" si="2"/>
        <v>10000</v>
      </c>
      <c r="S6" s="89"/>
      <c r="T6" s="69">
        <f t="shared" si="3"/>
        <v>0</v>
      </c>
      <c r="U6" s="90">
        <f t="shared" si="4"/>
        <v>0</v>
      </c>
      <c r="V6" s="70">
        <f t="shared" si="5"/>
        <v>0</v>
      </c>
      <c r="W6" s="89"/>
      <c r="X6" s="71"/>
      <c r="Y6" s="91"/>
      <c r="Z6" s="64"/>
      <c r="AA6" s="89"/>
      <c r="AB6" s="71"/>
      <c r="AC6" s="91"/>
      <c r="AD6" s="64"/>
      <c r="AE6" s="91"/>
      <c r="AF6" s="71">
        <f t="shared" si="6"/>
        <v>0</v>
      </c>
      <c r="AG6" s="91">
        <f t="shared" si="6"/>
        <v>0</v>
      </c>
      <c r="AH6" s="64">
        <f t="shared" si="7"/>
        <v>0</v>
      </c>
      <c r="AI6" s="91"/>
      <c r="AJ6" s="71">
        <f t="shared" si="8"/>
        <v>0</v>
      </c>
      <c r="AK6" s="91">
        <f t="shared" si="8"/>
        <v>0</v>
      </c>
      <c r="AL6" s="64">
        <f t="shared" si="8"/>
        <v>0</v>
      </c>
      <c r="AM6" s="30"/>
      <c r="AN6" s="75" t="e">
        <f t="shared" si="9"/>
        <v>#DIV/0!</v>
      </c>
      <c r="AO6" s="92" t="e">
        <f t="shared" si="10"/>
        <v>#DIV/0!</v>
      </c>
      <c r="AP6" s="77" t="e">
        <f t="shared" si="0"/>
        <v>#DIV/0!</v>
      </c>
      <c r="AQ6" s="30"/>
      <c r="AR6" s="71">
        <f t="shared" si="11"/>
        <v>0</v>
      </c>
      <c r="AS6" s="91">
        <f t="shared" si="12"/>
        <v>0</v>
      </c>
      <c r="AT6" s="74"/>
      <c r="AU6" s="30"/>
      <c r="AV6" s="71">
        <f>(O6-(MAX($O$3:O6)))/(MAX($O$3:O6))</f>
        <v>0</v>
      </c>
      <c r="AW6" s="91">
        <f>(P6-(MAX($P$3:P6)))/(MAX($P$3:P6))</f>
        <v>0</v>
      </c>
      <c r="AX6" s="64">
        <f>(R6-(MAX($R$3:R6)))/(MAX($R$3:R6))</f>
        <v>0</v>
      </c>
      <c r="AY6" s="30"/>
      <c r="AZ6" s="71">
        <f t="shared" si="13"/>
        <v>0</v>
      </c>
      <c r="BA6" s="91">
        <f t="shared" si="14"/>
        <v>0</v>
      </c>
      <c r="BB6" s="64">
        <f t="shared" si="15"/>
        <v>0</v>
      </c>
      <c r="BC6" s="91"/>
      <c r="BD6" s="95">
        <f t="shared" si="16"/>
        <v>100</v>
      </c>
      <c r="BE6" s="96">
        <f t="shared" si="16"/>
        <v>100</v>
      </c>
      <c r="BF6" s="97">
        <f t="shared" si="16"/>
        <v>100</v>
      </c>
      <c r="BG6" s="30"/>
      <c r="BH6" s="71">
        <f t="shared" si="17"/>
        <v>0</v>
      </c>
      <c r="BI6" s="91">
        <f t="shared" si="18"/>
        <v>0</v>
      </c>
      <c r="BJ6" s="64">
        <f t="shared" si="19"/>
        <v>0</v>
      </c>
      <c r="BK6" s="91"/>
      <c r="BL6" s="95">
        <f t="shared" si="20"/>
        <v>100</v>
      </c>
      <c r="BM6" s="96">
        <f t="shared" si="20"/>
        <v>100</v>
      </c>
      <c r="BN6" s="92">
        <f t="shared" si="20"/>
        <v>100</v>
      </c>
    </row>
    <row r="7" spans="1:105" s="98" customFormat="1">
      <c r="A7"/>
      <c r="B7" s="59" t="s">
        <v>76</v>
      </c>
      <c r="C7" s="342">
        <v>7.2300000000000001E-4</v>
      </c>
      <c r="D7" s="343">
        <v>1.395E-3</v>
      </c>
      <c r="E7" s="343">
        <v>1.395E-3</v>
      </c>
      <c r="F7" s="342">
        <v>1.395E-3</v>
      </c>
      <c r="G7"/>
      <c r="H7" s="82">
        <f t="shared" si="21"/>
        <v>44408</v>
      </c>
      <c r="I7" s="61"/>
      <c r="J7" s="83"/>
      <c r="K7" s="84"/>
      <c r="L7" s="84"/>
      <c r="M7" s="85"/>
      <c r="N7"/>
      <c r="O7" s="86">
        <f t="shared" si="22"/>
        <v>10000</v>
      </c>
      <c r="P7" s="87">
        <f t="shared" si="1"/>
        <v>10000</v>
      </c>
      <c r="Q7" s="87">
        <f t="shared" si="1"/>
        <v>10000</v>
      </c>
      <c r="R7" s="88">
        <f t="shared" si="2"/>
        <v>10000</v>
      </c>
      <c r="S7" s="89"/>
      <c r="T7" s="69">
        <f t="shared" si="3"/>
        <v>0</v>
      </c>
      <c r="U7" s="90">
        <f t="shared" si="4"/>
        <v>0</v>
      </c>
      <c r="V7" s="70">
        <f t="shared" si="5"/>
        <v>0</v>
      </c>
      <c r="W7" s="89"/>
      <c r="X7" s="71"/>
      <c r="Y7" s="91"/>
      <c r="Z7" s="64"/>
      <c r="AA7" s="89"/>
      <c r="AB7" s="71"/>
      <c r="AC7" s="91"/>
      <c r="AD7" s="64"/>
      <c r="AE7" s="91"/>
      <c r="AF7" s="71">
        <f t="shared" si="6"/>
        <v>0</v>
      </c>
      <c r="AG7" s="91">
        <f t="shared" si="6"/>
        <v>0</v>
      </c>
      <c r="AH7" s="64">
        <f t="shared" si="7"/>
        <v>0</v>
      </c>
      <c r="AI7" s="91"/>
      <c r="AJ7" s="71">
        <f t="shared" si="8"/>
        <v>0</v>
      </c>
      <c r="AK7" s="91">
        <f t="shared" si="8"/>
        <v>0</v>
      </c>
      <c r="AL7" s="64">
        <f t="shared" si="8"/>
        <v>0</v>
      </c>
      <c r="AM7" s="30"/>
      <c r="AN7" s="75" t="e">
        <f t="shared" si="9"/>
        <v>#DIV/0!</v>
      </c>
      <c r="AO7" s="92" t="e">
        <f t="shared" si="10"/>
        <v>#DIV/0!</v>
      </c>
      <c r="AP7" s="77" t="e">
        <f t="shared" si="0"/>
        <v>#DIV/0!</v>
      </c>
      <c r="AQ7" s="30"/>
      <c r="AR7" s="71">
        <f t="shared" si="11"/>
        <v>0</v>
      </c>
      <c r="AS7" s="91">
        <f t="shared" si="12"/>
        <v>0</v>
      </c>
      <c r="AT7" s="74"/>
      <c r="AU7" s="30"/>
      <c r="AV7" s="71">
        <f>(O7-(MAX($O$3:O7)))/(MAX($O$3:O7))</f>
        <v>0</v>
      </c>
      <c r="AW7" s="91">
        <f>(P7-(MAX($P$3:P7)))/(MAX($P$3:P7))</f>
        <v>0</v>
      </c>
      <c r="AX7" s="64">
        <f>(R7-(MAX($R$3:R7)))/(MAX($R$3:R7))</f>
        <v>0</v>
      </c>
      <c r="AY7" s="30"/>
      <c r="AZ7" s="71">
        <f t="shared" si="13"/>
        <v>0</v>
      </c>
      <c r="BA7" s="91">
        <f t="shared" si="14"/>
        <v>0</v>
      </c>
      <c r="BB7" s="64">
        <f t="shared" si="15"/>
        <v>0</v>
      </c>
      <c r="BC7" s="91"/>
      <c r="BD7" s="95">
        <f t="shared" si="16"/>
        <v>100</v>
      </c>
      <c r="BE7" s="96">
        <f t="shared" si="16"/>
        <v>100</v>
      </c>
      <c r="BF7" s="97">
        <f t="shared" si="16"/>
        <v>100</v>
      </c>
      <c r="BG7" s="30"/>
      <c r="BH7" s="71">
        <f t="shared" si="17"/>
        <v>0</v>
      </c>
      <c r="BI7" s="91">
        <f t="shared" si="18"/>
        <v>0</v>
      </c>
      <c r="BJ7" s="64">
        <f t="shared" si="19"/>
        <v>0</v>
      </c>
      <c r="BK7" s="91"/>
      <c r="BL7" s="95">
        <f t="shared" si="20"/>
        <v>100</v>
      </c>
      <c r="BM7" s="96">
        <f t="shared" si="20"/>
        <v>100</v>
      </c>
      <c r="BN7" s="92">
        <f t="shared" si="20"/>
        <v>100</v>
      </c>
      <c r="BO7" s="38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</row>
    <row r="8" spans="1:105">
      <c r="B8" s="101" t="s">
        <v>77</v>
      </c>
      <c r="C8" s="102">
        <f>(COUNTA(J5:J72))+(26/30)</f>
        <v>0.8666666666666667</v>
      </c>
      <c r="D8" s="102">
        <f>(COUNTA(K5:K72))+(26/30)</f>
        <v>0.8666666666666667</v>
      </c>
      <c r="E8" s="102">
        <f>(COUNTA(L5:L72))+(26/30)</f>
        <v>0.8666666666666667</v>
      </c>
      <c r="F8" s="102">
        <f>(COUNTA(M5:M72))+(26/30)</f>
        <v>0.8666666666666667</v>
      </c>
      <c r="H8" s="82">
        <f t="shared" si="21"/>
        <v>44439</v>
      </c>
      <c r="I8" s="61"/>
      <c r="J8" s="83"/>
      <c r="K8" s="84"/>
      <c r="L8" s="84"/>
      <c r="M8" s="85"/>
      <c r="N8"/>
      <c r="O8" s="86">
        <f t="shared" si="22"/>
        <v>10000</v>
      </c>
      <c r="P8" s="87">
        <f t="shared" si="1"/>
        <v>10000</v>
      </c>
      <c r="Q8" s="87">
        <f t="shared" si="1"/>
        <v>10000</v>
      </c>
      <c r="R8" s="88">
        <f t="shared" si="2"/>
        <v>10000</v>
      </c>
      <c r="S8" s="89"/>
      <c r="T8" s="69">
        <f t="shared" si="3"/>
        <v>0</v>
      </c>
      <c r="U8" s="90">
        <f t="shared" si="4"/>
        <v>0</v>
      </c>
      <c r="V8" s="70">
        <f t="shared" si="5"/>
        <v>0</v>
      </c>
      <c r="W8" s="89"/>
      <c r="X8" s="71">
        <f>(O8-O5)/O5</f>
        <v>0</v>
      </c>
      <c r="Y8" s="91">
        <f>(P8-P5)/P5</f>
        <v>0</v>
      </c>
      <c r="Z8" s="64">
        <f t="shared" ref="Z8" si="23">(R8-R5)/R5</f>
        <v>0</v>
      </c>
      <c r="AA8" s="89"/>
      <c r="AB8" s="71"/>
      <c r="AC8" s="91"/>
      <c r="AD8" s="64"/>
      <c r="AE8" s="91"/>
      <c r="AF8" s="71">
        <f t="shared" si="6"/>
        <v>0</v>
      </c>
      <c r="AG8" s="91">
        <f t="shared" si="6"/>
        <v>0</v>
      </c>
      <c r="AH8" s="64">
        <f t="shared" si="7"/>
        <v>0</v>
      </c>
      <c r="AI8" s="91"/>
      <c r="AJ8" s="71">
        <f t="shared" si="8"/>
        <v>0</v>
      </c>
      <c r="AK8" s="91">
        <f t="shared" si="8"/>
        <v>0</v>
      </c>
      <c r="AL8" s="64">
        <f t="shared" si="8"/>
        <v>0</v>
      </c>
      <c r="AM8" s="30"/>
      <c r="AN8" s="75" t="e">
        <f t="shared" si="9"/>
        <v>#DIV/0!</v>
      </c>
      <c r="AO8" s="92" t="e">
        <f t="shared" si="10"/>
        <v>#DIV/0!</v>
      </c>
      <c r="AP8" s="77" t="e">
        <f t="shared" si="0"/>
        <v>#DIV/0!</v>
      </c>
      <c r="AQ8" s="30"/>
      <c r="AR8" s="71">
        <f t="shared" si="11"/>
        <v>0</v>
      </c>
      <c r="AS8" s="91">
        <f t="shared" si="12"/>
        <v>0</v>
      </c>
      <c r="AT8" s="74"/>
      <c r="AU8" s="30"/>
      <c r="AV8" s="71">
        <f>(O8-(MAX($O$3:O8)))/(MAX($O$3:O8))</f>
        <v>0</v>
      </c>
      <c r="AW8" s="91">
        <f>(P8-(MAX($P$3:P8)))/(MAX($P$3:P8))</f>
        <v>0</v>
      </c>
      <c r="AX8" s="64">
        <f>(R8-(MAX($R$3:R8)))/(MAX($R$3:R8))</f>
        <v>0</v>
      </c>
      <c r="AY8" s="30"/>
      <c r="AZ8" s="71">
        <f t="shared" si="13"/>
        <v>0</v>
      </c>
      <c r="BA8" s="91">
        <f t="shared" si="14"/>
        <v>0</v>
      </c>
      <c r="BB8" s="64">
        <f t="shared" si="15"/>
        <v>0</v>
      </c>
      <c r="BC8" s="91"/>
      <c r="BD8" s="95">
        <f t="shared" si="16"/>
        <v>100</v>
      </c>
      <c r="BE8" s="96">
        <f t="shared" si="16"/>
        <v>100</v>
      </c>
      <c r="BF8" s="97">
        <f t="shared" si="16"/>
        <v>100</v>
      </c>
      <c r="BG8" s="30"/>
      <c r="BH8" s="71">
        <f t="shared" si="17"/>
        <v>0</v>
      </c>
      <c r="BI8" s="91">
        <f t="shared" si="18"/>
        <v>0</v>
      </c>
      <c r="BJ8" s="64">
        <f t="shared" si="19"/>
        <v>0</v>
      </c>
      <c r="BK8" s="91"/>
      <c r="BL8" s="95">
        <f t="shared" si="20"/>
        <v>100</v>
      </c>
      <c r="BM8" s="96">
        <f t="shared" si="20"/>
        <v>100</v>
      </c>
      <c r="BN8" s="92">
        <f t="shared" si="20"/>
        <v>100</v>
      </c>
    </row>
    <row r="9" spans="1:105">
      <c r="B9" s="103" t="s">
        <v>38</v>
      </c>
      <c r="C9" s="104" t="e">
        <f>C10</f>
        <v>#DIV/0!</v>
      </c>
      <c r="D9" s="104" t="e">
        <f>D10</f>
        <v>#DIV/0!</v>
      </c>
      <c r="E9" s="104" t="e">
        <f>E10</f>
        <v>#DIV/0!</v>
      </c>
      <c r="F9" s="104" t="e">
        <f>F10</f>
        <v>#DIV/0!</v>
      </c>
      <c r="H9" s="82">
        <f t="shared" si="21"/>
        <v>44469</v>
      </c>
      <c r="I9" s="61"/>
      <c r="J9" s="83"/>
      <c r="K9" s="84"/>
      <c r="L9" s="84"/>
      <c r="M9" s="85"/>
      <c r="N9"/>
      <c r="O9" s="86">
        <f t="shared" si="22"/>
        <v>10000</v>
      </c>
      <c r="P9" s="87">
        <f t="shared" si="1"/>
        <v>10000</v>
      </c>
      <c r="Q9" s="87">
        <f t="shared" si="1"/>
        <v>10000</v>
      </c>
      <c r="R9" s="88">
        <f t="shared" si="2"/>
        <v>10000</v>
      </c>
      <c r="S9" s="89"/>
      <c r="T9" s="69">
        <f t="shared" si="3"/>
        <v>0</v>
      </c>
      <c r="U9" s="90">
        <f t="shared" si="4"/>
        <v>0</v>
      </c>
      <c r="V9" s="70">
        <f t="shared" si="5"/>
        <v>0</v>
      </c>
      <c r="W9" s="89"/>
      <c r="X9" s="71"/>
      <c r="Y9" s="91"/>
      <c r="Z9" s="64"/>
      <c r="AA9" s="89"/>
      <c r="AB9" s="71"/>
      <c r="AC9" s="91"/>
      <c r="AD9" s="64"/>
      <c r="AE9" s="91"/>
      <c r="AF9" s="71">
        <f t="shared" si="6"/>
        <v>0</v>
      </c>
      <c r="AG9" s="91">
        <f t="shared" si="6"/>
        <v>0</v>
      </c>
      <c r="AH9" s="64">
        <f t="shared" si="7"/>
        <v>0</v>
      </c>
      <c r="AI9" s="91"/>
      <c r="AJ9" s="71">
        <f t="shared" si="8"/>
        <v>0</v>
      </c>
      <c r="AK9" s="91">
        <f t="shared" si="8"/>
        <v>0</v>
      </c>
      <c r="AL9" s="64">
        <f t="shared" si="8"/>
        <v>0</v>
      </c>
      <c r="AM9" s="30"/>
      <c r="AN9" s="75" t="e">
        <f t="shared" si="9"/>
        <v>#DIV/0!</v>
      </c>
      <c r="AO9" s="92" t="e">
        <f t="shared" si="10"/>
        <v>#DIV/0!</v>
      </c>
      <c r="AP9" s="77" t="e">
        <f t="shared" si="0"/>
        <v>#DIV/0!</v>
      </c>
      <c r="AQ9" s="30"/>
      <c r="AR9" s="71">
        <f t="shared" si="11"/>
        <v>0</v>
      </c>
      <c r="AS9" s="91">
        <f t="shared" si="12"/>
        <v>0</v>
      </c>
      <c r="AT9" s="74"/>
      <c r="AU9" s="30"/>
      <c r="AV9" s="71">
        <f>(O9-(MAX($O$3:O9)))/(MAX($O$3:O9))</f>
        <v>0</v>
      </c>
      <c r="AW9" s="91">
        <f>(P9-(MAX($P$3:P9)))/(MAX($P$3:P9))</f>
        <v>0</v>
      </c>
      <c r="AX9" s="64">
        <f>(R9-(MAX($R$3:R9)))/(MAX($R$3:R9))</f>
        <v>0</v>
      </c>
      <c r="AY9" s="30"/>
      <c r="AZ9" s="71">
        <f t="shared" si="13"/>
        <v>0</v>
      </c>
      <c r="BA9" s="91">
        <f t="shared" si="14"/>
        <v>0</v>
      </c>
      <c r="BB9" s="64">
        <f t="shared" si="15"/>
        <v>0</v>
      </c>
      <c r="BC9" s="91"/>
      <c r="BD9" s="95">
        <f t="shared" si="16"/>
        <v>100</v>
      </c>
      <c r="BE9" s="96">
        <f t="shared" si="16"/>
        <v>100</v>
      </c>
      <c r="BF9" s="97">
        <f t="shared" si="16"/>
        <v>100</v>
      </c>
      <c r="BG9" s="30"/>
      <c r="BH9" s="71">
        <f t="shared" si="17"/>
        <v>0</v>
      </c>
      <c r="BI9" s="91">
        <f t="shared" si="18"/>
        <v>0</v>
      </c>
      <c r="BJ9" s="64">
        <f t="shared" si="19"/>
        <v>0</v>
      </c>
      <c r="BK9" s="91"/>
      <c r="BL9" s="95">
        <f t="shared" si="20"/>
        <v>100</v>
      </c>
      <c r="BM9" s="96">
        <f t="shared" si="20"/>
        <v>100</v>
      </c>
      <c r="BN9" s="92">
        <f t="shared" si="20"/>
        <v>100</v>
      </c>
    </row>
    <row r="10" spans="1:105" s="107" customFormat="1" ht="15.75" thickBot="1">
      <c r="A10"/>
      <c r="B10" s="105" t="s">
        <v>78</v>
      </c>
      <c r="C10" s="106" t="e">
        <f>IF(C8&lt;12,C11,((1+C11)^(12/C8)-1))</f>
        <v>#DIV/0!</v>
      </c>
      <c r="D10" s="106" t="e">
        <f t="shared" ref="D10:F10" si="24">IF(D8&lt;12,D11,((1+D11)^(12/D8)-1))</f>
        <v>#DIV/0!</v>
      </c>
      <c r="E10" s="106" t="e">
        <f t="shared" si="24"/>
        <v>#DIV/0!</v>
      </c>
      <c r="F10" s="106" t="e">
        <f t="shared" si="24"/>
        <v>#DIV/0!</v>
      </c>
      <c r="G10"/>
      <c r="H10" s="82">
        <f t="shared" si="21"/>
        <v>44500</v>
      </c>
      <c r="I10" s="61"/>
      <c r="J10" s="83"/>
      <c r="K10" s="84"/>
      <c r="L10" s="84"/>
      <c r="M10" s="85"/>
      <c r="N10"/>
      <c r="O10" s="86">
        <f t="shared" si="22"/>
        <v>10000</v>
      </c>
      <c r="P10" s="87">
        <f t="shared" si="1"/>
        <v>10000</v>
      </c>
      <c r="Q10" s="87">
        <f t="shared" si="1"/>
        <v>10000</v>
      </c>
      <c r="R10" s="88">
        <f t="shared" si="2"/>
        <v>10000</v>
      </c>
      <c r="S10" s="89"/>
      <c r="T10" s="69">
        <f t="shared" si="3"/>
        <v>0</v>
      </c>
      <c r="U10" s="90">
        <f t="shared" si="4"/>
        <v>0</v>
      </c>
      <c r="V10" s="70">
        <f t="shared" si="5"/>
        <v>0</v>
      </c>
      <c r="W10" s="89"/>
      <c r="X10" s="71"/>
      <c r="Y10" s="91"/>
      <c r="Z10" s="64"/>
      <c r="AA10" s="89"/>
      <c r="AB10" s="71"/>
      <c r="AC10" s="91"/>
      <c r="AD10" s="64"/>
      <c r="AE10" s="91"/>
      <c r="AF10" s="71">
        <f t="shared" si="6"/>
        <v>0</v>
      </c>
      <c r="AG10" s="91">
        <f t="shared" si="6"/>
        <v>0</v>
      </c>
      <c r="AH10" s="64">
        <f t="shared" si="7"/>
        <v>0</v>
      </c>
      <c r="AI10" s="91"/>
      <c r="AJ10" s="71">
        <f t="shared" si="8"/>
        <v>0</v>
      </c>
      <c r="AK10" s="91">
        <f t="shared" si="8"/>
        <v>0</v>
      </c>
      <c r="AL10" s="64">
        <f t="shared" si="8"/>
        <v>0</v>
      </c>
      <c r="AM10" s="30"/>
      <c r="AN10" s="75" t="e">
        <f t="shared" si="9"/>
        <v>#DIV/0!</v>
      </c>
      <c r="AO10" s="92" t="e">
        <f t="shared" si="10"/>
        <v>#DIV/0!</v>
      </c>
      <c r="AP10" s="77" t="e">
        <f t="shared" si="0"/>
        <v>#DIV/0!</v>
      </c>
      <c r="AQ10" s="30"/>
      <c r="AR10" s="71">
        <f t="shared" si="11"/>
        <v>0</v>
      </c>
      <c r="AS10" s="91">
        <f t="shared" si="12"/>
        <v>0</v>
      </c>
      <c r="AT10" s="74"/>
      <c r="AU10" s="30"/>
      <c r="AV10" s="71">
        <f>(O10-(MAX($O$3:O10)))/(MAX($O$3:O10))</f>
        <v>0</v>
      </c>
      <c r="AW10" s="91">
        <f>(P10-(MAX($P$3:P10)))/(MAX($P$3:P10))</f>
        <v>0</v>
      </c>
      <c r="AX10" s="64">
        <f>(R10-(MAX($R$3:R10)))/(MAX($R$3:R10))</f>
        <v>0</v>
      </c>
      <c r="AY10" s="30"/>
      <c r="AZ10" s="71">
        <f t="shared" si="13"/>
        <v>0</v>
      </c>
      <c r="BA10" s="91">
        <f t="shared" si="14"/>
        <v>0</v>
      </c>
      <c r="BB10" s="64">
        <f t="shared" si="15"/>
        <v>0</v>
      </c>
      <c r="BC10" s="91"/>
      <c r="BD10" s="95">
        <f t="shared" si="16"/>
        <v>100</v>
      </c>
      <c r="BE10" s="96">
        <f t="shared" si="16"/>
        <v>100</v>
      </c>
      <c r="BF10" s="97">
        <f t="shared" si="16"/>
        <v>100</v>
      </c>
      <c r="BG10" s="30"/>
      <c r="BH10" s="71">
        <f t="shared" si="17"/>
        <v>0</v>
      </c>
      <c r="BI10" s="91">
        <f t="shared" si="18"/>
        <v>0</v>
      </c>
      <c r="BJ10" s="64">
        <f t="shared" si="19"/>
        <v>0</v>
      </c>
      <c r="BK10" s="91"/>
      <c r="BL10" s="95">
        <f t="shared" si="20"/>
        <v>100</v>
      </c>
      <c r="BM10" s="96">
        <f t="shared" si="20"/>
        <v>100</v>
      </c>
      <c r="BN10" s="92">
        <f t="shared" si="20"/>
        <v>100</v>
      </c>
      <c r="BO10" s="38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</row>
    <row r="11" spans="1:105">
      <c r="B11" s="105" t="s">
        <v>79</v>
      </c>
      <c r="C11" s="106" t="e">
        <f>(C50-C41)/C41</f>
        <v>#DIV/0!</v>
      </c>
      <c r="D11" s="106" t="e">
        <f>(D50-D41)/D41</f>
        <v>#DIV/0!</v>
      </c>
      <c r="E11" s="106" t="e">
        <f>(E50-E41)/E41</f>
        <v>#DIV/0!</v>
      </c>
      <c r="F11" s="106" t="e">
        <f>(F50-F41)/F41</f>
        <v>#DIV/0!</v>
      </c>
      <c r="H11" s="82">
        <f t="shared" si="21"/>
        <v>44530</v>
      </c>
      <c r="I11" s="61"/>
      <c r="J11" s="83"/>
      <c r="K11" s="84"/>
      <c r="L11" s="84"/>
      <c r="M11" s="85"/>
      <c r="N11"/>
      <c r="O11" s="86">
        <f t="shared" si="22"/>
        <v>10000</v>
      </c>
      <c r="P11" s="87">
        <f t="shared" si="1"/>
        <v>10000</v>
      </c>
      <c r="Q11" s="87">
        <f t="shared" si="1"/>
        <v>10000</v>
      </c>
      <c r="R11" s="88">
        <f t="shared" si="2"/>
        <v>10000</v>
      </c>
      <c r="S11" s="89"/>
      <c r="T11" s="69">
        <f t="shared" si="3"/>
        <v>0</v>
      </c>
      <c r="U11" s="90">
        <f t="shared" si="4"/>
        <v>0</v>
      </c>
      <c r="V11" s="70">
        <f t="shared" si="5"/>
        <v>0</v>
      </c>
      <c r="W11" s="89"/>
      <c r="X11" s="71">
        <f>(O11-O8)/O8</f>
        <v>0</v>
      </c>
      <c r="Y11" s="91">
        <f t="shared" ref="Y11" si="25">(P11-P8)/P8</f>
        <v>0</v>
      </c>
      <c r="Z11" s="64">
        <f t="shared" ref="Z11" si="26">(R11-R8)/R8</f>
        <v>0</v>
      </c>
      <c r="AA11" s="89"/>
      <c r="AB11" s="71"/>
      <c r="AC11" s="91"/>
      <c r="AD11" s="64"/>
      <c r="AE11" s="91"/>
      <c r="AF11" s="71">
        <f t="shared" si="6"/>
        <v>0</v>
      </c>
      <c r="AG11" s="91">
        <f t="shared" si="6"/>
        <v>0</v>
      </c>
      <c r="AH11" s="64">
        <f t="shared" si="7"/>
        <v>0</v>
      </c>
      <c r="AI11" s="91"/>
      <c r="AJ11" s="71">
        <f t="shared" si="8"/>
        <v>0</v>
      </c>
      <c r="AK11" s="91">
        <f t="shared" si="8"/>
        <v>0</v>
      </c>
      <c r="AL11" s="64">
        <f t="shared" si="8"/>
        <v>0</v>
      </c>
      <c r="AM11" s="30"/>
      <c r="AN11" s="75" t="e">
        <f t="shared" si="9"/>
        <v>#DIV/0!</v>
      </c>
      <c r="AO11" s="92" t="e">
        <f t="shared" si="10"/>
        <v>#DIV/0!</v>
      </c>
      <c r="AP11" s="77" t="e">
        <f t="shared" si="0"/>
        <v>#DIV/0!</v>
      </c>
      <c r="AQ11" s="30"/>
      <c r="AR11" s="71">
        <f t="shared" si="11"/>
        <v>0</v>
      </c>
      <c r="AS11" s="91">
        <f t="shared" si="12"/>
        <v>0</v>
      </c>
      <c r="AT11" s="74"/>
      <c r="AU11" s="30"/>
      <c r="AV11" s="71">
        <f>(O11-(MAX($O$3:O11)))/(MAX($O$3:O11))</f>
        <v>0</v>
      </c>
      <c r="AW11" s="91">
        <f>(P11-(MAX($P$3:P11)))/(MAX($P$3:P11))</f>
        <v>0</v>
      </c>
      <c r="AX11" s="64">
        <f>(R11-(MAX($R$3:R11)))/(MAX($R$3:R11))</f>
        <v>0</v>
      </c>
      <c r="AY11" s="30"/>
      <c r="AZ11" s="71">
        <f t="shared" si="13"/>
        <v>0</v>
      </c>
      <c r="BA11" s="91">
        <f t="shared" si="14"/>
        <v>0</v>
      </c>
      <c r="BB11" s="64">
        <f t="shared" si="15"/>
        <v>0</v>
      </c>
      <c r="BC11" s="91"/>
      <c r="BD11" s="95">
        <f t="shared" si="16"/>
        <v>100</v>
      </c>
      <c r="BE11" s="96">
        <f t="shared" si="16"/>
        <v>100</v>
      </c>
      <c r="BF11" s="97">
        <f t="shared" si="16"/>
        <v>100</v>
      </c>
      <c r="BG11" s="30"/>
      <c r="BH11" s="71">
        <f t="shared" si="17"/>
        <v>0</v>
      </c>
      <c r="BI11" s="91">
        <f t="shared" si="18"/>
        <v>0</v>
      </c>
      <c r="BJ11" s="64">
        <f t="shared" si="19"/>
        <v>0</v>
      </c>
      <c r="BK11" s="91"/>
      <c r="BL11" s="95">
        <f t="shared" si="20"/>
        <v>100</v>
      </c>
      <c r="BM11" s="96">
        <f t="shared" si="20"/>
        <v>100</v>
      </c>
      <c r="BN11" s="92">
        <f t="shared" si="20"/>
        <v>100</v>
      </c>
    </row>
    <row r="12" spans="1:105">
      <c r="B12" s="105" t="s">
        <v>80</v>
      </c>
      <c r="C12" s="108" t="e">
        <f>STDEV(IF(J4:J72&lt;&gt;0,J4:J72))*SQRT(12)</f>
        <v>#DIV/0!</v>
      </c>
      <c r="D12" s="108" t="e">
        <f>STDEV(IF(K4:K72&lt;&gt;0,K4:K72))*SQRT(12)</f>
        <v>#DIV/0!</v>
      </c>
      <c r="E12" s="108" t="e">
        <f>STDEV(IF(L4:L72&lt;&gt;0,L4:L72))*SQRT(12)</f>
        <v>#DIV/0!</v>
      </c>
      <c r="F12" s="108" t="e">
        <f>STDEV(IF(M4:M72&lt;&gt;0,M4:M72))*SQRT(12)</f>
        <v>#DIV/0!</v>
      </c>
      <c r="H12" s="82">
        <f t="shared" si="21"/>
        <v>44561</v>
      </c>
      <c r="I12" s="61"/>
      <c r="J12" s="83"/>
      <c r="K12" s="109"/>
      <c r="L12" s="84"/>
      <c r="M12" s="85"/>
      <c r="N12"/>
      <c r="O12" s="86">
        <f t="shared" si="22"/>
        <v>10000</v>
      </c>
      <c r="P12" s="87">
        <f t="shared" si="1"/>
        <v>10000</v>
      </c>
      <c r="Q12" s="87">
        <f t="shared" si="1"/>
        <v>10000</v>
      </c>
      <c r="R12" s="88">
        <f t="shared" si="2"/>
        <v>10000</v>
      </c>
      <c r="S12" s="89"/>
      <c r="T12" s="69">
        <f t="shared" si="3"/>
        <v>0</v>
      </c>
      <c r="U12" s="90">
        <f t="shared" si="4"/>
        <v>0</v>
      </c>
      <c r="V12" s="70">
        <f t="shared" si="5"/>
        <v>0</v>
      </c>
      <c r="W12" s="89"/>
      <c r="X12" s="71"/>
      <c r="Y12" s="91"/>
      <c r="Z12" s="64"/>
      <c r="AA12" s="89"/>
      <c r="AB12" s="71"/>
      <c r="AC12" s="91"/>
      <c r="AD12" s="64"/>
      <c r="AE12" s="91"/>
      <c r="AF12" s="71">
        <f t="shared" si="6"/>
        <v>0</v>
      </c>
      <c r="AG12" s="91">
        <f t="shared" si="6"/>
        <v>0</v>
      </c>
      <c r="AH12" s="64">
        <f t="shared" si="7"/>
        <v>0</v>
      </c>
      <c r="AI12" s="91"/>
      <c r="AJ12" s="71">
        <f t="shared" si="8"/>
        <v>0</v>
      </c>
      <c r="AK12" s="91">
        <f t="shared" si="8"/>
        <v>0</v>
      </c>
      <c r="AL12" s="64">
        <f t="shared" si="8"/>
        <v>0</v>
      </c>
      <c r="AM12" s="30"/>
      <c r="AN12" s="75" t="e">
        <f t="shared" si="9"/>
        <v>#DIV/0!</v>
      </c>
      <c r="AO12" s="92" t="e">
        <f t="shared" si="10"/>
        <v>#DIV/0!</v>
      </c>
      <c r="AP12" s="77" t="e">
        <f t="shared" si="0"/>
        <v>#DIV/0!</v>
      </c>
      <c r="AQ12" s="30"/>
      <c r="AR12" s="71">
        <f t="shared" si="11"/>
        <v>0</v>
      </c>
      <c r="AS12" s="91">
        <f t="shared" si="12"/>
        <v>0</v>
      </c>
      <c r="AT12" s="74"/>
      <c r="AU12" s="30"/>
      <c r="AV12" s="71">
        <f>(O12-(MAX($O$3:O12)))/(MAX($O$3:O12))</f>
        <v>0</v>
      </c>
      <c r="AW12" s="91">
        <f>(P12-(MAX($P$3:P12)))/(MAX($P$3:P12))</f>
        <v>0</v>
      </c>
      <c r="AX12" s="64">
        <f>(R12-(MAX($R$3:R12)))/(MAX($R$3:R12))</f>
        <v>0</v>
      </c>
      <c r="AY12" s="30"/>
      <c r="AZ12" s="71">
        <f t="shared" si="13"/>
        <v>0</v>
      </c>
      <c r="BA12" s="91">
        <f t="shared" si="14"/>
        <v>0</v>
      </c>
      <c r="BB12" s="64">
        <f t="shared" si="15"/>
        <v>0</v>
      </c>
      <c r="BC12" s="91"/>
      <c r="BD12" s="95">
        <f t="shared" si="16"/>
        <v>100</v>
      </c>
      <c r="BE12" s="96">
        <f t="shared" si="16"/>
        <v>100</v>
      </c>
      <c r="BF12" s="97">
        <f t="shared" si="16"/>
        <v>100</v>
      </c>
      <c r="BG12" s="30"/>
      <c r="BH12" s="71">
        <f t="shared" si="17"/>
        <v>0</v>
      </c>
      <c r="BI12" s="91">
        <f t="shared" si="18"/>
        <v>0</v>
      </c>
      <c r="BJ12" s="64">
        <f t="shared" si="19"/>
        <v>0</v>
      </c>
      <c r="BK12" s="91"/>
      <c r="BL12" s="95">
        <f t="shared" si="20"/>
        <v>100</v>
      </c>
      <c r="BM12" s="96">
        <f t="shared" si="20"/>
        <v>100</v>
      </c>
      <c r="BN12" s="92">
        <f t="shared" si="20"/>
        <v>100</v>
      </c>
    </row>
    <row r="13" spans="1:105" s="98" customFormat="1">
      <c r="A13"/>
      <c r="B13" s="105" t="s">
        <v>81</v>
      </c>
      <c r="C13" s="104" t="e">
        <f>POWER(C50/C42,365/($B$50-$B$42))-1</f>
        <v>#DIV/0!</v>
      </c>
      <c r="D13" s="104" t="e">
        <f t="shared" ref="D13:F13" si="27">POWER(D50/D42,365/($B$50-$B$42))-1</f>
        <v>#DIV/0!</v>
      </c>
      <c r="E13" s="104" t="e">
        <f t="shared" si="27"/>
        <v>#DIV/0!</v>
      </c>
      <c r="F13" s="104" t="e">
        <f t="shared" si="27"/>
        <v>#DIV/0!</v>
      </c>
      <c r="G13"/>
      <c r="H13" s="82">
        <f t="shared" si="21"/>
        <v>44592</v>
      </c>
      <c r="I13" s="61"/>
      <c r="J13" s="83"/>
      <c r="K13" s="109"/>
      <c r="L13" s="84"/>
      <c r="M13" s="85"/>
      <c r="N13"/>
      <c r="O13" s="86">
        <f t="shared" si="22"/>
        <v>10000</v>
      </c>
      <c r="P13" s="87">
        <f t="shared" si="1"/>
        <v>10000</v>
      </c>
      <c r="Q13" s="87">
        <f t="shared" si="1"/>
        <v>10000</v>
      </c>
      <c r="R13" s="88">
        <f t="shared" si="2"/>
        <v>10000</v>
      </c>
      <c r="S13" s="89"/>
      <c r="T13" s="69">
        <f t="shared" si="3"/>
        <v>0</v>
      </c>
      <c r="U13" s="90">
        <f t="shared" si="4"/>
        <v>0</v>
      </c>
      <c r="V13" s="70">
        <f t="shared" si="5"/>
        <v>0</v>
      </c>
      <c r="W13" s="89"/>
      <c r="X13" s="71"/>
      <c r="Y13" s="91"/>
      <c r="Z13" s="64"/>
      <c r="AA13" s="89"/>
      <c r="AB13" s="71"/>
      <c r="AC13" s="91"/>
      <c r="AD13" s="64"/>
      <c r="AE13" s="91"/>
      <c r="AF13" s="71">
        <f t="shared" si="6"/>
        <v>0</v>
      </c>
      <c r="AG13" s="91">
        <f t="shared" si="6"/>
        <v>0</v>
      </c>
      <c r="AH13" s="64">
        <f t="shared" si="7"/>
        <v>0</v>
      </c>
      <c r="AI13" s="91"/>
      <c r="AJ13" s="71">
        <f t="shared" si="8"/>
        <v>0</v>
      </c>
      <c r="AK13" s="91">
        <f t="shared" si="8"/>
        <v>0</v>
      </c>
      <c r="AL13" s="64">
        <f t="shared" si="8"/>
        <v>0</v>
      </c>
      <c r="AM13" s="30"/>
      <c r="AN13" s="75" t="e">
        <f t="shared" si="9"/>
        <v>#DIV/0!</v>
      </c>
      <c r="AO13" s="92" t="e">
        <f t="shared" si="10"/>
        <v>#DIV/0!</v>
      </c>
      <c r="AP13" s="77" t="e">
        <f t="shared" si="0"/>
        <v>#DIV/0!</v>
      </c>
      <c r="AQ13" s="30"/>
      <c r="AR13" s="71">
        <f t="shared" si="11"/>
        <v>0</v>
      </c>
      <c r="AS13" s="91">
        <f t="shared" si="12"/>
        <v>0</v>
      </c>
      <c r="AT13" s="74"/>
      <c r="AU13" s="30"/>
      <c r="AV13" s="71">
        <f>(O13-(MAX($O$3:O13)))/(MAX($O$3:O13))</f>
        <v>0</v>
      </c>
      <c r="AW13" s="91">
        <f>(P13-(MAX($P$3:P13)))/(MAX($P$3:P13))</f>
        <v>0</v>
      </c>
      <c r="AX13" s="64">
        <f>(R13-(MAX($R$3:R13)))/(MAX($R$3:R13))</f>
        <v>0</v>
      </c>
      <c r="AY13" s="30"/>
      <c r="AZ13" s="71">
        <f t="shared" si="13"/>
        <v>0</v>
      </c>
      <c r="BA13" s="91">
        <f t="shared" si="14"/>
        <v>0</v>
      </c>
      <c r="BB13" s="64">
        <f t="shared" si="15"/>
        <v>0</v>
      </c>
      <c r="BC13" s="91"/>
      <c r="BD13" s="95">
        <f t="shared" si="16"/>
        <v>100</v>
      </c>
      <c r="BE13" s="96">
        <f t="shared" si="16"/>
        <v>100</v>
      </c>
      <c r="BF13" s="97">
        <f t="shared" si="16"/>
        <v>100</v>
      </c>
      <c r="BG13" s="30"/>
      <c r="BH13" s="71">
        <f t="shared" si="17"/>
        <v>0</v>
      </c>
      <c r="BI13" s="91">
        <f t="shared" si="18"/>
        <v>0</v>
      </c>
      <c r="BJ13" s="64">
        <f t="shared" si="19"/>
        <v>0</v>
      </c>
      <c r="BK13" s="91"/>
      <c r="BL13" s="95">
        <f t="shared" si="20"/>
        <v>100</v>
      </c>
      <c r="BM13" s="96">
        <f t="shared" si="20"/>
        <v>100</v>
      </c>
      <c r="BN13" s="92">
        <f t="shared" si="20"/>
        <v>100</v>
      </c>
      <c r="BO13" s="38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</row>
    <row r="14" spans="1:105">
      <c r="B14" s="105" t="s">
        <v>82</v>
      </c>
      <c r="C14" s="106" t="e">
        <f>POWER(C50/C43,365/($B$50-$B$43))-1</f>
        <v>#DIV/0!</v>
      </c>
      <c r="D14" s="106" t="e">
        <f>POWER(D50/D43,365/($B$50-$B$43))-1</f>
        <v>#DIV/0!</v>
      </c>
      <c r="E14" s="106" t="e">
        <f>POWER(E50/E43,365/($B$50-$B$43))-1</f>
        <v>#DIV/0!</v>
      </c>
      <c r="F14" s="106" t="e">
        <f>POWER(F50/F43,365/($B$50-$B$43))-1</f>
        <v>#DIV/0!</v>
      </c>
      <c r="H14" s="82">
        <f t="shared" si="21"/>
        <v>44620</v>
      </c>
      <c r="I14" s="61"/>
      <c r="J14" s="83"/>
      <c r="K14" s="109"/>
      <c r="L14" s="84"/>
      <c r="M14" s="85"/>
      <c r="N14"/>
      <c r="O14" s="86">
        <f t="shared" si="22"/>
        <v>10000</v>
      </c>
      <c r="P14" s="87">
        <f t="shared" si="1"/>
        <v>10000</v>
      </c>
      <c r="Q14" s="87">
        <f t="shared" si="1"/>
        <v>10000</v>
      </c>
      <c r="R14" s="88">
        <f t="shared" si="2"/>
        <v>10000</v>
      </c>
      <c r="S14" s="89"/>
      <c r="T14" s="69">
        <f t="shared" si="3"/>
        <v>0</v>
      </c>
      <c r="U14" s="90">
        <f t="shared" si="4"/>
        <v>0</v>
      </c>
      <c r="V14" s="70">
        <f t="shared" si="5"/>
        <v>0</v>
      </c>
      <c r="W14" s="89"/>
      <c r="X14" s="71">
        <f>(O14-O11)/O11</f>
        <v>0</v>
      </c>
      <c r="Y14" s="91">
        <f t="shared" ref="Y14" si="28">(P14-P11)/P11</f>
        <v>0</v>
      </c>
      <c r="Z14" s="64">
        <f t="shared" ref="Z14" si="29">(R14-R11)/R11</f>
        <v>0</v>
      </c>
      <c r="AA14" s="89"/>
      <c r="AB14" s="71"/>
      <c r="AC14" s="91"/>
      <c r="AD14" s="64"/>
      <c r="AE14" s="91"/>
      <c r="AF14" s="71">
        <f t="shared" si="6"/>
        <v>0</v>
      </c>
      <c r="AG14" s="91">
        <f t="shared" si="6"/>
        <v>0</v>
      </c>
      <c r="AH14" s="64">
        <f t="shared" si="7"/>
        <v>0</v>
      </c>
      <c r="AI14" s="91"/>
      <c r="AJ14" s="71">
        <f t="shared" si="8"/>
        <v>0</v>
      </c>
      <c r="AK14" s="91">
        <f t="shared" si="8"/>
        <v>0</v>
      </c>
      <c r="AL14" s="64">
        <f t="shared" si="8"/>
        <v>0</v>
      </c>
      <c r="AM14" s="30"/>
      <c r="AN14" s="75" t="e">
        <f t="shared" si="9"/>
        <v>#DIV/0!</v>
      </c>
      <c r="AO14" s="92" t="e">
        <f t="shared" si="10"/>
        <v>#DIV/0!</v>
      </c>
      <c r="AP14" s="77" t="e">
        <f t="shared" si="0"/>
        <v>#DIV/0!</v>
      </c>
      <c r="AQ14" s="30"/>
      <c r="AR14" s="71">
        <f t="shared" si="11"/>
        <v>0</v>
      </c>
      <c r="AS14" s="91">
        <f t="shared" si="12"/>
        <v>0</v>
      </c>
      <c r="AT14" s="74"/>
      <c r="AU14" s="30"/>
      <c r="AV14" s="71">
        <f>(O14-(MAX($O$3:O14)))/(MAX($O$3:O14))</f>
        <v>0</v>
      </c>
      <c r="AW14" s="91">
        <f>(P14-(MAX($P$3:P14)))/(MAX($P$3:P14))</f>
        <v>0</v>
      </c>
      <c r="AX14" s="64">
        <f>(R14-(MAX($R$3:R14)))/(MAX($R$3:R14))</f>
        <v>0</v>
      </c>
      <c r="AY14" s="30"/>
      <c r="AZ14" s="71">
        <f t="shared" si="13"/>
        <v>0</v>
      </c>
      <c r="BA14" s="91">
        <f t="shared" si="14"/>
        <v>0</v>
      </c>
      <c r="BB14" s="64">
        <f t="shared" si="15"/>
        <v>0</v>
      </c>
      <c r="BC14" s="91"/>
      <c r="BD14" s="95">
        <f t="shared" si="16"/>
        <v>100</v>
      </c>
      <c r="BE14" s="96">
        <f t="shared" si="16"/>
        <v>100</v>
      </c>
      <c r="BF14" s="97">
        <f t="shared" si="16"/>
        <v>100</v>
      </c>
      <c r="BG14" s="30"/>
      <c r="BH14" s="71">
        <f t="shared" si="17"/>
        <v>0</v>
      </c>
      <c r="BI14" s="91">
        <f t="shared" si="18"/>
        <v>0</v>
      </c>
      <c r="BJ14" s="64">
        <f t="shared" si="19"/>
        <v>0</v>
      </c>
      <c r="BK14" s="91"/>
      <c r="BL14" s="95">
        <f t="shared" si="20"/>
        <v>100</v>
      </c>
      <c r="BM14" s="96">
        <f t="shared" si="20"/>
        <v>100</v>
      </c>
      <c r="BN14" s="92">
        <f t="shared" si="20"/>
        <v>100</v>
      </c>
    </row>
    <row r="15" spans="1:105">
      <c r="B15" s="105" t="s">
        <v>83</v>
      </c>
      <c r="C15" s="106" t="e">
        <f>POWER(C50/C44,365/($B$50-$B$44))-1</f>
        <v>#DIV/0!</v>
      </c>
      <c r="D15" s="106" t="e">
        <f>POWER(D50/D44,365/($B$50-$B$44))-1</f>
        <v>#DIV/0!</v>
      </c>
      <c r="E15" s="106" t="e">
        <f>POWER(E50/E44,365/($B$50-$B$44))-1</f>
        <v>#DIV/0!</v>
      </c>
      <c r="F15" s="106" t="e">
        <f>POWER(F50/F44,365/($B$50-$B$44))-1</f>
        <v>#DIV/0!</v>
      </c>
      <c r="H15" s="82">
        <f t="shared" si="21"/>
        <v>44651</v>
      </c>
      <c r="I15" s="61"/>
      <c r="J15" s="83"/>
      <c r="K15" s="84"/>
      <c r="L15" s="84"/>
      <c r="M15" s="85"/>
      <c r="N15"/>
      <c r="O15" s="86">
        <f t="shared" si="22"/>
        <v>10000</v>
      </c>
      <c r="P15" s="87">
        <f t="shared" si="1"/>
        <v>10000</v>
      </c>
      <c r="Q15" s="87">
        <f t="shared" si="1"/>
        <v>10000</v>
      </c>
      <c r="R15" s="88">
        <f t="shared" si="2"/>
        <v>10000</v>
      </c>
      <c r="S15" s="89"/>
      <c r="T15" s="69">
        <f t="shared" si="3"/>
        <v>0</v>
      </c>
      <c r="U15" s="90">
        <f t="shared" si="4"/>
        <v>0</v>
      </c>
      <c r="V15" s="70">
        <f t="shared" si="5"/>
        <v>0</v>
      </c>
      <c r="W15" s="89"/>
      <c r="X15" s="71"/>
      <c r="Y15" s="91"/>
      <c r="Z15" s="64"/>
      <c r="AA15" s="89"/>
      <c r="AB15" s="71"/>
      <c r="AC15" s="91"/>
      <c r="AD15" s="64"/>
      <c r="AE15" s="91"/>
      <c r="AF15" s="71">
        <f t="shared" si="6"/>
        <v>0</v>
      </c>
      <c r="AG15" s="91">
        <f t="shared" si="6"/>
        <v>0</v>
      </c>
      <c r="AH15" s="64">
        <f t="shared" si="7"/>
        <v>0</v>
      </c>
      <c r="AI15" s="91"/>
      <c r="AJ15" s="71">
        <f t="shared" si="8"/>
        <v>0</v>
      </c>
      <c r="AK15" s="91">
        <f t="shared" si="8"/>
        <v>0</v>
      </c>
      <c r="AL15" s="64">
        <f t="shared" si="8"/>
        <v>0</v>
      </c>
      <c r="AM15" s="30"/>
      <c r="AN15" s="75" t="e">
        <f t="shared" si="9"/>
        <v>#DIV/0!</v>
      </c>
      <c r="AO15" s="92" t="e">
        <f t="shared" si="10"/>
        <v>#DIV/0!</v>
      </c>
      <c r="AP15" s="77" t="e">
        <f t="shared" si="0"/>
        <v>#DIV/0!</v>
      </c>
      <c r="AQ15" s="30"/>
      <c r="AR15" s="71">
        <f t="shared" si="11"/>
        <v>0</v>
      </c>
      <c r="AS15" s="91">
        <f t="shared" si="12"/>
        <v>0</v>
      </c>
      <c r="AT15" s="74"/>
      <c r="AU15" s="30"/>
      <c r="AV15" s="71">
        <f>(O15-(MAX($O$3:O15)))/(MAX($O$3:O15))</f>
        <v>0</v>
      </c>
      <c r="AW15" s="91">
        <f>(P15-(MAX($P$3:P15)))/(MAX($P$3:P15))</f>
        <v>0</v>
      </c>
      <c r="AX15" s="64">
        <f>(R15-(MAX($R$3:R15)))/(MAX($R$3:R15))</f>
        <v>0</v>
      </c>
      <c r="AY15" s="30"/>
      <c r="AZ15" s="71">
        <f t="shared" si="13"/>
        <v>0</v>
      </c>
      <c r="BA15" s="91">
        <f t="shared" si="14"/>
        <v>0</v>
      </c>
      <c r="BB15" s="64">
        <f t="shared" si="15"/>
        <v>0</v>
      </c>
      <c r="BC15" s="91"/>
      <c r="BD15" s="95">
        <f t="shared" si="16"/>
        <v>100</v>
      </c>
      <c r="BE15" s="96">
        <f t="shared" si="16"/>
        <v>100</v>
      </c>
      <c r="BF15" s="97">
        <f t="shared" si="16"/>
        <v>100</v>
      </c>
      <c r="BG15" s="30"/>
      <c r="BH15" s="71">
        <f t="shared" si="17"/>
        <v>0</v>
      </c>
      <c r="BI15" s="91">
        <f t="shared" si="18"/>
        <v>0</v>
      </c>
      <c r="BJ15" s="64">
        <f t="shared" si="19"/>
        <v>0</v>
      </c>
      <c r="BK15" s="91"/>
      <c r="BL15" s="95">
        <f t="shared" si="20"/>
        <v>100</v>
      </c>
      <c r="BM15" s="96">
        <f t="shared" si="20"/>
        <v>100</v>
      </c>
      <c r="BN15" s="92">
        <f t="shared" si="20"/>
        <v>100</v>
      </c>
    </row>
    <row r="16" spans="1:105" s="98" customFormat="1">
      <c r="A16"/>
      <c r="B16" s="105" t="s">
        <v>84</v>
      </c>
      <c r="C16" s="106" t="e">
        <f>(C50-C45)/C45</f>
        <v>#DIV/0!</v>
      </c>
      <c r="D16" s="106" t="e">
        <f>(D50-D45)/D45</f>
        <v>#DIV/0!</v>
      </c>
      <c r="E16" s="106" t="e">
        <f>(E50-E45)/E45</f>
        <v>#DIV/0!</v>
      </c>
      <c r="F16" s="106" t="e">
        <f>(F50-F45)/F45</f>
        <v>#DIV/0!</v>
      </c>
      <c r="G16"/>
      <c r="H16" s="82">
        <f t="shared" si="21"/>
        <v>44681</v>
      </c>
      <c r="I16" s="61"/>
      <c r="J16" s="83"/>
      <c r="K16" s="84"/>
      <c r="L16" s="84"/>
      <c r="M16" s="85"/>
      <c r="N16"/>
      <c r="O16" s="86">
        <f t="shared" si="22"/>
        <v>10000</v>
      </c>
      <c r="P16" s="87">
        <f t="shared" si="1"/>
        <v>10000</v>
      </c>
      <c r="Q16" s="87">
        <f t="shared" si="1"/>
        <v>10000</v>
      </c>
      <c r="R16" s="88">
        <f t="shared" si="2"/>
        <v>10000</v>
      </c>
      <c r="S16" s="89"/>
      <c r="T16" s="69">
        <f t="shared" si="3"/>
        <v>0</v>
      </c>
      <c r="U16" s="90">
        <f t="shared" si="4"/>
        <v>0</v>
      </c>
      <c r="V16" s="70">
        <f t="shared" si="5"/>
        <v>0</v>
      </c>
      <c r="W16" s="89"/>
      <c r="X16" s="71"/>
      <c r="Y16" s="91"/>
      <c r="Z16" s="64"/>
      <c r="AA16" s="89"/>
      <c r="AB16" s="71"/>
      <c r="AC16" s="91"/>
      <c r="AD16" s="64"/>
      <c r="AE16" s="91"/>
      <c r="AF16" s="71">
        <f t="shared" si="6"/>
        <v>0</v>
      </c>
      <c r="AG16" s="91">
        <f t="shared" si="6"/>
        <v>0</v>
      </c>
      <c r="AH16" s="64">
        <f t="shared" si="7"/>
        <v>0</v>
      </c>
      <c r="AI16" s="91"/>
      <c r="AJ16" s="71">
        <f t="shared" si="8"/>
        <v>0</v>
      </c>
      <c r="AK16" s="91">
        <f t="shared" si="8"/>
        <v>0</v>
      </c>
      <c r="AL16" s="64">
        <f t="shared" si="8"/>
        <v>0</v>
      </c>
      <c r="AM16" s="30"/>
      <c r="AN16" s="75" t="e">
        <f t="shared" si="9"/>
        <v>#DIV/0!</v>
      </c>
      <c r="AO16" s="92" t="e">
        <f t="shared" si="10"/>
        <v>#DIV/0!</v>
      </c>
      <c r="AP16" s="77" t="e">
        <f t="shared" si="0"/>
        <v>#DIV/0!</v>
      </c>
      <c r="AQ16" s="30"/>
      <c r="AR16" s="71">
        <f t="shared" si="11"/>
        <v>0</v>
      </c>
      <c r="AS16" s="91">
        <f t="shared" si="12"/>
        <v>0</v>
      </c>
      <c r="AT16" s="74"/>
      <c r="AU16" s="30"/>
      <c r="AV16" s="71">
        <f>(O16-(MAX($O$3:O16)))/(MAX($O$3:O16))</f>
        <v>0</v>
      </c>
      <c r="AW16" s="91">
        <f>(P16-(MAX($P$3:P16)))/(MAX($P$3:P16))</f>
        <v>0</v>
      </c>
      <c r="AX16" s="64">
        <f>(R16-(MAX($R$3:R16)))/(MAX($R$3:R16))</f>
        <v>0</v>
      </c>
      <c r="AY16" s="30"/>
      <c r="AZ16" s="71">
        <f t="shared" si="13"/>
        <v>0</v>
      </c>
      <c r="BA16" s="91">
        <f t="shared" si="14"/>
        <v>0</v>
      </c>
      <c r="BB16" s="64">
        <f t="shared" si="15"/>
        <v>0</v>
      </c>
      <c r="BC16" s="91"/>
      <c r="BD16" s="95">
        <f t="shared" si="16"/>
        <v>100</v>
      </c>
      <c r="BE16" s="96">
        <f t="shared" si="16"/>
        <v>100</v>
      </c>
      <c r="BF16" s="97">
        <f t="shared" si="16"/>
        <v>100</v>
      </c>
      <c r="BG16" s="30"/>
      <c r="BH16" s="71">
        <f t="shared" si="17"/>
        <v>0</v>
      </c>
      <c r="BI16" s="91">
        <f t="shared" si="18"/>
        <v>0</v>
      </c>
      <c r="BJ16" s="64">
        <f t="shared" si="19"/>
        <v>0</v>
      </c>
      <c r="BK16" s="91"/>
      <c r="BL16" s="95">
        <f t="shared" si="20"/>
        <v>100</v>
      </c>
      <c r="BM16" s="96">
        <f t="shared" si="20"/>
        <v>100</v>
      </c>
      <c r="BN16" s="92">
        <f t="shared" si="20"/>
        <v>100</v>
      </c>
      <c r="BO16" s="38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</row>
    <row r="17" spans="1:105">
      <c r="B17" s="105" t="s">
        <v>31</v>
      </c>
      <c r="C17" s="106" t="e">
        <f>(C50-C49)/C49</f>
        <v>#DIV/0!</v>
      </c>
      <c r="D17" s="106" t="e">
        <f>(D50-D49)/D49</f>
        <v>#DIV/0!</v>
      </c>
      <c r="E17" s="106" t="e">
        <f>(E50-E49)/E49</f>
        <v>#DIV/0!</v>
      </c>
      <c r="F17" s="106" t="e">
        <f>(F50-F49)/F49</f>
        <v>#DIV/0!</v>
      </c>
      <c r="H17" s="82">
        <f t="shared" si="21"/>
        <v>44712</v>
      </c>
      <c r="I17" s="61"/>
      <c r="J17" s="83"/>
      <c r="K17" s="84"/>
      <c r="L17" s="84"/>
      <c r="M17" s="85"/>
      <c r="N17"/>
      <c r="O17" s="86">
        <f t="shared" si="22"/>
        <v>10000</v>
      </c>
      <c r="P17" s="87">
        <f t="shared" si="1"/>
        <v>10000</v>
      </c>
      <c r="Q17" s="87">
        <f t="shared" si="1"/>
        <v>10000</v>
      </c>
      <c r="R17" s="88">
        <f t="shared" si="2"/>
        <v>10000</v>
      </c>
      <c r="S17" s="89"/>
      <c r="T17" s="69">
        <f t="shared" si="3"/>
        <v>0</v>
      </c>
      <c r="U17" s="90">
        <f t="shared" si="4"/>
        <v>0</v>
      </c>
      <c r="V17" s="70">
        <f t="shared" si="5"/>
        <v>0</v>
      </c>
      <c r="W17" s="89"/>
      <c r="X17" s="71">
        <f>(O17-O14)/O14</f>
        <v>0</v>
      </c>
      <c r="Y17" s="91">
        <f t="shared" ref="Y17" si="30">(P17-P14)/P14</f>
        <v>0</v>
      </c>
      <c r="Z17" s="64">
        <f t="shared" ref="Z17" si="31">(R17-R14)/R14</f>
        <v>0</v>
      </c>
      <c r="AA17" s="89"/>
      <c r="AB17" s="71">
        <f>(O17-O5)/O5</f>
        <v>0</v>
      </c>
      <c r="AC17" s="91">
        <f>(P17-P5)/P5</f>
        <v>0</v>
      </c>
      <c r="AD17" s="64">
        <f>(R17-R5)/R5</f>
        <v>0</v>
      </c>
      <c r="AE17" s="91"/>
      <c r="AF17" s="71">
        <f t="shared" si="6"/>
        <v>0</v>
      </c>
      <c r="AG17" s="91">
        <f t="shared" si="6"/>
        <v>0</v>
      </c>
      <c r="AH17" s="64">
        <f t="shared" si="7"/>
        <v>0</v>
      </c>
      <c r="AI17" s="91"/>
      <c r="AJ17" s="71">
        <f t="shared" si="8"/>
        <v>0</v>
      </c>
      <c r="AK17" s="91">
        <f t="shared" si="8"/>
        <v>0</v>
      </c>
      <c r="AL17" s="64">
        <f t="shared" si="8"/>
        <v>0</v>
      </c>
      <c r="AM17" s="30"/>
      <c r="AN17" s="75" t="e">
        <f t="shared" si="9"/>
        <v>#DIV/0!</v>
      </c>
      <c r="AO17" s="92" t="e">
        <f t="shared" si="10"/>
        <v>#DIV/0!</v>
      </c>
      <c r="AP17" s="77" t="e">
        <f t="shared" si="0"/>
        <v>#DIV/0!</v>
      </c>
      <c r="AQ17" s="30"/>
      <c r="AR17" s="71">
        <f t="shared" si="11"/>
        <v>0</v>
      </c>
      <c r="AS17" s="91">
        <f t="shared" si="12"/>
        <v>0</v>
      </c>
      <c r="AT17" s="74"/>
      <c r="AU17" s="30"/>
      <c r="AV17" s="71">
        <f>(O17-(MAX($O$3:O17)))/(MAX($O$3:O17))</f>
        <v>0</v>
      </c>
      <c r="AW17" s="91">
        <f>(P17-(MAX($P$3:P17)))/(MAX($P$3:P17))</f>
        <v>0</v>
      </c>
      <c r="AX17" s="64">
        <f>(R17-(MAX($R$3:R17)))/(MAX($R$3:R17))</f>
        <v>0</v>
      </c>
      <c r="AY17" s="30"/>
      <c r="AZ17" s="71">
        <f t="shared" si="13"/>
        <v>0</v>
      </c>
      <c r="BA17" s="91">
        <f t="shared" si="14"/>
        <v>0</v>
      </c>
      <c r="BB17" s="64">
        <f t="shared" si="15"/>
        <v>0</v>
      </c>
      <c r="BC17" s="91"/>
      <c r="BD17" s="95">
        <f t="shared" si="16"/>
        <v>100</v>
      </c>
      <c r="BE17" s="96">
        <f t="shared" si="16"/>
        <v>100</v>
      </c>
      <c r="BF17" s="97">
        <f t="shared" si="16"/>
        <v>100</v>
      </c>
      <c r="BG17" s="30"/>
      <c r="BH17" s="71">
        <f t="shared" si="17"/>
        <v>0</v>
      </c>
      <c r="BI17" s="91">
        <f t="shared" si="18"/>
        <v>0</v>
      </c>
      <c r="BJ17" s="64">
        <f t="shared" si="19"/>
        <v>0</v>
      </c>
      <c r="BK17" s="91"/>
      <c r="BL17" s="95">
        <f t="shared" si="20"/>
        <v>100</v>
      </c>
      <c r="BM17" s="96">
        <f t="shared" si="20"/>
        <v>100</v>
      </c>
      <c r="BN17" s="92">
        <f t="shared" si="20"/>
        <v>100</v>
      </c>
    </row>
    <row r="18" spans="1:105">
      <c r="B18" s="105" t="s">
        <v>85</v>
      </c>
      <c r="C18" s="106" t="e">
        <f>(C50-C46)/C46</f>
        <v>#DIV/0!</v>
      </c>
      <c r="D18" s="106" t="e">
        <f>(D50-D46)/D46</f>
        <v>#DIV/0!</v>
      </c>
      <c r="E18" s="106" t="e">
        <f>(E50-E46)/E46</f>
        <v>#DIV/0!</v>
      </c>
      <c r="F18" s="106" t="e">
        <f>(F50-F46)/F46</f>
        <v>#DIV/0!</v>
      </c>
      <c r="H18" s="82">
        <f t="shared" si="21"/>
        <v>44742</v>
      </c>
      <c r="I18" s="61"/>
      <c r="J18" s="83"/>
      <c r="K18" s="84"/>
      <c r="L18" s="84"/>
      <c r="M18" s="85"/>
      <c r="N18"/>
      <c r="O18" s="86">
        <f t="shared" si="22"/>
        <v>10000</v>
      </c>
      <c r="P18" s="87">
        <f t="shared" si="1"/>
        <v>10000</v>
      </c>
      <c r="Q18" s="87">
        <f t="shared" si="1"/>
        <v>10000</v>
      </c>
      <c r="R18" s="88">
        <f t="shared" si="2"/>
        <v>10000</v>
      </c>
      <c r="S18" s="89"/>
      <c r="T18" s="69">
        <f t="shared" si="3"/>
        <v>0</v>
      </c>
      <c r="U18" s="90">
        <f t="shared" si="4"/>
        <v>0</v>
      </c>
      <c r="V18" s="70">
        <f t="shared" si="5"/>
        <v>0</v>
      </c>
      <c r="W18" s="89"/>
      <c r="X18" s="71"/>
      <c r="Y18" s="91"/>
      <c r="Z18" s="64"/>
      <c r="AA18" s="89"/>
      <c r="AB18" s="71"/>
      <c r="AC18" s="91"/>
      <c r="AD18" s="64"/>
      <c r="AE18" s="91"/>
      <c r="AF18" s="71">
        <f t="shared" si="6"/>
        <v>0</v>
      </c>
      <c r="AG18" s="91">
        <f t="shared" si="6"/>
        <v>0</v>
      </c>
      <c r="AH18" s="64">
        <f t="shared" si="7"/>
        <v>0</v>
      </c>
      <c r="AI18" s="91"/>
      <c r="AJ18" s="71">
        <f t="shared" si="8"/>
        <v>0</v>
      </c>
      <c r="AK18" s="91">
        <f t="shared" si="8"/>
        <v>0</v>
      </c>
      <c r="AL18" s="64">
        <f t="shared" si="8"/>
        <v>0</v>
      </c>
      <c r="AM18" s="30"/>
      <c r="AN18" s="75" t="e">
        <f t="shared" si="9"/>
        <v>#DIV/0!</v>
      </c>
      <c r="AO18" s="92" t="e">
        <f t="shared" si="10"/>
        <v>#DIV/0!</v>
      </c>
      <c r="AP18" s="77" t="e">
        <f t="shared" si="0"/>
        <v>#DIV/0!</v>
      </c>
      <c r="AQ18" s="30"/>
      <c r="AR18" s="71">
        <f t="shared" si="11"/>
        <v>0</v>
      </c>
      <c r="AS18" s="91">
        <f t="shared" si="12"/>
        <v>0</v>
      </c>
      <c r="AT18" s="74"/>
      <c r="AU18" s="30"/>
      <c r="AV18" s="71">
        <f>(O18-(MAX($O$3:O18)))/(MAX($O$3:O18))</f>
        <v>0</v>
      </c>
      <c r="AW18" s="91">
        <f>(P18-(MAX($P$3:P18)))/(MAX($P$3:P18))</f>
        <v>0</v>
      </c>
      <c r="AX18" s="64">
        <f>(R18-(MAX($R$3:R18)))/(MAX($R$3:R18))</f>
        <v>0</v>
      </c>
      <c r="AY18" s="30"/>
      <c r="AZ18" s="71">
        <f t="shared" si="13"/>
        <v>0</v>
      </c>
      <c r="BA18" s="91">
        <f t="shared" si="14"/>
        <v>0</v>
      </c>
      <c r="BB18" s="64">
        <f t="shared" si="15"/>
        <v>0</v>
      </c>
      <c r="BC18" s="91"/>
      <c r="BD18" s="95">
        <f t="shared" si="16"/>
        <v>100</v>
      </c>
      <c r="BE18" s="96">
        <f t="shared" si="16"/>
        <v>100</v>
      </c>
      <c r="BF18" s="97">
        <f t="shared" si="16"/>
        <v>100</v>
      </c>
      <c r="BG18" s="30"/>
      <c r="BH18" s="71">
        <f t="shared" si="17"/>
        <v>0</v>
      </c>
      <c r="BI18" s="91">
        <f t="shared" si="18"/>
        <v>0</v>
      </c>
      <c r="BJ18" s="64">
        <f t="shared" si="19"/>
        <v>0</v>
      </c>
      <c r="BK18" s="91"/>
      <c r="BL18" s="95">
        <f t="shared" si="20"/>
        <v>100</v>
      </c>
      <c r="BM18" s="96">
        <f t="shared" si="20"/>
        <v>100</v>
      </c>
      <c r="BN18" s="92">
        <f t="shared" si="20"/>
        <v>100</v>
      </c>
    </row>
    <row r="19" spans="1:105" s="98" customFormat="1">
      <c r="A19"/>
      <c r="B19" s="105" t="s">
        <v>43</v>
      </c>
      <c r="C19" s="106" t="e">
        <f>(C50-C47)/C47</f>
        <v>#DIV/0!</v>
      </c>
      <c r="D19" s="106" t="e">
        <f>(D50-D47)/D47</f>
        <v>#DIV/0!</v>
      </c>
      <c r="E19" s="106" t="e">
        <f>(E50-E47)/E47</f>
        <v>#DIV/0!</v>
      </c>
      <c r="F19" s="106" t="e">
        <f>(F50-F47)/F47</f>
        <v>#DIV/0!</v>
      </c>
      <c r="G19"/>
      <c r="H19" s="82">
        <f t="shared" si="21"/>
        <v>44773</v>
      </c>
      <c r="I19" s="61"/>
      <c r="J19" s="83"/>
      <c r="K19" s="84"/>
      <c r="L19" s="84"/>
      <c r="M19" s="85"/>
      <c r="N19"/>
      <c r="O19" s="86">
        <f t="shared" si="22"/>
        <v>10000</v>
      </c>
      <c r="P19" s="87">
        <f t="shared" si="1"/>
        <v>10000</v>
      </c>
      <c r="Q19" s="87">
        <f t="shared" si="1"/>
        <v>10000</v>
      </c>
      <c r="R19" s="88">
        <f t="shared" si="2"/>
        <v>10000</v>
      </c>
      <c r="S19" s="89"/>
      <c r="T19" s="69">
        <f t="shared" si="3"/>
        <v>0</v>
      </c>
      <c r="U19" s="90">
        <f t="shared" si="4"/>
        <v>0</v>
      </c>
      <c r="V19" s="70">
        <f t="shared" si="5"/>
        <v>0</v>
      </c>
      <c r="W19" s="89"/>
      <c r="X19" s="71"/>
      <c r="Y19" s="91"/>
      <c r="Z19" s="64"/>
      <c r="AA19" s="89"/>
      <c r="AB19" s="71"/>
      <c r="AC19" s="91"/>
      <c r="AD19" s="64"/>
      <c r="AE19" s="91"/>
      <c r="AF19" s="71">
        <f t="shared" si="6"/>
        <v>0</v>
      </c>
      <c r="AG19" s="91">
        <f t="shared" si="6"/>
        <v>0</v>
      </c>
      <c r="AH19" s="64">
        <f t="shared" si="7"/>
        <v>0</v>
      </c>
      <c r="AI19" s="91"/>
      <c r="AJ19" s="71">
        <f t="shared" si="8"/>
        <v>0</v>
      </c>
      <c r="AK19" s="91">
        <f t="shared" si="8"/>
        <v>0</v>
      </c>
      <c r="AL19" s="64">
        <f t="shared" si="8"/>
        <v>0</v>
      </c>
      <c r="AM19" s="30"/>
      <c r="AN19" s="75" t="e">
        <f t="shared" si="9"/>
        <v>#DIV/0!</v>
      </c>
      <c r="AO19" s="92" t="e">
        <f t="shared" si="10"/>
        <v>#DIV/0!</v>
      </c>
      <c r="AP19" s="77" t="e">
        <f t="shared" si="0"/>
        <v>#DIV/0!</v>
      </c>
      <c r="AQ19" s="30"/>
      <c r="AR19" s="71">
        <f t="shared" si="11"/>
        <v>0</v>
      </c>
      <c r="AS19" s="91">
        <f t="shared" si="12"/>
        <v>0</v>
      </c>
      <c r="AT19" s="74"/>
      <c r="AU19" s="30"/>
      <c r="AV19" s="71">
        <f>(O19-(MAX($O$3:O19)))/(MAX($O$3:O19))</f>
        <v>0</v>
      </c>
      <c r="AW19" s="91">
        <f>(P19-(MAX($P$3:P19)))/(MAX($P$3:P19))</f>
        <v>0</v>
      </c>
      <c r="AX19" s="64">
        <f>(R19-(MAX($R$3:R19)))/(MAX($R$3:R19))</f>
        <v>0</v>
      </c>
      <c r="AY19" s="30"/>
      <c r="AZ19" s="71">
        <f t="shared" si="13"/>
        <v>0</v>
      </c>
      <c r="BA19" s="91">
        <f t="shared" si="14"/>
        <v>0</v>
      </c>
      <c r="BB19" s="64">
        <f t="shared" si="15"/>
        <v>0</v>
      </c>
      <c r="BC19" s="91"/>
      <c r="BD19" s="95">
        <f t="shared" si="16"/>
        <v>100</v>
      </c>
      <c r="BE19" s="96">
        <f t="shared" si="16"/>
        <v>100</v>
      </c>
      <c r="BF19" s="97">
        <f t="shared" si="16"/>
        <v>100</v>
      </c>
      <c r="BG19" s="30"/>
      <c r="BH19" s="71">
        <f t="shared" si="17"/>
        <v>0</v>
      </c>
      <c r="BI19" s="91">
        <f t="shared" si="18"/>
        <v>0</v>
      </c>
      <c r="BJ19" s="64">
        <f t="shared" si="19"/>
        <v>0</v>
      </c>
      <c r="BK19" s="91"/>
      <c r="BL19" s="95">
        <f t="shared" si="20"/>
        <v>100</v>
      </c>
      <c r="BM19" s="96">
        <f t="shared" si="20"/>
        <v>100</v>
      </c>
      <c r="BN19" s="92">
        <f t="shared" si="20"/>
        <v>100</v>
      </c>
      <c r="BO19" s="38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</row>
    <row r="20" spans="1:105">
      <c r="B20" s="105" t="s">
        <v>86</v>
      </c>
      <c r="C20" s="106" t="e">
        <f>(C50-C48)/C48</f>
        <v>#DIV/0!</v>
      </c>
      <c r="D20" s="106" t="e">
        <f>(D50-D48)/D48</f>
        <v>#DIV/0!</v>
      </c>
      <c r="E20" s="106" t="e">
        <f>(E50-E48)/E48</f>
        <v>#DIV/0!</v>
      </c>
      <c r="F20" s="106" t="e">
        <f>(F50-F48)/F48</f>
        <v>#DIV/0!</v>
      </c>
      <c r="H20" s="82">
        <f t="shared" si="21"/>
        <v>44804</v>
      </c>
      <c r="I20" s="61"/>
      <c r="J20" s="83"/>
      <c r="K20" s="84"/>
      <c r="L20" s="84"/>
      <c r="M20" s="85"/>
      <c r="N20"/>
      <c r="O20" s="86">
        <f t="shared" si="22"/>
        <v>10000</v>
      </c>
      <c r="P20" s="87">
        <f t="shared" si="1"/>
        <v>10000</v>
      </c>
      <c r="Q20" s="87">
        <f t="shared" si="1"/>
        <v>10000</v>
      </c>
      <c r="R20" s="88">
        <f t="shared" si="2"/>
        <v>10000</v>
      </c>
      <c r="S20" s="89"/>
      <c r="T20" s="69">
        <f t="shared" si="3"/>
        <v>0</v>
      </c>
      <c r="U20" s="90">
        <f t="shared" si="4"/>
        <v>0</v>
      </c>
      <c r="V20" s="70">
        <f t="shared" si="5"/>
        <v>0</v>
      </c>
      <c r="W20" s="89"/>
      <c r="X20" s="71">
        <f>(O20-O17)/O17</f>
        <v>0</v>
      </c>
      <c r="Y20" s="91">
        <f t="shared" ref="Y20" si="32">(P20-P17)/P17</f>
        <v>0</v>
      </c>
      <c r="Z20" s="64">
        <f t="shared" ref="Z20" si="33">(R20-R17)/R17</f>
        <v>0</v>
      </c>
      <c r="AA20" s="89"/>
      <c r="AB20" s="71"/>
      <c r="AC20" s="91"/>
      <c r="AD20" s="64"/>
      <c r="AE20" s="91"/>
      <c r="AF20" s="71">
        <f t="shared" si="6"/>
        <v>0</v>
      </c>
      <c r="AG20" s="91">
        <f t="shared" si="6"/>
        <v>0</v>
      </c>
      <c r="AH20" s="64">
        <f t="shared" si="7"/>
        <v>0</v>
      </c>
      <c r="AI20" s="91"/>
      <c r="AJ20" s="71">
        <f t="shared" si="8"/>
        <v>0</v>
      </c>
      <c r="AK20" s="91">
        <f t="shared" si="8"/>
        <v>0</v>
      </c>
      <c r="AL20" s="64">
        <f t="shared" si="8"/>
        <v>0</v>
      </c>
      <c r="AM20" s="30"/>
      <c r="AN20" s="75" t="e">
        <f t="shared" si="9"/>
        <v>#DIV/0!</v>
      </c>
      <c r="AO20" s="92" t="e">
        <f t="shared" si="10"/>
        <v>#DIV/0!</v>
      </c>
      <c r="AP20" s="77" t="e">
        <f t="shared" si="0"/>
        <v>#DIV/0!</v>
      </c>
      <c r="AQ20" s="30"/>
      <c r="AR20" s="71">
        <f t="shared" si="11"/>
        <v>0</v>
      </c>
      <c r="AS20" s="91">
        <f t="shared" si="12"/>
        <v>0</v>
      </c>
      <c r="AT20" s="74"/>
      <c r="AU20" s="30"/>
      <c r="AV20" s="71">
        <f>(O20-(MAX($O$3:O20)))/(MAX($O$3:O20))</f>
        <v>0</v>
      </c>
      <c r="AW20" s="91">
        <f>(P20-(MAX($P$3:P20)))/(MAX($P$3:P20))</f>
        <v>0</v>
      </c>
      <c r="AX20" s="64">
        <f>(R20-(MAX($R$3:R20)))/(MAX($R$3:R20))</f>
        <v>0</v>
      </c>
      <c r="AY20" s="30"/>
      <c r="AZ20" s="71">
        <f t="shared" si="13"/>
        <v>0</v>
      </c>
      <c r="BA20" s="91">
        <f t="shared" si="14"/>
        <v>0</v>
      </c>
      <c r="BB20" s="64">
        <f t="shared" si="15"/>
        <v>0</v>
      </c>
      <c r="BC20" s="91"/>
      <c r="BD20" s="95">
        <f t="shared" si="16"/>
        <v>100</v>
      </c>
      <c r="BE20" s="96">
        <f t="shared" si="16"/>
        <v>100</v>
      </c>
      <c r="BF20" s="97">
        <f t="shared" si="16"/>
        <v>100</v>
      </c>
      <c r="BG20" s="30"/>
      <c r="BH20" s="71">
        <f t="shared" si="17"/>
        <v>0</v>
      </c>
      <c r="BI20" s="91">
        <f t="shared" si="18"/>
        <v>0</v>
      </c>
      <c r="BJ20" s="64">
        <f t="shared" si="19"/>
        <v>0</v>
      </c>
      <c r="BK20" s="91"/>
      <c r="BL20" s="95">
        <f t="shared" si="20"/>
        <v>100</v>
      </c>
      <c r="BM20" s="96">
        <f t="shared" si="20"/>
        <v>100</v>
      </c>
      <c r="BN20" s="92">
        <f t="shared" si="20"/>
        <v>100</v>
      </c>
    </row>
    <row r="21" spans="1:105">
      <c r="B21" s="110" t="s">
        <v>87</v>
      </c>
      <c r="C21" s="111">
        <f>(SUMSQ(AJ4:AJ72)/C8)^0.5</f>
        <v>0</v>
      </c>
      <c r="D21" s="111">
        <f>(SUMSQ(AK4:AK72)/D8)^0.5</f>
        <v>0</v>
      </c>
      <c r="E21" s="111"/>
      <c r="F21" s="111">
        <f>(SUMSQ(AL4:AL72)/F8)^0.5</f>
        <v>0</v>
      </c>
      <c r="H21" s="82">
        <f t="shared" si="21"/>
        <v>44834</v>
      </c>
      <c r="I21" s="61"/>
      <c r="J21" s="83"/>
      <c r="K21" s="84"/>
      <c r="L21" s="84"/>
      <c r="M21" s="85"/>
      <c r="N21"/>
      <c r="O21" s="86">
        <f t="shared" si="22"/>
        <v>10000</v>
      </c>
      <c r="P21" s="87">
        <f t="shared" si="22"/>
        <v>10000</v>
      </c>
      <c r="Q21" s="87">
        <f t="shared" si="22"/>
        <v>10000</v>
      </c>
      <c r="R21" s="88">
        <f t="shared" si="2"/>
        <v>10000</v>
      </c>
      <c r="S21" s="89"/>
      <c r="T21" s="69">
        <f t="shared" si="3"/>
        <v>0</v>
      </c>
      <c r="U21" s="90">
        <f t="shared" si="4"/>
        <v>0</v>
      </c>
      <c r="V21" s="70">
        <f t="shared" si="5"/>
        <v>0</v>
      </c>
      <c r="W21" s="89"/>
      <c r="X21" s="71"/>
      <c r="Y21" s="91"/>
      <c r="Z21" s="64"/>
      <c r="AA21" s="89"/>
      <c r="AB21" s="71"/>
      <c r="AC21" s="91"/>
      <c r="AD21" s="64"/>
      <c r="AE21" s="91"/>
      <c r="AF21" s="71">
        <f t="shared" si="6"/>
        <v>0</v>
      </c>
      <c r="AG21" s="91">
        <f t="shared" si="6"/>
        <v>0</v>
      </c>
      <c r="AH21" s="64">
        <f t="shared" si="7"/>
        <v>0</v>
      </c>
      <c r="AI21" s="91"/>
      <c r="AJ21" s="71">
        <f t="shared" si="8"/>
        <v>0</v>
      </c>
      <c r="AK21" s="91">
        <f t="shared" si="8"/>
        <v>0</v>
      </c>
      <c r="AL21" s="64">
        <f t="shared" si="8"/>
        <v>0</v>
      </c>
      <c r="AM21" s="30"/>
      <c r="AN21" s="75" t="e">
        <f t="shared" si="9"/>
        <v>#DIV/0!</v>
      </c>
      <c r="AO21" s="92" t="e">
        <f t="shared" si="10"/>
        <v>#DIV/0!</v>
      </c>
      <c r="AP21" s="77" t="e">
        <f t="shared" si="0"/>
        <v>#DIV/0!</v>
      </c>
      <c r="AQ21" s="30"/>
      <c r="AR21" s="71">
        <f t="shared" si="11"/>
        <v>0</v>
      </c>
      <c r="AS21" s="91">
        <f t="shared" si="12"/>
        <v>0</v>
      </c>
      <c r="AT21" s="74"/>
      <c r="AU21" s="30"/>
      <c r="AV21" s="71">
        <f>(O21-(MAX($O$3:O21)))/(MAX($O$3:O21))</f>
        <v>0</v>
      </c>
      <c r="AW21" s="91">
        <f>(P21-(MAX($P$3:P21)))/(MAX($P$3:P21))</f>
        <v>0</v>
      </c>
      <c r="AX21" s="64">
        <f>(R21-(MAX($R$3:R21)))/(MAX($R$3:R21))</f>
        <v>0</v>
      </c>
      <c r="AY21" s="30"/>
      <c r="AZ21" s="71">
        <f t="shared" si="13"/>
        <v>0</v>
      </c>
      <c r="BA21" s="91">
        <f t="shared" si="14"/>
        <v>0</v>
      </c>
      <c r="BB21" s="64">
        <f t="shared" si="15"/>
        <v>0</v>
      </c>
      <c r="BC21" s="91"/>
      <c r="BD21" s="95">
        <f t="shared" ref="BD21:BF36" si="34">BD20*(1+AZ21)</f>
        <v>100</v>
      </c>
      <c r="BE21" s="96">
        <f t="shared" si="34"/>
        <v>100</v>
      </c>
      <c r="BF21" s="97">
        <f t="shared" si="34"/>
        <v>100</v>
      </c>
      <c r="BG21" s="30"/>
      <c r="BH21" s="71">
        <f t="shared" si="17"/>
        <v>0</v>
      </c>
      <c r="BI21" s="91">
        <f t="shared" si="18"/>
        <v>0</v>
      </c>
      <c r="BJ21" s="64">
        <f t="shared" si="19"/>
        <v>0</v>
      </c>
      <c r="BK21" s="91"/>
      <c r="BL21" s="95">
        <f t="shared" ref="BL21:BN36" si="35">BL20*(1+BH21)</f>
        <v>100</v>
      </c>
      <c r="BM21" s="96">
        <f t="shared" si="35"/>
        <v>100</v>
      </c>
      <c r="BN21" s="92">
        <f t="shared" si="35"/>
        <v>100</v>
      </c>
    </row>
    <row r="22" spans="1:105" s="107" customFormat="1" ht="15.75" thickBot="1">
      <c r="A22"/>
      <c r="B22" s="110" t="s">
        <v>88</v>
      </c>
      <c r="C22" s="104" t="e">
        <f>C10-$C$7</f>
        <v>#DIV/0!</v>
      </c>
      <c r="D22" s="104" t="e">
        <f>D10-$C$7</f>
        <v>#DIV/0!</v>
      </c>
      <c r="E22" s="104"/>
      <c r="F22" s="104" t="e">
        <f>F10-$C$7</f>
        <v>#DIV/0!</v>
      </c>
      <c r="G22"/>
      <c r="H22" s="82">
        <f t="shared" si="21"/>
        <v>44865</v>
      </c>
      <c r="I22" s="61"/>
      <c r="J22" s="83"/>
      <c r="K22" s="84"/>
      <c r="L22" s="84"/>
      <c r="M22" s="85"/>
      <c r="N22"/>
      <c r="O22" s="86">
        <f t="shared" ref="O22:Q37" si="36">O21*(1+J22)</f>
        <v>10000</v>
      </c>
      <c r="P22" s="87">
        <f t="shared" si="36"/>
        <v>10000</v>
      </c>
      <c r="Q22" s="87">
        <f t="shared" si="36"/>
        <v>10000</v>
      </c>
      <c r="R22" s="88">
        <f t="shared" si="2"/>
        <v>10000</v>
      </c>
      <c r="S22" s="89"/>
      <c r="T22" s="69">
        <f t="shared" si="3"/>
        <v>0</v>
      </c>
      <c r="U22" s="90">
        <f t="shared" si="4"/>
        <v>0</v>
      </c>
      <c r="V22" s="70">
        <f t="shared" si="5"/>
        <v>0</v>
      </c>
      <c r="W22" s="89"/>
      <c r="X22" s="71"/>
      <c r="Y22" s="91"/>
      <c r="Z22" s="64"/>
      <c r="AA22" s="89"/>
      <c r="AB22" s="71"/>
      <c r="AC22" s="91"/>
      <c r="AD22" s="64"/>
      <c r="AE22" s="91"/>
      <c r="AF22" s="71">
        <f t="shared" si="6"/>
        <v>0</v>
      </c>
      <c r="AG22" s="91">
        <f t="shared" si="6"/>
        <v>0</v>
      </c>
      <c r="AH22" s="64">
        <f t="shared" si="7"/>
        <v>0</v>
      </c>
      <c r="AI22" s="91"/>
      <c r="AJ22" s="71">
        <f t="shared" si="8"/>
        <v>0</v>
      </c>
      <c r="AK22" s="91">
        <f t="shared" si="8"/>
        <v>0</v>
      </c>
      <c r="AL22" s="64">
        <f t="shared" si="8"/>
        <v>0</v>
      </c>
      <c r="AM22" s="30"/>
      <c r="AN22" s="75" t="e">
        <f t="shared" si="9"/>
        <v>#DIV/0!</v>
      </c>
      <c r="AO22" s="92" t="e">
        <f t="shared" si="10"/>
        <v>#DIV/0!</v>
      </c>
      <c r="AP22" s="77" t="e">
        <f t="shared" si="0"/>
        <v>#DIV/0!</v>
      </c>
      <c r="AQ22" s="30"/>
      <c r="AR22" s="71">
        <f t="shared" si="11"/>
        <v>0</v>
      </c>
      <c r="AS22" s="91">
        <f t="shared" si="12"/>
        <v>0</v>
      </c>
      <c r="AT22" s="74"/>
      <c r="AU22" s="30"/>
      <c r="AV22" s="71">
        <f>(O22-(MAX($O$3:O22)))/(MAX($O$3:O22))</f>
        <v>0</v>
      </c>
      <c r="AW22" s="91">
        <f>(P22-(MAX($P$3:P22)))/(MAX($P$3:P22))</f>
        <v>0</v>
      </c>
      <c r="AX22" s="64">
        <f>(R22-(MAX($R$3:R22)))/(MAX($R$3:R22))</f>
        <v>0</v>
      </c>
      <c r="AY22" s="30"/>
      <c r="AZ22" s="71">
        <f t="shared" si="13"/>
        <v>0</v>
      </c>
      <c r="BA22" s="91">
        <f t="shared" si="14"/>
        <v>0</v>
      </c>
      <c r="BB22" s="64">
        <f t="shared" si="15"/>
        <v>0</v>
      </c>
      <c r="BC22" s="91"/>
      <c r="BD22" s="95">
        <f t="shared" si="34"/>
        <v>100</v>
      </c>
      <c r="BE22" s="96">
        <f t="shared" si="34"/>
        <v>100</v>
      </c>
      <c r="BF22" s="97">
        <f t="shared" si="34"/>
        <v>100</v>
      </c>
      <c r="BG22" s="30"/>
      <c r="BH22" s="71">
        <f t="shared" si="17"/>
        <v>0</v>
      </c>
      <c r="BI22" s="91">
        <f t="shared" si="18"/>
        <v>0</v>
      </c>
      <c r="BJ22" s="64">
        <f t="shared" si="19"/>
        <v>0</v>
      </c>
      <c r="BK22" s="91"/>
      <c r="BL22" s="95">
        <f t="shared" si="35"/>
        <v>100</v>
      </c>
      <c r="BM22" s="96">
        <f t="shared" si="35"/>
        <v>100</v>
      </c>
      <c r="BN22" s="92">
        <f t="shared" si="35"/>
        <v>100</v>
      </c>
      <c r="BO22" s="38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</row>
    <row r="23" spans="1:105">
      <c r="B23" s="112" t="s">
        <v>89</v>
      </c>
      <c r="C23" s="108" t="e">
        <f>AVERAGEIF(AF4:AF72,"&lt;&gt;0",AF4:AF72)</f>
        <v>#DIV/0!</v>
      </c>
      <c r="D23" s="108" t="e">
        <f>AVERAGEIF(AG4:AG72,"&lt;&gt;0",AG4:AG72)</f>
        <v>#DIV/0!</v>
      </c>
      <c r="E23" s="108"/>
      <c r="F23" s="108" t="e">
        <f>AVERAGEIF(AH4:AH72,"&lt;&gt;0",AH4:AH72)</f>
        <v>#DIV/0!</v>
      </c>
      <c r="H23" s="82">
        <f t="shared" si="21"/>
        <v>44895</v>
      </c>
      <c r="I23" s="61"/>
      <c r="J23" s="83"/>
      <c r="K23" s="84"/>
      <c r="L23" s="84"/>
      <c r="M23" s="85"/>
      <c r="N23" s="113"/>
      <c r="O23" s="86">
        <f t="shared" si="36"/>
        <v>10000</v>
      </c>
      <c r="P23" s="87">
        <f t="shared" si="36"/>
        <v>10000</v>
      </c>
      <c r="Q23" s="87">
        <f t="shared" si="36"/>
        <v>10000</v>
      </c>
      <c r="R23" s="88">
        <f t="shared" si="2"/>
        <v>10000</v>
      </c>
      <c r="S23" s="89"/>
      <c r="T23" s="69">
        <f t="shared" si="3"/>
        <v>0</v>
      </c>
      <c r="U23" s="90">
        <f t="shared" si="4"/>
        <v>0</v>
      </c>
      <c r="V23" s="70">
        <f t="shared" si="5"/>
        <v>0</v>
      </c>
      <c r="W23" s="89"/>
      <c r="X23" s="71">
        <f>(O23-O20)/O20</f>
        <v>0</v>
      </c>
      <c r="Y23" s="91">
        <f t="shared" ref="Y23" si="37">(P23-P20)/P20</f>
        <v>0</v>
      </c>
      <c r="Z23" s="64">
        <f t="shared" ref="Z23" si="38">(R23-R20)/R20</f>
        <v>0</v>
      </c>
      <c r="AA23" s="89"/>
      <c r="AB23" s="71"/>
      <c r="AC23" s="91"/>
      <c r="AD23" s="64"/>
      <c r="AE23" s="91"/>
      <c r="AF23" s="71">
        <f t="shared" si="6"/>
        <v>0</v>
      </c>
      <c r="AG23" s="91">
        <f t="shared" si="6"/>
        <v>0</v>
      </c>
      <c r="AH23" s="64">
        <f t="shared" si="7"/>
        <v>0</v>
      </c>
      <c r="AI23" s="91"/>
      <c r="AJ23" s="71">
        <f t="shared" si="8"/>
        <v>0</v>
      </c>
      <c r="AK23" s="91">
        <f t="shared" si="8"/>
        <v>0</v>
      </c>
      <c r="AL23" s="64">
        <f t="shared" si="8"/>
        <v>0</v>
      </c>
      <c r="AM23" s="30"/>
      <c r="AN23" s="75" t="e">
        <f t="shared" si="9"/>
        <v>#DIV/0!</v>
      </c>
      <c r="AO23" s="92" t="e">
        <f t="shared" si="10"/>
        <v>#DIV/0!</v>
      </c>
      <c r="AP23" s="77" t="e">
        <f t="shared" si="0"/>
        <v>#DIV/0!</v>
      </c>
      <c r="AQ23" s="30"/>
      <c r="AR23" s="71">
        <f t="shared" si="11"/>
        <v>0</v>
      </c>
      <c r="AS23" s="91">
        <f t="shared" si="12"/>
        <v>0</v>
      </c>
      <c r="AT23" s="74"/>
      <c r="AU23" s="30"/>
      <c r="AV23" s="71">
        <f>(O23-(MAX($O$3:O23)))/(MAX($O$3:O23))</f>
        <v>0</v>
      </c>
      <c r="AW23" s="91">
        <f>(P23-(MAX($P$3:P23)))/(MAX($P$3:P23))</f>
        <v>0</v>
      </c>
      <c r="AX23" s="64">
        <f>(R23-(MAX($R$3:R23)))/(MAX($R$3:R23))</f>
        <v>0</v>
      </c>
      <c r="AY23" s="30"/>
      <c r="AZ23" s="71">
        <f t="shared" si="13"/>
        <v>0</v>
      </c>
      <c r="BA23" s="91">
        <f t="shared" si="14"/>
        <v>0</v>
      </c>
      <c r="BB23" s="64">
        <f t="shared" si="15"/>
        <v>0</v>
      </c>
      <c r="BC23" s="91"/>
      <c r="BD23" s="95">
        <f t="shared" si="34"/>
        <v>100</v>
      </c>
      <c r="BE23" s="96">
        <f t="shared" si="34"/>
        <v>100</v>
      </c>
      <c r="BF23" s="97">
        <f t="shared" si="34"/>
        <v>100</v>
      </c>
      <c r="BG23" s="30"/>
      <c r="BH23" s="71">
        <f t="shared" si="17"/>
        <v>0</v>
      </c>
      <c r="BI23" s="91">
        <f t="shared" si="18"/>
        <v>0</v>
      </c>
      <c r="BJ23" s="64">
        <f t="shared" si="19"/>
        <v>0</v>
      </c>
      <c r="BK23" s="91"/>
      <c r="BL23" s="95">
        <f t="shared" si="35"/>
        <v>100</v>
      </c>
      <c r="BM23" s="96">
        <f t="shared" si="35"/>
        <v>100</v>
      </c>
      <c r="BN23" s="92">
        <f t="shared" si="35"/>
        <v>100</v>
      </c>
    </row>
    <row r="24" spans="1:105">
      <c r="B24" s="105" t="s">
        <v>90</v>
      </c>
      <c r="C24" s="111" t="e">
        <f>AVERAGEIF(J4:J72,"&lt;&gt;0",J4:J72)</f>
        <v>#DIV/0!</v>
      </c>
      <c r="D24" s="111" t="e">
        <f>AVERAGEIF(K4:K72,"&lt;&gt;0",K4:K72)</f>
        <v>#DIV/0!</v>
      </c>
      <c r="E24" s="111"/>
      <c r="F24" s="111" t="e">
        <f>AVERAGEIF(M4:M72,"&lt;&gt;0",M4:M72)</f>
        <v>#DIV/0!</v>
      </c>
      <c r="H24" s="82">
        <f t="shared" si="21"/>
        <v>44926</v>
      </c>
      <c r="I24" s="61"/>
      <c r="J24" s="83"/>
      <c r="K24" s="84"/>
      <c r="L24" s="84"/>
      <c r="M24" s="85"/>
      <c r="N24" s="31"/>
      <c r="O24" s="86">
        <f t="shared" si="36"/>
        <v>10000</v>
      </c>
      <c r="P24" s="87">
        <f t="shared" si="36"/>
        <v>10000</v>
      </c>
      <c r="Q24" s="87">
        <f t="shared" si="36"/>
        <v>10000</v>
      </c>
      <c r="R24" s="88">
        <f t="shared" si="2"/>
        <v>10000</v>
      </c>
      <c r="S24" s="89"/>
      <c r="T24" s="69">
        <f t="shared" si="3"/>
        <v>0</v>
      </c>
      <c r="U24" s="90">
        <f t="shared" si="4"/>
        <v>0</v>
      </c>
      <c r="V24" s="70">
        <f t="shared" si="5"/>
        <v>0</v>
      </c>
      <c r="W24" s="89"/>
      <c r="X24" s="71"/>
      <c r="Y24" s="91"/>
      <c r="Z24" s="64"/>
      <c r="AA24" s="89"/>
      <c r="AB24" s="71"/>
      <c r="AC24" s="91"/>
      <c r="AD24" s="64"/>
      <c r="AE24" s="91"/>
      <c r="AF24" s="71">
        <f t="shared" si="6"/>
        <v>0</v>
      </c>
      <c r="AG24" s="91">
        <f t="shared" si="6"/>
        <v>0</v>
      </c>
      <c r="AH24" s="64">
        <f t="shared" si="7"/>
        <v>0</v>
      </c>
      <c r="AI24" s="91"/>
      <c r="AJ24" s="71">
        <f t="shared" si="8"/>
        <v>0</v>
      </c>
      <c r="AK24" s="91">
        <f t="shared" si="8"/>
        <v>0</v>
      </c>
      <c r="AL24" s="64">
        <f t="shared" si="8"/>
        <v>0</v>
      </c>
      <c r="AM24" s="30"/>
      <c r="AN24" s="75" t="e">
        <f t="shared" si="9"/>
        <v>#DIV/0!</v>
      </c>
      <c r="AO24" s="92" t="e">
        <f t="shared" si="10"/>
        <v>#DIV/0!</v>
      </c>
      <c r="AP24" s="77" t="e">
        <f t="shared" si="0"/>
        <v>#DIV/0!</v>
      </c>
      <c r="AQ24" s="30"/>
      <c r="AR24" s="71">
        <f t="shared" si="11"/>
        <v>0</v>
      </c>
      <c r="AS24" s="91">
        <f t="shared" si="12"/>
        <v>0</v>
      </c>
      <c r="AT24" s="74"/>
      <c r="AU24" s="30"/>
      <c r="AV24" s="71">
        <f>(O24-(MAX($O$3:O24)))/(MAX($O$3:O24))</f>
        <v>0</v>
      </c>
      <c r="AW24" s="91">
        <f>(P24-(MAX($P$3:P24)))/(MAX($P$3:P24))</f>
        <v>0</v>
      </c>
      <c r="AX24" s="64">
        <f>(R24-(MAX($R$3:R24)))/(MAX($R$3:R24))</f>
        <v>0</v>
      </c>
      <c r="AY24" s="30"/>
      <c r="AZ24" s="71">
        <f t="shared" si="13"/>
        <v>0</v>
      </c>
      <c r="BA24" s="91">
        <f t="shared" si="14"/>
        <v>0</v>
      </c>
      <c r="BB24" s="64">
        <f t="shared" si="15"/>
        <v>0</v>
      </c>
      <c r="BC24" s="91"/>
      <c r="BD24" s="95">
        <f t="shared" si="34"/>
        <v>100</v>
      </c>
      <c r="BE24" s="96">
        <f t="shared" si="34"/>
        <v>100</v>
      </c>
      <c r="BF24" s="97">
        <f t="shared" si="34"/>
        <v>100</v>
      </c>
      <c r="BG24" s="30"/>
      <c r="BH24" s="71">
        <f t="shared" si="17"/>
        <v>0</v>
      </c>
      <c r="BI24" s="91">
        <f t="shared" si="18"/>
        <v>0</v>
      </c>
      <c r="BJ24" s="64">
        <f t="shared" si="19"/>
        <v>0</v>
      </c>
      <c r="BK24" s="91"/>
      <c r="BL24" s="95">
        <f t="shared" si="35"/>
        <v>100</v>
      </c>
      <c r="BM24" s="96">
        <f t="shared" si="35"/>
        <v>100</v>
      </c>
      <c r="BN24" s="92">
        <f t="shared" si="35"/>
        <v>100</v>
      </c>
    </row>
    <row r="25" spans="1:105" s="98" customFormat="1">
      <c r="A25"/>
      <c r="B25" s="114" t="s">
        <v>91</v>
      </c>
      <c r="C25" s="115" t="e">
        <f>(1+C11)^(1/C8)-1</f>
        <v>#DIV/0!</v>
      </c>
      <c r="D25" s="106" t="e">
        <f>(1+D11)^(1/D8)-1</f>
        <v>#DIV/0!</v>
      </c>
      <c r="E25" s="106"/>
      <c r="F25" s="115" t="e">
        <f>(1+F11)^(1/F8)-1</f>
        <v>#DIV/0!</v>
      </c>
      <c r="G25"/>
      <c r="H25" s="82">
        <f t="shared" si="21"/>
        <v>44957</v>
      </c>
      <c r="I25" s="61"/>
      <c r="J25" s="71"/>
      <c r="K25" s="91"/>
      <c r="L25" s="91"/>
      <c r="M25" s="64"/>
      <c r="N25" s="31"/>
      <c r="O25" s="86">
        <f t="shared" si="36"/>
        <v>10000</v>
      </c>
      <c r="P25" s="87">
        <f t="shared" si="36"/>
        <v>10000</v>
      </c>
      <c r="Q25" s="87">
        <f t="shared" si="36"/>
        <v>10000</v>
      </c>
      <c r="R25" s="88">
        <f t="shared" si="2"/>
        <v>10000</v>
      </c>
      <c r="S25" s="89"/>
      <c r="T25" s="69">
        <f t="shared" si="3"/>
        <v>0</v>
      </c>
      <c r="U25" s="90">
        <f t="shared" si="4"/>
        <v>0</v>
      </c>
      <c r="V25" s="70">
        <f t="shared" si="5"/>
        <v>0</v>
      </c>
      <c r="W25" s="89"/>
      <c r="X25" s="71"/>
      <c r="Y25" s="91"/>
      <c r="Z25" s="64"/>
      <c r="AA25" s="89"/>
      <c r="AB25" s="71"/>
      <c r="AC25" s="91"/>
      <c r="AD25" s="64"/>
      <c r="AE25" s="91"/>
      <c r="AF25" s="71">
        <f t="shared" si="6"/>
        <v>0</v>
      </c>
      <c r="AG25" s="91">
        <f t="shared" si="6"/>
        <v>0</v>
      </c>
      <c r="AH25" s="64">
        <f t="shared" si="7"/>
        <v>0</v>
      </c>
      <c r="AI25" s="91"/>
      <c r="AJ25" s="71">
        <f t="shared" si="8"/>
        <v>0</v>
      </c>
      <c r="AK25" s="91">
        <f t="shared" si="8"/>
        <v>0</v>
      </c>
      <c r="AL25" s="64">
        <f t="shared" si="8"/>
        <v>0</v>
      </c>
      <c r="AM25" s="91"/>
      <c r="AN25" s="75" t="e">
        <f t="shared" si="9"/>
        <v>#DIV/0!</v>
      </c>
      <c r="AO25" s="92" t="e">
        <f t="shared" si="10"/>
        <v>#DIV/0!</v>
      </c>
      <c r="AP25" s="77" t="e">
        <f t="shared" si="0"/>
        <v>#DIV/0!</v>
      </c>
      <c r="AQ25" s="91"/>
      <c r="AR25" s="71">
        <f t="shared" si="11"/>
        <v>0</v>
      </c>
      <c r="AS25" s="91">
        <f t="shared" si="12"/>
        <v>0</v>
      </c>
      <c r="AT25" s="74"/>
      <c r="AU25" s="30"/>
      <c r="AV25" s="71">
        <f>(O25-(MAX($O$3:O25)))/(MAX($O$3:O25))</f>
        <v>0</v>
      </c>
      <c r="AW25" s="91">
        <f>(P25-(MAX($P$3:P25)))/(MAX($P$3:P25))</f>
        <v>0</v>
      </c>
      <c r="AX25" s="64">
        <f>(R25-(MAX($R$3:R25)))/(MAX($R$3:R25))</f>
        <v>0</v>
      </c>
      <c r="AY25" s="30"/>
      <c r="AZ25" s="71">
        <f t="shared" si="13"/>
        <v>0</v>
      </c>
      <c r="BA25" s="91">
        <f t="shared" si="14"/>
        <v>0</v>
      </c>
      <c r="BB25" s="64">
        <f t="shared" si="15"/>
        <v>0</v>
      </c>
      <c r="BC25" s="91"/>
      <c r="BD25" s="95">
        <f t="shared" si="34"/>
        <v>100</v>
      </c>
      <c r="BE25" s="96">
        <f t="shared" si="34"/>
        <v>100</v>
      </c>
      <c r="BF25" s="97">
        <f t="shared" si="34"/>
        <v>100</v>
      </c>
      <c r="BG25" s="30"/>
      <c r="BH25" s="71">
        <f t="shared" si="17"/>
        <v>0</v>
      </c>
      <c r="BI25" s="91">
        <f t="shared" si="18"/>
        <v>0</v>
      </c>
      <c r="BJ25" s="64">
        <f t="shared" si="19"/>
        <v>0</v>
      </c>
      <c r="BK25" s="91"/>
      <c r="BL25" s="95">
        <f t="shared" si="35"/>
        <v>100</v>
      </c>
      <c r="BM25" s="96">
        <f t="shared" si="35"/>
        <v>100</v>
      </c>
      <c r="BN25" s="92">
        <f t="shared" si="35"/>
        <v>100</v>
      </c>
      <c r="BO25" s="38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</row>
    <row r="26" spans="1:105">
      <c r="B26" s="116" t="s">
        <v>92</v>
      </c>
      <c r="C26" s="117">
        <f>BD72/BF72</f>
        <v>1</v>
      </c>
      <c r="D26" s="117">
        <f>BE72/BF72</f>
        <v>1</v>
      </c>
      <c r="E26" s="117"/>
      <c r="F26" s="118"/>
      <c r="H26" s="82">
        <f t="shared" si="21"/>
        <v>44985</v>
      </c>
      <c r="I26" s="61"/>
      <c r="J26" s="71"/>
      <c r="K26" s="91"/>
      <c r="L26" s="91"/>
      <c r="M26" s="64"/>
      <c r="N26" s="31"/>
      <c r="O26" s="86">
        <f t="shared" si="36"/>
        <v>10000</v>
      </c>
      <c r="P26" s="87">
        <f t="shared" si="36"/>
        <v>10000</v>
      </c>
      <c r="Q26" s="87">
        <f t="shared" si="36"/>
        <v>10000</v>
      </c>
      <c r="R26" s="88">
        <f t="shared" si="2"/>
        <v>10000</v>
      </c>
      <c r="S26" s="89"/>
      <c r="T26" s="69">
        <f t="shared" si="3"/>
        <v>0</v>
      </c>
      <c r="U26" s="90">
        <f t="shared" si="4"/>
        <v>0</v>
      </c>
      <c r="V26" s="70">
        <f t="shared" si="5"/>
        <v>0</v>
      </c>
      <c r="W26" s="89"/>
      <c r="X26" s="71">
        <f>(O26-O23)/O23</f>
        <v>0</v>
      </c>
      <c r="Y26" s="91">
        <f t="shared" ref="Y26" si="39">(P26-P23)/P23</f>
        <v>0</v>
      </c>
      <c r="Z26" s="64">
        <f t="shared" ref="Z26" si="40">(R26-R23)/R23</f>
        <v>0</v>
      </c>
      <c r="AA26" s="89"/>
      <c r="AB26" s="71"/>
      <c r="AC26" s="91"/>
      <c r="AD26" s="64"/>
      <c r="AE26" s="91"/>
      <c r="AF26" s="71">
        <f t="shared" si="6"/>
        <v>0</v>
      </c>
      <c r="AG26" s="91">
        <f t="shared" si="6"/>
        <v>0</v>
      </c>
      <c r="AH26" s="64">
        <f t="shared" si="7"/>
        <v>0</v>
      </c>
      <c r="AI26" s="91"/>
      <c r="AJ26" s="71">
        <f t="shared" si="8"/>
        <v>0</v>
      </c>
      <c r="AK26" s="91">
        <f t="shared" si="8"/>
        <v>0</v>
      </c>
      <c r="AL26" s="64">
        <f t="shared" si="8"/>
        <v>0</v>
      </c>
      <c r="AM26" s="91"/>
      <c r="AN26" s="75" t="e">
        <f t="shared" si="9"/>
        <v>#DIV/0!</v>
      </c>
      <c r="AO26" s="92" t="e">
        <f t="shared" si="10"/>
        <v>#DIV/0!</v>
      </c>
      <c r="AP26" s="77" t="e">
        <f t="shared" si="0"/>
        <v>#DIV/0!</v>
      </c>
      <c r="AQ26" s="91"/>
      <c r="AR26" s="71">
        <f t="shared" si="11"/>
        <v>0</v>
      </c>
      <c r="AS26" s="91">
        <f t="shared" si="12"/>
        <v>0</v>
      </c>
      <c r="AT26" s="74"/>
      <c r="AU26" s="30"/>
      <c r="AV26" s="71">
        <f>(O26-(MAX($O$3:O26)))/(MAX($O$3:O26))</f>
        <v>0</v>
      </c>
      <c r="AW26" s="91">
        <f>(P26-(MAX($P$3:P26)))/(MAX($P$3:P26))</f>
        <v>0</v>
      </c>
      <c r="AX26" s="64">
        <f>(R26-(MAX($R$3:R26)))/(MAX($R$3:R26))</f>
        <v>0</v>
      </c>
      <c r="AY26" s="30"/>
      <c r="AZ26" s="71">
        <f t="shared" si="13"/>
        <v>0</v>
      </c>
      <c r="BA26" s="91">
        <f t="shared" si="14"/>
        <v>0</v>
      </c>
      <c r="BB26" s="64">
        <f t="shared" si="15"/>
        <v>0</v>
      </c>
      <c r="BC26" s="91"/>
      <c r="BD26" s="95">
        <f t="shared" si="34"/>
        <v>100</v>
      </c>
      <c r="BE26" s="96">
        <f t="shared" si="34"/>
        <v>100</v>
      </c>
      <c r="BF26" s="97">
        <f t="shared" si="34"/>
        <v>100</v>
      </c>
      <c r="BG26" s="30"/>
      <c r="BH26" s="71">
        <f t="shared" si="17"/>
        <v>0</v>
      </c>
      <c r="BI26" s="91">
        <f t="shared" si="18"/>
        <v>0</v>
      </c>
      <c r="BJ26" s="64">
        <f t="shared" si="19"/>
        <v>0</v>
      </c>
      <c r="BK26" s="91"/>
      <c r="BL26" s="95">
        <f t="shared" si="35"/>
        <v>100</v>
      </c>
      <c r="BM26" s="96">
        <f t="shared" si="35"/>
        <v>100</v>
      </c>
      <c r="BN26" s="92">
        <f t="shared" si="35"/>
        <v>100</v>
      </c>
    </row>
    <row r="27" spans="1:105">
      <c r="B27" s="105" t="s">
        <v>93</v>
      </c>
      <c r="C27" s="117">
        <f>BL72/$BN$72</f>
        <v>1</v>
      </c>
      <c r="D27" s="117">
        <f>BM72/$BN$72</f>
        <v>1</v>
      </c>
      <c r="E27" s="117"/>
      <c r="F27" s="118"/>
      <c r="H27" s="82"/>
      <c r="I27" s="61"/>
      <c r="J27" s="71"/>
      <c r="K27" s="91"/>
      <c r="L27" s="91"/>
      <c r="M27" s="64"/>
      <c r="N27" s="31"/>
      <c r="O27" s="86">
        <f t="shared" si="36"/>
        <v>10000</v>
      </c>
      <c r="P27" s="87">
        <f t="shared" si="36"/>
        <v>10000</v>
      </c>
      <c r="Q27" s="87">
        <f t="shared" si="36"/>
        <v>10000</v>
      </c>
      <c r="R27" s="88">
        <f t="shared" si="2"/>
        <v>10000</v>
      </c>
      <c r="S27" s="89"/>
      <c r="T27" s="69">
        <f t="shared" si="3"/>
        <v>0</v>
      </c>
      <c r="U27" s="90">
        <f t="shared" si="4"/>
        <v>0</v>
      </c>
      <c r="V27" s="70">
        <f t="shared" si="5"/>
        <v>0</v>
      </c>
      <c r="W27" s="89"/>
      <c r="X27" s="71"/>
      <c r="Y27" s="91"/>
      <c r="Z27" s="64"/>
      <c r="AA27" s="89"/>
      <c r="AB27" s="71"/>
      <c r="AC27" s="91"/>
      <c r="AD27" s="64"/>
      <c r="AE27" s="91"/>
      <c r="AF27" s="71">
        <f t="shared" si="6"/>
        <v>0</v>
      </c>
      <c r="AG27" s="91">
        <f t="shared" si="6"/>
        <v>0</v>
      </c>
      <c r="AH27" s="64">
        <f t="shared" si="7"/>
        <v>0</v>
      </c>
      <c r="AI27" s="91"/>
      <c r="AJ27" s="71">
        <f t="shared" si="8"/>
        <v>0</v>
      </c>
      <c r="AK27" s="91">
        <f t="shared" si="8"/>
        <v>0</v>
      </c>
      <c r="AL27" s="64">
        <f t="shared" si="8"/>
        <v>0</v>
      </c>
      <c r="AM27" s="91"/>
      <c r="AN27" s="75" t="e">
        <f t="shared" si="9"/>
        <v>#DIV/0!</v>
      </c>
      <c r="AO27" s="92" t="e">
        <f t="shared" si="10"/>
        <v>#DIV/0!</v>
      </c>
      <c r="AP27" s="77" t="e">
        <f t="shared" si="0"/>
        <v>#DIV/0!</v>
      </c>
      <c r="AQ27" s="91"/>
      <c r="AR27" s="71">
        <f t="shared" si="11"/>
        <v>0</v>
      </c>
      <c r="AS27" s="91">
        <f t="shared" si="12"/>
        <v>0</v>
      </c>
      <c r="AT27" s="74"/>
      <c r="AU27" s="30"/>
      <c r="AV27" s="71">
        <f>(O27-(MAX($O$3:O27)))/(MAX($O$3:O27))</f>
        <v>0</v>
      </c>
      <c r="AW27" s="91">
        <f>(P27-(MAX($P$3:P27)))/(MAX($P$3:P27))</f>
        <v>0</v>
      </c>
      <c r="AX27" s="64">
        <f>(R27-(MAX($R$3:R27)))/(MAX($R$3:R27))</f>
        <v>0</v>
      </c>
      <c r="AY27" s="30"/>
      <c r="AZ27" s="71">
        <f t="shared" si="13"/>
        <v>0</v>
      </c>
      <c r="BA27" s="91">
        <f t="shared" si="14"/>
        <v>0</v>
      </c>
      <c r="BB27" s="64">
        <f t="shared" si="15"/>
        <v>0</v>
      </c>
      <c r="BC27" s="91"/>
      <c r="BD27" s="95">
        <f t="shared" si="34"/>
        <v>100</v>
      </c>
      <c r="BE27" s="96">
        <f t="shared" si="34"/>
        <v>100</v>
      </c>
      <c r="BF27" s="97">
        <f t="shared" si="34"/>
        <v>100</v>
      </c>
      <c r="BG27" s="30"/>
      <c r="BH27" s="71">
        <f t="shared" si="17"/>
        <v>0</v>
      </c>
      <c r="BI27" s="91">
        <f t="shared" si="18"/>
        <v>0</v>
      </c>
      <c r="BJ27" s="64">
        <f t="shared" si="19"/>
        <v>0</v>
      </c>
      <c r="BK27" s="91"/>
      <c r="BL27" s="95">
        <f t="shared" si="35"/>
        <v>100</v>
      </c>
      <c r="BM27" s="96">
        <f t="shared" si="35"/>
        <v>100</v>
      </c>
      <c r="BN27" s="92">
        <f t="shared" si="35"/>
        <v>100</v>
      </c>
    </row>
    <row r="28" spans="1:105" s="98" customFormat="1">
      <c r="A28"/>
      <c r="B28" s="105" t="s">
        <v>94</v>
      </c>
      <c r="C28" s="106">
        <f>MIN(AV4:AV72)</f>
        <v>0</v>
      </c>
      <c r="D28" s="106">
        <f>MIN(AW4:AW72)</f>
        <v>0</v>
      </c>
      <c r="E28" s="106"/>
      <c r="F28" s="106">
        <f>MIN(AX4:AX72)</f>
        <v>0</v>
      </c>
      <c r="G28"/>
      <c r="H28" s="82"/>
      <c r="I28" s="61"/>
      <c r="J28" s="71"/>
      <c r="K28" s="91"/>
      <c r="L28" s="91"/>
      <c r="M28" s="64"/>
      <c r="N28" s="31"/>
      <c r="O28" s="86">
        <f t="shared" si="36"/>
        <v>10000</v>
      </c>
      <c r="P28" s="87">
        <f t="shared" si="36"/>
        <v>10000</v>
      </c>
      <c r="Q28" s="87">
        <f t="shared" si="36"/>
        <v>10000</v>
      </c>
      <c r="R28" s="88">
        <f t="shared" si="2"/>
        <v>10000</v>
      </c>
      <c r="S28" s="89"/>
      <c r="T28" s="69">
        <f t="shared" si="3"/>
        <v>0</v>
      </c>
      <c r="U28" s="90">
        <f t="shared" si="4"/>
        <v>0</v>
      </c>
      <c r="V28" s="70">
        <f t="shared" si="5"/>
        <v>0</v>
      </c>
      <c r="W28" s="89"/>
      <c r="X28" s="71"/>
      <c r="Y28" s="91"/>
      <c r="Z28" s="64"/>
      <c r="AA28" s="89"/>
      <c r="AB28" s="71"/>
      <c r="AC28" s="91"/>
      <c r="AD28" s="64"/>
      <c r="AE28" s="91"/>
      <c r="AF28" s="71">
        <f t="shared" si="6"/>
        <v>0</v>
      </c>
      <c r="AG28" s="91">
        <f t="shared" si="6"/>
        <v>0</v>
      </c>
      <c r="AH28" s="64">
        <f t="shared" si="7"/>
        <v>0</v>
      </c>
      <c r="AI28" s="91"/>
      <c r="AJ28" s="71">
        <f t="shared" si="8"/>
        <v>0</v>
      </c>
      <c r="AK28" s="91">
        <f t="shared" si="8"/>
        <v>0</v>
      </c>
      <c r="AL28" s="64">
        <f t="shared" si="8"/>
        <v>0</v>
      </c>
      <c r="AM28" s="30"/>
      <c r="AN28" s="75" t="e">
        <f t="shared" si="9"/>
        <v>#DIV/0!</v>
      </c>
      <c r="AO28" s="92" t="e">
        <f t="shared" si="10"/>
        <v>#DIV/0!</v>
      </c>
      <c r="AP28" s="77" t="e">
        <f t="shared" si="0"/>
        <v>#DIV/0!</v>
      </c>
      <c r="AQ28" s="30"/>
      <c r="AR28" s="71">
        <f t="shared" si="11"/>
        <v>0</v>
      </c>
      <c r="AS28" s="91">
        <f t="shared" si="12"/>
        <v>0</v>
      </c>
      <c r="AT28" s="74"/>
      <c r="AU28" s="30"/>
      <c r="AV28" s="71">
        <f>(O28-(MAX($O$3:O28)))/(MAX($O$3:O28))</f>
        <v>0</v>
      </c>
      <c r="AW28" s="91">
        <f>(P28-(MAX($P$3:P28)))/(MAX($P$3:P28))</f>
        <v>0</v>
      </c>
      <c r="AX28" s="64">
        <f>(R28-(MAX($R$3:R28)))/(MAX($R$3:R28))</f>
        <v>0</v>
      </c>
      <c r="AY28" s="30"/>
      <c r="AZ28" s="71">
        <f t="shared" si="13"/>
        <v>0</v>
      </c>
      <c r="BA28" s="91">
        <f t="shared" si="14"/>
        <v>0</v>
      </c>
      <c r="BB28" s="64">
        <f t="shared" si="15"/>
        <v>0</v>
      </c>
      <c r="BC28" s="91"/>
      <c r="BD28" s="95">
        <f t="shared" si="34"/>
        <v>100</v>
      </c>
      <c r="BE28" s="96">
        <f t="shared" si="34"/>
        <v>100</v>
      </c>
      <c r="BF28" s="97">
        <f t="shared" si="34"/>
        <v>100</v>
      </c>
      <c r="BG28" s="30"/>
      <c r="BH28" s="71">
        <f t="shared" si="17"/>
        <v>0</v>
      </c>
      <c r="BI28" s="91">
        <f t="shared" si="18"/>
        <v>0</v>
      </c>
      <c r="BJ28" s="64">
        <f t="shared" si="19"/>
        <v>0</v>
      </c>
      <c r="BK28" s="91"/>
      <c r="BL28" s="95">
        <f t="shared" si="35"/>
        <v>100</v>
      </c>
      <c r="BM28" s="96">
        <f t="shared" si="35"/>
        <v>100</v>
      </c>
      <c r="BN28" s="92">
        <f t="shared" si="35"/>
        <v>100</v>
      </c>
      <c r="BO28" s="3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</row>
    <row r="29" spans="1:105">
      <c r="B29" s="105" t="s">
        <v>95</v>
      </c>
      <c r="C29" s="104" t="e">
        <f>C10-$F$10</f>
        <v>#DIV/0!</v>
      </c>
      <c r="D29" s="104" t="e">
        <f>D10-$F$10</f>
        <v>#DIV/0!</v>
      </c>
      <c r="E29" s="104"/>
      <c r="F29" s="118"/>
      <c r="H29" s="82"/>
      <c r="I29" s="61"/>
      <c r="J29" s="71"/>
      <c r="K29" s="91"/>
      <c r="L29" s="91"/>
      <c r="M29" s="64"/>
      <c r="N29" s="31"/>
      <c r="O29" s="86">
        <f t="shared" si="36"/>
        <v>10000</v>
      </c>
      <c r="P29" s="87">
        <f t="shared" si="36"/>
        <v>10000</v>
      </c>
      <c r="Q29" s="87">
        <f t="shared" si="36"/>
        <v>10000</v>
      </c>
      <c r="R29" s="88">
        <f t="shared" si="2"/>
        <v>10000</v>
      </c>
      <c r="S29" s="89"/>
      <c r="T29" s="69">
        <f t="shared" si="3"/>
        <v>0</v>
      </c>
      <c r="U29" s="90">
        <f t="shared" si="4"/>
        <v>0</v>
      </c>
      <c r="V29" s="70">
        <f t="shared" si="5"/>
        <v>0</v>
      </c>
      <c r="W29" s="89"/>
      <c r="X29" s="71">
        <f>(O29-O26)/O26</f>
        <v>0</v>
      </c>
      <c r="Y29" s="91">
        <f t="shared" ref="Y29" si="41">(P29-P26)/P26</f>
        <v>0</v>
      </c>
      <c r="Z29" s="64">
        <f t="shared" ref="Z29" si="42">(R29-R26)/R26</f>
        <v>0</v>
      </c>
      <c r="AA29" s="89"/>
      <c r="AB29" s="71">
        <f>(O29-O17)/O17</f>
        <v>0</v>
      </c>
      <c r="AC29" s="91">
        <f>(P29-P17)/P17</f>
        <v>0</v>
      </c>
      <c r="AD29" s="64">
        <f>(R29-R17)/R17</f>
        <v>0</v>
      </c>
      <c r="AE29" s="91"/>
      <c r="AF29" s="71">
        <f t="shared" si="6"/>
        <v>0</v>
      </c>
      <c r="AG29" s="91">
        <f t="shared" si="6"/>
        <v>0</v>
      </c>
      <c r="AH29" s="64">
        <f t="shared" si="7"/>
        <v>0</v>
      </c>
      <c r="AI29" s="91"/>
      <c r="AJ29" s="71">
        <f t="shared" si="8"/>
        <v>0</v>
      </c>
      <c r="AK29" s="91">
        <f t="shared" si="8"/>
        <v>0</v>
      </c>
      <c r="AL29" s="64">
        <f t="shared" si="8"/>
        <v>0</v>
      </c>
      <c r="AM29" s="30"/>
      <c r="AN29" s="75" t="e">
        <f t="shared" si="9"/>
        <v>#DIV/0!</v>
      </c>
      <c r="AO29" s="92" t="e">
        <f t="shared" si="10"/>
        <v>#DIV/0!</v>
      </c>
      <c r="AP29" s="77" t="e">
        <f t="shared" si="0"/>
        <v>#DIV/0!</v>
      </c>
      <c r="AQ29" s="30"/>
      <c r="AR29" s="71">
        <f t="shared" si="11"/>
        <v>0</v>
      </c>
      <c r="AS29" s="91">
        <f t="shared" si="12"/>
        <v>0</v>
      </c>
      <c r="AT29" s="74"/>
      <c r="AU29" s="30"/>
      <c r="AV29" s="71">
        <f>(O29-(MAX($O$3:O29)))/(MAX($O$3:O29))</f>
        <v>0</v>
      </c>
      <c r="AW29" s="91">
        <f>(P29-(MAX($P$3:P29)))/(MAX($P$3:P29))</f>
        <v>0</v>
      </c>
      <c r="AX29" s="64">
        <f>(R29-(MAX($R$3:R29)))/(MAX($R$3:R29))</f>
        <v>0</v>
      </c>
      <c r="AY29" s="30"/>
      <c r="AZ29" s="71">
        <f t="shared" si="13"/>
        <v>0</v>
      </c>
      <c r="BA29" s="91">
        <f t="shared" si="14"/>
        <v>0</v>
      </c>
      <c r="BB29" s="64">
        <f t="shared" si="15"/>
        <v>0</v>
      </c>
      <c r="BC29" s="91"/>
      <c r="BD29" s="95">
        <f t="shared" si="34"/>
        <v>100</v>
      </c>
      <c r="BE29" s="96">
        <f t="shared" si="34"/>
        <v>100</v>
      </c>
      <c r="BF29" s="97">
        <f t="shared" si="34"/>
        <v>100</v>
      </c>
      <c r="BG29" s="30"/>
      <c r="BH29" s="71">
        <f t="shared" si="17"/>
        <v>0</v>
      </c>
      <c r="BI29" s="91">
        <f t="shared" si="18"/>
        <v>0</v>
      </c>
      <c r="BJ29" s="64">
        <f t="shared" si="19"/>
        <v>0</v>
      </c>
      <c r="BK29" s="91"/>
      <c r="BL29" s="95">
        <f t="shared" si="35"/>
        <v>100</v>
      </c>
      <c r="BM29" s="96">
        <f t="shared" si="35"/>
        <v>100</v>
      </c>
      <c r="BN29" s="92">
        <f t="shared" si="35"/>
        <v>100</v>
      </c>
    </row>
    <row r="30" spans="1:105">
      <c r="B30" s="105" t="s">
        <v>96</v>
      </c>
      <c r="C30" s="108" t="e">
        <f>STDEV(IF(AR4:AR72&lt;&gt;0,AR4:AR72))*SQRT(12)</f>
        <v>#DIV/0!</v>
      </c>
      <c r="D30" s="108" t="e">
        <f>STDEV(IF(AS4:AS72&lt;&gt;0,AS4:AS72))*SQRT(12)</f>
        <v>#DIV/0!</v>
      </c>
      <c r="E30" s="108"/>
      <c r="F30" s="118"/>
      <c r="H30" s="82"/>
      <c r="I30" s="61"/>
      <c r="J30" s="71"/>
      <c r="K30" s="91"/>
      <c r="L30" s="91"/>
      <c r="M30" s="64"/>
      <c r="N30" s="31"/>
      <c r="O30" s="86">
        <f t="shared" si="36"/>
        <v>10000</v>
      </c>
      <c r="P30" s="87">
        <f t="shared" si="36"/>
        <v>10000</v>
      </c>
      <c r="Q30" s="87">
        <f t="shared" si="36"/>
        <v>10000</v>
      </c>
      <c r="R30" s="88">
        <f t="shared" si="2"/>
        <v>10000</v>
      </c>
      <c r="S30" s="89"/>
      <c r="T30" s="69">
        <f t="shared" si="3"/>
        <v>0</v>
      </c>
      <c r="U30" s="90">
        <f t="shared" si="4"/>
        <v>0</v>
      </c>
      <c r="V30" s="70">
        <f t="shared" si="5"/>
        <v>0</v>
      </c>
      <c r="W30" s="89"/>
      <c r="X30" s="71"/>
      <c r="Y30" s="91"/>
      <c r="Z30" s="64"/>
      <c r="AA30" s="89"/>
      <c r="AB30" s="71"/>
      <c r="AC30" s="91"/>
      <c r="AD30" s="64"/>
      <c r="AE30" s="91"/>
      <c r="AF30" s="71">
        <f t="shared" si="6"/>
        <v>0</v>
      </c>
      <c r="AG30" s="91">
        <f t="shared" si="6"/>
        <v>0</v>
      </c>
      <c r="AH30" s="64">
        <f t="shared" si="7"/>
        <v>0</v>
      </c>
      <c r="AI30" s="91"/>
      <c r="AJ30" s="71">
        <f t="shared" si="8"/>
        <v>0</v>
      </c>
      <c r="AK30" s="91">
        <f t="shared" si="8"/>
        <v>0</v>
      </c>
      <c r="AL30" s="64">
        <f t="shared" si="8"/>
        <v>0</v>
      </c>
      <c r="AM30" s="30"/>
      <c r="AN30" s="75" t="e">
        <f t="shared" si="9"/>
        <v>#DIV/0!</v>
      </c>
      <c r="AO30" s="92" t="e">
        <f t="shared" si="10"/>
        <v>#DIV/0!</v>
      </c>
      <c r="AP30" s="77" t="e">
        <f t="shared" si="0"/>
        <v>#DIV/0!</v>
      </c>
      <c r="AQ30" s="30"/>
      <c r="AR30" s="71">
        <f t="shared" si="11"/>
        <v>0</v>
      </c>
      <c r="AS30" s="91">
        <f t="shared" si="12"/>
        <v>0</v>
      </c>
      <c r="AT30" s="74"/>
      <c r="AU30" s="30"/>
      <c r="AV30" s="71">
        <f>(O30-(MAX($O$3:O30)))/(MAX($O$3:O30))</f>
        <v>0</v>
      </c>
      <c r="AW30" s="91">
        <f>(P30-(MAX($P$3:P30)))/(MAX($P$3:P30))</f>
        <v>0</v>
      </c>
      <c r="AX30" s="64">
        <f>(R30-(MAX($R$3:R30)))/(MAX($R$3:R30))</f>
        <v>0</v>
      </c>
      <c r="AY30" s="30"/>
      <c r="AZ30" s="71">
        <f t="shared" si="13"/>
        <v>0</v>
      </c>
      <c r="BA30" s="91">
        <f t="shared" si="14"/>
        <v>0</v>
      </c>
      <c r="BB30" s="64">
        <f t="shared" si="15"/>
        <v>0</v>
      </c>
      <c r="BC30" s="91"/>
      <c r="BD30" s="95">
        <f t="shared" si="34"/>
        <v>100</v>
      </c>
      <c r="BE30" s="96">
        <f t="shared" si="34"/>
        <v>100</v>
      </c>
      <c r="BF30" s="97">
        <f t="shared" si="34"/>
        <v>100</v>
      </c>
      <c r="BG30" s="30"/>
      <c r="BH30" s="71">
        <f t="shared" si="17"/>
        <v>0</v>
      </c>
      <c r="BI30" s="91">
        <f t="shared" si="18"/>
        <v>0</v>
      </c>
      <c r="BJ30" s="64">
        <f t="shared" si="19"/>
        <v>0</v>
      </c>
      <c r="BK30" s="91"/>
      <c r="BL30" s="95">
        <f t="shared" si="35"/>
        <v>100</v>
      </c>
      <c r="BM30" s="96">
        <f t="shared" si="35"/>
        <v>100</v>
      </c>
      <c r="BN30" s="92">
        <f t="shared" si="35"/>
        <v>100</v>
      </c>
    </row>
    <row r="31" spans="1:105" s="98" customFormat="1">
      <c r="A31"/>
      <c r="B31" s="105" t="s">
        <v>97</v>
      </c>
      <c r="C31" s="119" t="e">
        <f>C29/C30</f>
        <v>#DIV/0!</v>
      </c>
      <c r="D31" s="119" t="e">
        <f>D29/D30</f>
        <v>#DIV/0!</v>
      </c>
      <c r="E31" s="119"/>
      <c r="F31" s="118"/>
      <c r="G31"/>
      <c r="H31" s="82"/>
      <c r="I31" s="61"/>
      <c r="J31" s="71"/>
      <c r="K31" s="91"/>
      <c r="L31" s="91"/>
      <c r="M31" s="64"/>
      <c r="N31" s="31"/>
      <c r="O31" s="86">
        <f t="shared" si="36"/>
        <v>10000</v>
      </c>
      <c r="P31" s="87">
        <f t="shared" si="36"/>
        <v>10000</v>
      </c>
      <c r="Q31" s="87">
        <f t="shared" si="36"/>
        <v>10000</v>
      </c>
      <c r="R31" s="88">
        <f t="shared" si="2"/>
        <v>10000</v>
      </c>
      <c r="S31" s="89"/>
      <c r="T31" s="69">
        <f t="shared" si="3"/>
        <v>0</v>
      </c>
      <c r="U31" s="90">
        <f t="shared" si="4"/>
        <v>0</v>
      </c>
      <c r="V31" s="70">
        <f t="shared" si="5"/>
        <v>0</v>
      </c>
      <c r="W31" s="89"/>
      <c r="X31" s="71"/>
      <c r="Y31" s="91"/>
      <c r="Z31" s="64"/>
      <c r="AA31" s="89"/>
      <c r="AB31" s="71"/>
      <c r="AC31" s="91"/>
      <c r="AD31" s="64"/>
      <c r="AE31" s="91"/>
      <c r="AF31" s="71">
        <f t="shared" si="6"/>
        <v>0</v>
      </c>
      <c r="AG31" s="91">
        <f t="shared" si="6"/>
        <v>0</v>
      </c>
      <c r="AH31" s="64">
        <f t="shared" si="7"/>
        <v>0</v>
      </c>
      <c r="AI31" s="91"/>
      <c r="AJ31" s="71">
        <f t="shared" si="8"/>
        <v>0</v>
      </c>
      <c r="AK31" s="91">
        <f t="shared" si="8"/>
        <v>0</v>
      </c>
      <c r="AL31" s="64">
        <f t="shared" si="8"/>
        <v>0</v>
      </c>
      <c r="AM31" s="30"/>
      <c r="AN31" s="75" t="e">
        <f t="shared" si="9"/>
        <v>#DIV/0!</v>
      </c>
      <c r="AO31" s="92" t="e">
        <f t="shared" si="10"/>
        <v>#DIV/0!</v>
      </c>
      <c r="AP31" s="77" t="e">
        <f t="shared" si="0"/>
        <v>#DIV/0!</v>
      </c>
      <c r="AQ31" s="30"/>
      <c r="AR31" s="71">
        <f t="shared" si="11"/>
        <v>0</v>
      </c>
      <c r="AS31" s="91">
        <f t="shared" si="12"/>
        <v>0</v>
      </c>
      <c r="AT31" s="74"/>
      <c r="AU31" s="30"/>
      <c r="AV31" s="71">
        <f>(O31-(MAX($O$3:O31)))/(MAX($O$3:O31))</f>
        <v>0</v>
      </c>
      <c r="AW31" s="91">
        <f>(P31-(MAX($P$3:P31)))/(MAX($P$3:P31))</f>
        <v>0</v>
      </c>
      <c r="AX31" s="64">
        <f>(R31-(MAX($R$3:R31)))/(MAX($R$3:R31))</f>
        <v>0</v>
      </c>
      <c r="AY31" s="30"/>
      <c r="AZ31" s="71">
        <f t="shared" si="13"/>
        <v>0</v>
      </c>
      <c r="BA31" s="91">
        <f t="shared" si="14"/>
        <v>0</v>
      </c>
      <c r="BB31" s="64">
        <f t="shared" si="15"/>
        <v>0</v>
      </c>
      <c r="BC31" s="91"/>
      <c r="BD31" s="95">
        <f t="shared" si="34"/>
        <v>100</v>
      </c>
      <c r="BE31" s="96">
        <f t="shared" si="34"/>
        <v>100</v>
      </c>
      <c r="BF31" s="97">
        <f t="shared" si="34"/>
        <v>100</v>
      </c>
      <c r="BG31" s="30"/>
      <c r="BH31" s="71">
        <f t="shared" si="17"/>
        <v>0</v>
      </c>
      <c r="BI31" s="91">
        <f t="shared" si="18"/>
        <v>0</v>
      </c>
      <c r="BJ31" s="64">
        <f t="shared" si="19"/>
        <v>0</v>
      </c>
      <c r="BK31" s="91"/>
      <c r="BL31" s="95">
        <f t="shared" si="35"/>
        <v>100</v>
      </c>
      <c r="BM31" s="96">
        <f t="shared" si="35"/>
        <v>100</v>
      </c>
      <c r="BN31" s="92">
        <f t="shared" si="35"/>
        <v>100</v>
      </c>
      <c r="BO31" s="38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</row>
    <row r="32" spans="1:105">
      <c r="B32" s="105" t="s">
        <v>98</v>
      </c>
      <c r="C32" s="120" t="e">
        <f>C23/C21</f>
        <v>#DIV/0!</v>
      </c>
      <c r="D32" s="120" t="e">
        <f>D23/D21</f>
        <v>#DIV/0!</v>
      </c>
      <c r="E32" s="120"/>
      <c r="F32" s="120" t="e">
        <f>F23/F21</f>
        <v>#DIV/0!</v>
      </c>
      <c r="H32" s="82"/>
      <c r="I32" s="61"/>
      <c r="J32" s="71"/>
      <c r="K32" s="91"/>
      <c r="L32" s="91"/>
      <c r="M32" s="64"/>
      <c r="N32" s="31"/>
      <c r="O32" s="86">
        <f t="shared" si="36"/>
        <v>10000</v>
      </c>
      <c r="P32" s="87">
        <f t="shared" si="36"/>
        <v>10000</v>
      </c>
      <c r="Q32" s="87">
        <f t="shared" si="36"/>
        <v>10000</v>
      </c>
      <c r="R32" s="88">
        <f t="shared" si="2"/>
        <v>10000</v>
      </c>
      <c r="S32" s="89"/>
      <c r="T32" s="69">
        <f t="shared" si="3"/>
        <v>0</v>
      </c>
      <c r="U32" s="90">
        <f t="shared" si="4"/>
        <v>0</v>
      </c>
      <c r="V32" s="70">
        <f t="shared" si="5"/>
        <v>0</v>
      </c>
      <c r="W32" s="89"/>
      <c r="X32" s="71">
        <f>(O32-O29)/O29</f>
        <v>0</v>
      </c>
      <c r="Y32" s="91">
        <f t="shared" ref="Y32" si="43">(P32-P29)/P29</f>
        <v>0</v>
      </c>
      <c r="Z32" s="64">
        <f t="shared" ref="Z32" si="44">(R32-R29)/R29</f>
        <v>0</v>
      </c>
      <c r="AA32" s="89"/>
      <c r="AB32" s="71"/>
      <c r="AC32" s="91"/>
      <c r="AD32" s="64"/>
      <c r="AE32" s="91"/>
      <c r="AF32" s="71">
        <f t="shared" si="6"/>
        <v>0</v>
      </c>
      <c r="AG32" s="91">
        <f t="shared" si="6"/>
        <v>0</v>
      </c>
      <c r="AH32" s="64">
        <f t="shared" si="7"/>
        <v>0</v>
      </c>
      <c r="AI32" s="91"/>
      <c r="AJ32" s="71">
        <f t="shared" si="8"/>
        <v>0</v>
      </c>
      <c r="AK32" s="91">
        <f t="shared" si="8"/>
        <v>0</v>
      </c>
      <c r="AL32" s="64">
        <f t="shared" si="8"/>
        <v>0</v>
      </c>
      <c r="AM32" s="30"/>
      <c r="AN32" s="75" t="e">
        <f t="shared" si="9"/>
        <v>#DIV/0!</v>
      </c>
      <c r="AO32" s="92" t="e">
        <f t="shared" si="10"/>
        <v>#DIV/0!</v>
      </c>
      <c r="AP32" s="77" t="e">
        <f t="shared" si="0"/>
        <v>#DIV/0!</v>
      </c>
      <c r="AQ32" s="30"/>
      <c r="AR32" s="71">
        <f t="shared" si="11"/>
        <v>0</v>
      </c>
      <c r="AS32" s="91">
        <f t="shared" si="12"/>
        <v>0</v>
      </c>
      <c r="AT32" s="74"/>
      <c r="AU32" s="30"/>
      <c r="AV32" s="71">
        <f>(O32-(MAX($O$3:O32)))/(MAX($O$3:O32))</f>
        <v>0</v>
      </c>
      <c r="AW32" s="91">
        <f>(P32-(MAX($P$3:P32)))/(MAX($P$3:P32))</f>
        <v>0</v>
      </c>
      <c r="AX32" s="64">
        <f>(R32-(MAX($R$3:R32)))/(MAX($R$3:R32))</f>
        <v>0</v>
      </c>
      <c r="AY32" s="30"/>
      <c r="AZ32" s="71">
        <f t="shared" si="13"/>
        <v>0</v>
      </c>
      <c r="BA32" s="91">
        <f t="shared" si="14"/>
        <v>0</v>
      </c>
      <c r="BB32" s="64">
        <f t="shared" si="15"/>
        <v>0</v>
      </c>
      <c r="BC32" s="91"/>
      <c r="BD32" s="95">
        <f t="shared" si="34"/>
        <v>100</v>
      </c>
      <c r="BE32" s="96">
        <f t="shared" si="34"/>
        <v>100</v>
      </c>
      <c r="BF32" s="97">
        <f t="shared" si="34"/>
        <v>100</v>
      </c>
      <c r="BG32" s="30"/>
      <c r="BH32" s="71">
        <f t="shared" si="17"/>
        <v>0</v>
      </c>
      <c r="BI32" s="91">
        <f t="shared" si="18"/>
        <v>0</v>
      </c>
      <c r="BJ32" s="64">
        <f t="shared" si="19"/>
        <v>0</v>
      </c>
      <c r="BK32" s="91"/>
      <c r="BL32" s="95">
        <f t="shared" si="35"/>
        <v>100</v>
      </c>
      <c r="BM32" s="96">
        <f t="shared" si="35"/>
        <v>100</v>
      </c>
      <c r="BN32" s="92">
        <f t="shared" si="35"/>
        <v>100</v>
      </c>
    </row>
    <row r="33" spans="1:105">
      <c r="B33" s="105" t="s">
        <v>99</v>
      </c>
      <c r="C33" s="119" t="e">
        <f>(C22-$C$7)/C12</f>
        <v>#DIV/0!</v>
      </c>
      <c r="D33" s="119" t="e">
        <f>(D22-$C$7)/D12</f>
        <v>#DIV/0!</v>
      </c>
      <c r="E33" s="119"/>
      <c r="F33" s="119" t="e">
        <f>(F22-$C$7)/F12</f>
        <v>#DIV/0!</v>
      </c>
      <c r="H33" s="82"/>
      <c r="I33" s="61"/>
      <c r="J33" s="71"/>
      <c r="K33" s="91"/>
      <c r="L33" s="91"/>
      <c r="M33" s="64"/>
      <c r="N33" s="31"/>
      <c r="O33" s="86">
        <f t="shared" si="36"/>
        <v>10000</v>
      </c>
      <c r="P33" s="87">
        <f t="shared" si="36"/>
        <v>10000</v>
      </c>
      <c r="Q33" s="87">
        <f t="shared" si="36"/>
        <v>10000</v>
      </c>
      <c r="R33" s="88">
        <f t="shared" si="2"/>
        <v>10000</v>
      </c>
      <c r="S33" s="89"/>
      <c r="T33" s="69">
        <f t="shared" si="3"/>
        <v>0</v>
      </c>
      <c r="U33" s="90">
        <f t="shared" si="4"/>
        <v>0</v>
      </c>
      <c r="V33" s="70">
        <f t="shared" si="5"/>
        <v>0</v>
      </c>
      <c r="W33" s="89"/>
      <c r="X33" s="71"/>
      <c r="Y33" s="91"/>
      <c r="Z33" s="64"/>
      <c r="AA33" s="89"/>
      <c r="AB33" s="71"/>
      <c r="AC33" s="91"/>
      <c r="AD33" s="64"/>
      <c r="AE33" s="91"/>
      <c r="AF33" s="71">
        <f t="shared" si="6"/>
        <v>0</v>
      </c>
      <c r="AG33" s="91">
        <f t="shared" si="6"/>
        <v>0</v>
      </c>
      <c r="AH33" s="64">
        <f t="shared" si="7"/>
        <v>0</v>
      </c>
      <c r="AI33" s="91"/>
      <c r="AJ33" s="71">
        <f t="shared" si="8"/>
        <v>0</v>
      </c>
      <c r="AK33" s="91">
        <f t="shared" si="8"/>
        <v>0</v>
      </c>
      <c r="AL33" s="64">
        <f t="shared" si="8"/>
        <v>0</v>
      </c>
      <c r="AM33" s="30"/>
      <c r="AN33" s="75" t="e">
        <f t="shared" si="9"/>
        <v>#DIV/0!</v>
      </c>
      <c r="AO33" s="92" t="e">
        <f t="shared" si="10"/>
        <v>#DIV/0!</v>
      </c>
      <c r="AP33" s="77" t="e">
        <f t="shared" si="0"/>
        <v>#DIV/0!</v>
      </c>
      <c r="AQ33" s="30"/>
      <c r="AR33" s="71">
        <f t="shared" si="11"/>
        <v>0</v>
      </c>
      <c r="AS33" s="91">
        <f t="shared" si="12"/>
        <v>0</v>
      </c>
      <c r="AT33" s="74"/>
      <c r="AU33" s="30"/>
      <c r="AV33" s="71">
        <f>(O33-(MAX($O$3:O33)))/(MAX($O$3:O33))</f>
        <v>0</v>
      </c>
      <c r="AW33" s="91">
        <f>(P33-(MAX($P$3:P33)))/(MAX($P$3:P33))</f>
        <v>0</v>
      </c>
      <c r="AX33" s="64">
        <f>(R33-(MAX($R$3:R33)))/(MAX($R$3:R33))</f>
        <v>0</v>
      </c>
      <c r="AY33" s="30"/>
      <c r="AZ33" s="71">
        <f t="shared" si="13"/>
        <v>0</v>
      </c>
      <c r="BA33" s="91">
        <f t="shared" si="14"/>
        <v>0</v>
      </c>
      <c r="BB33" s="64">
        <f t="shared" si="15"/>
        <v>0</v>
      </c>
      <c r="BC33" s="91"/>
      <c r="BD33" s="95">
        <f t="shared" si="34"/>
        <v>100</v>
      </c>
      <c r="BE33" s="96">
        <f t="shared" si="34"/>
        <v>100</v>
      </c>
      <c r="BF33" s="97">
        <f t="shared" si="34"/>
        <v>100</v>
      </c>
      <c r="BG33" s="30"/>
      <c r="BH33" s="71">
        <f t="shared" si="17"/>
        <v>0</v>
      </c>
      <c r="BI33" s="91">
        <f t="shared" si="18"/>
        <v>0</v>
      </c>
      <c r="BJ33" s="64">
        <f t="shared" si="19"/>
        <v>0</v>
      </c>
      <c r="BK33" s="91"/>
      <c r="BL33" s="95">
        <f t="shared" si="35"/>
        <v>100</v>
      </c>
      <c r="BM33" s="96">
        <f t="shared" si="35"/>
        <v>100</v>
      </c>
      <c r="BN33" s="92">
        <f t="shared" si="35"/>
        <v>100</v>
      </c>
    </row>
    <row r="34" spans="1:105" s="107" customFormat="1" ht="15.75" thickBot="1">
      <c r="A34"/>
      <c r="B34" s="105" t="s">
        <v>100</v>
      </c>
      <c r="C34" s="119" t="e">
        <f>RSQ(J4:J72,$M$4:$M$72)</f>
        <v>#DIV/0!</v>
      </c>
      <c r="D34" s="119" t="e">
        <f>RSQ(K4:K72,$M$4:$M$72)</f>
        <v>#DIV/0!</v>
      </c>
      <c r="E34" s="119"/>
      <c r="F34" s="121"/>
      <c r="G34"/>
      <c r="H34" s="82"/>
      <c r="I34" s="61"/>
      <c r="J34" s="71"/>
      <c r="K34" s="91"/>
      <c r="L34" s="91"/>
      <c r="M34" s="64"/>
      <c r="N34" s="31"/>
      <c r="O34" s="86">
        <f t="shared" si="36"/>
        <v>10000</v>
      </c>
      <c r="P34" s="87">
        <f t="shared" si="36"/>
        <v>10000</v>
      </c>
      <c r="Q34" s="87">
        <f t="shared" si="36"/>
        <v>10000</v>
      </c>
      <c r="R34" s="88">
        <f t="shared" si="2"/>
        <v>10000</v>
      </c>
      <c r="S34" s="89"/>
      <c r="T34" s="69">
        <f t="shared" si="3"/>
        <v>0</v>
      </c>
      <c r="U34" s="90">
        <f t="shared" si="4"/>
        <v>0</v>
      </c>
      <c r="V34" s="70">
        <f t="shared" si="5"/>
        <v>0</v>
      </c>
      <c r="W34" s="89"/>
      <c r="X34" s="71"/>
      <c r="Y34" s="91"/>
      <c r="Z34" s="64"/>
      <c r="AA34" s="89"/>
      <c r="AB34" s="71"/>
      <c r="AC34" s="91"/>
      <c r="AD34" s="64"/>
      <c r="AE34" s="91"/>
      <c r="AF34" s="71">
        <f t="shared" si="6"/>
        <v>0</v>
      </c>
      <c r="AG34" s="122">
        <f t="shared" si="6"/>
        <v>0</v>
      </c>
      <c r="AH34" s="64">
        <f t="shared" si="7"/>
        <v>0</v>
      </c>
      <c r="AI34" s="91"/>
      <c r="AJ34" s="71">
        <f t="shared" si="8"/>
        <v>0</v>
      </c>
      <c r="AK34" s="122">
        <f t="shared" si="8"/>
        <v>0</v>
      </c>
      <c r="AL34" s="64">
        <f t="shared" si="8"/>
        <v>0</v>
      </c>
      <c r="AM34" s="30"/>
      <c r="AN34" s="75" t="e">
        <f t="shared" si="9"/>
        <v>#DIV/0!</v>
      </c>
      <c r="AO34" s="92" t="e">
        <f t="shared" si="10"/>
        <v>#DIV/0!</v>
      </c>
      <c r="AP34" s="77" t="e">
        <f t="shared" si="0"/>
        <v>#DIV/0!</v>
      </c>
      <c r="AQ34" s="30"/>
      <c r="AR34" s="71">
        <f t="shared" si="11"/>
        <v>0</v>
      </c>
      <c r="AS34" s="122">
        <f t="shared" si="12"/>
        <v>0</v>
      </c>
      <c r="AT34" s="74"/>
      <c r="AU34" s="30"/>
      <c r="AV34" s="71">
        <f>(O34-(MAX($O$3:O34)))/(MAX($O$3:O34))</f>
        <v>0</v>
      </c>
      <c r="AW34" s="122">
        <f>(P34-(MAX($P$3:P34)))/(MAX($P$3:P34))</f>
        <v>0</v>
      </c>
      <c r="AX34" s="64">
        <f>(R34-(MAX($R$3:R34)))/(MAX($R$3:R34))</f>
        <v>0</v>
      </c>
      <c r="AY34" s="30"/>
      <c r="AZ34" s="71">
        <f t="shared" si="13"/>
        <v>0</v>
      </c>
      <c r="BA34" s="91">
        <f t="shared" si="14"/>
        <v>0</v>
      </c>
      <c r="BB34" s="64">
        <f t="shared" si="15"/>
        <v>0</v>
      </c>
      <c r="BC34" s="91"/>
      <c r="BD34" s="95">
        <f t="shared" si="34"/>
        <v>100</v>
      </c>
      <c r="BE34" s="96">
        <f t="shared" si="34"/>
        <v>100</v>
      </c>
      <c r="BF34" s="97">
        <f t="shared" si="34"/>
        <v>100</v>
      </c>
      <c r="BG34" s="30"/>
      <c r="BH34" s="71">
        <f t="shared" si="17"/>
        <v>0</v>
      </c>
      <c r="BI34" s="91">
        <f t="shared" si="18"/>
        <v>0</v>
      </c>
      <c r="BJ34" s="64">
        <f t="shared" si="19"/>
        <v>0</v>
      </c>
      <c r="BK34" s="91"/>
      <c r="BL34" s="95">
        <f t="shared" si="35"/>
        <v>100</v>
      </c>
      <c r="BM34" s="96">
        <f t="shared" si="35"/>
        <v>100</v>
      </c>
      <c r="BN34" s="92">
        <f t="shared" si="35"/>
        <v>100</v>
      </c>
      <c r="BO34" s="38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</row>
    <row r="35" spans="1:105">
      <c r="B35" s="105" t="s">
        <v>101</v>
      </c>
      <c r="C35" s="123" t="e">
        <f>SUMIF(J4:J72,"&lt;&gt;0",AN4:AN72)/COUNTIFS(J4:J72,"&lt;&gt;0",AN4:AN72,"&gt;0")</f>
        <v>#DIV/0!</v>
      </c>
      <c r="D35" s="123" t="e">
        <f>SUMIF(K4:K72,"&lt;&gt;0",AO4:AO72)/COUNTIFS(K4:K72,"&lt;&gt;0",AO4:AO72,"&gt;0")</f>
        <v>#DIV/0!</v>
      </c>
      <c r="E35" s="123"/>
      <c r="F35" s="118"/>
      <c r="H35" s="82"/>
      <c r="I35" s="61"/>
      <c r="J35" s="71"/>
      <c r="K35" s="91"/>
      <c r="L35" s="91"/>
      <c r="M35" s="64"/>
      <c r="N35" s="31"/>
      <c r="O35" s="86">
        <f t="shared" si="36"/>
        <v>10000</v>
      </c>
      <c r="P35" s="87">
        <f t="shared" si="36"/>
        <v>10000</v>
      </c>
      <c r="Q35" s="87">
        <f t="shared" si="36"/>
        <v>10000</v>
      </c>
      <c r="R35" s="88">
        <f t="shared" si="2"/>
        <v>10000</v>
      </c>
      <c r="S35" s="89"/>
      <c r="T35" s="69">
        <f t="shared" si="3"/>
        <v>0</v>
      </c>
      <c r="U35" s="90">
        <f t="shared" si="4"/>
        <v>0</v>
      </c>
      <c r="V35" s="70">
        <f t="shared" si="5"/>
        <v>0</v>
      </c>
      <c r="W35" s="89"/>
      <c r="X35" s="71">
        <f>(O35-O32)/O32</f>
        <v>0</v>
      </c>
      <c r="Y35" s="91">
        <f t="shared" ref="Y35" si="45">(P35-P32)/P32</f>
        <v>0</v>
      </c>
      <c r="Z35" s="64">
        <f t="shared" ref="Z35" si="46">(R35-R32)/R32</f>
        <v>0</v>
      </c>
      <c r="AA35" s="89"/>
      <c r="AB35" s="71"/>
      <c r="AC35" s="91"/>
      <c r="AD35" s="64"/>
      <c r="AE35" s="91"/>
      <c r="AF35" s="71">
        <f t="shared" si="6"/>
        <v>0</v>
      </c>
      <c r="AG35" s="122">
        <f t="shared" si="6"/>
        <v>0</v>
      </c>
      <c r="AH35" s="64">
        <f t="shared" si="7"/>
        <v>0</v>
      </c>
      <c r="AI35" s="91"/>
      <c r="AJ35" s="71">
        <f t="shared" si="8"/>
        <v>0</v>
      </c>
      <c r="AK35" s="122">
        <f t="shared" si="8"/>
        <v>0</v>
      </c>
      <c r="AL35" s="64">
        <f t="shared" si="8"/>
        <v>0</v>
      </c>
      <c r="AM35" s="30"/>
      <c r="AN35" s="75" t="e">
        <f t="shared" si="9"/>
        <v>#DIV/0!</v>
      </c>
      <c r="AO35" s="92" t="e">
        <f t="shared" si="10"/>
        <v>#DIV/0!</v>
      </c>
      <c r="AP35" s="77" t="e">
        <f t="shared" si="0"/>
        <v>#DIV/0!</v>
      </c>
      <c r="AQ35" s="30"/>
      <c r="AR35" s="71">
        <f t="shared" si="11"/>
        <v>0</v>
      </c>
      <c r="AS35" s="122">
        <f t="shared" si="12"/>
        <v>0</v>
      </c>
      <c r="AT35" s="74"/>
      <c r="AU35" s="30"/>
      <c r="AV35" s="71">
        <f>(O35-(MAX($O$3:O35)))/(MAX($O$3:O35))</f>
        <v>0</v>
      </c>
      <c r="AW35" s="122">
        <f>(P35-(MAX($P$3:P35)))/(MAX($P$3:P35))</f>
        <v>0</v>
      </c>
      <c r="AX35" s="64">
        <f>(R35-(MAX($R$3:R35)))/(MAX($R$3:R35))</f>
        <v>0</v>
      </c>
      <c r="AY35" s="30"/>
      <c r="AZ35" s="71">
        <f t="shared" si="13"/>
        <v>0</v>
      </c>
      <c r="BA35" s="91">
        <f t="shared" si="14"/>
        <v>0</v>
      </c>
      <c r="BB35" s="64">
        <f t="shared" si="15"/>
        <v>0</v>
      </c>
      <c r="BC35" s="91"/>
      <c r="BD35" s="95">
        <f t="shared" si="34"/>
        <v>100</v>
      </c>
      <c r="BE35" s="96">
        <f t="shared" si="34"/>
        <v>100</v>
      </c>
      <c r="BF35" s="97">
        <f t="shared" si="34"/>
        <v>100</v>
      </c>
      <c r="BG35" s="30"/>
      <c r="BH35" s="71">
        <f t="shared" si="17"/>
        <v>0</v>
      </c>
      <c r="BI35" s="91">
        <f t="shared" si="18"/>
        <v>0</v>
      </c>
      <c r="BJ35" s="64">
        <f t="shared" si="19"/>
        <v>0</v>
      </c>
      <c r="BK35" s="91"/>
      <c r="BL35" s="95">
        <f t="shared" si="35"/>
        <v>100</v>
      </c>
      <c r="BM35" s="96">
        <f t="shared" si="35"/>
        <v>100</v>
      </c>
      <c r="BN35" s="92">
        <f t="shared" si="35"/>
        <v>100</v>
      </c>
    </row>
    <row r="36" spans="1:105">
      <c r="B36" s="105" t="s">
        <v>102</v>
      </c>
      <c r="C36" s="123" t="e">
        <f>COVAR(J4:J60,$M$4:$M$60)/VAR($M$4:$M$60)</f>
        <v>#DIV/0!</v>
      </c>
      <c r="D36" s="123" t="e">
        <f>COVAR(K4:K60,$M$4:$M$60)/VAR($M$4:$M$60)</f>
        <v>#DIV/0!</v>
      </c>
      <c r="E36" s="123"/>
      <c r="F36" s="124"/>
      <c r="H36" s="82"/>
      <c r="I36" s="61"/>
      <c r="J36" s="71"/>
      <c r="K36" s="91"/>
      <c r="L36" s="91"/>
      <c r="M36" s="64"/>
      <c r="N36" s="31"/>
      <c r="O36" s="86">
        <f t="shared" si="36"/>
        <v>10000</v>
      </c>
      <c r="P36" s="87">
        <f t="shared" si="36"/>
        <v>10000</v>
      </c>
      <c r="Q36" s="87">
        <f t="shared" si="36"/>
        <v>10000</v>
      </c>
      <c r="R36" s="88">
        <f t="shared" si="2"/>
        <v>10000</v>
      </c>
      <c r="S36" s="89"/>
      <c r="T36" s="69">
        <f t="shared" si="3"/>
        <v>0</v>
      </c>
      <c r="U36" s="90">
        <f t="shared" si="4"/>
        <v>0</v>
      </c>
      <c r="V36" s="70">
        <f t="shared" si="5"/>
        <v>0</v>
      </c>
      <c r="W36" s="89"/>
      <c r="X36" s="71"/>
      <c r="Y36" s="91"/>
      <c r="Z36" s="64"/>
      <c r="AA36" s="89"/>
      <c r="AB36" s="71"/>
      <c r="AC36" s="91"/>
      <c r="AD36" s="64"/>
      <c r="AE36" s="91"/>
      <c r="AF36" s="71">
        <f t="shared" si="6"/>
        <v>0</v>
      </c>
      <c r="AG36" s="122">
        <f t="shared" si="6"/>
        <v>0</v>
      </c>
      <c r="AH36" s="64">
        <f t="shared" si="7"/>
        <v>0</v>
      </c>
      <c r="AI36" s="91"/>
      <c r="AJ36" s="71">
        <f t="shared" si="8"/>
        <v>0</v>
      </c>
      <c r="AK36" s="122">
        <f t="shared" si="8"/>
        <v>0</v>
      </c>
      <c r="AL36" s="64">
        <f t="shared" si="8"/>
        <v>0</v>
      </c>
      <c r="AM36" s="30"/>
      <c r="AN36" s="75" t="e">
        <f t="shared" si="9"/>
        <v>#DIV/0!</v>
      </c>
      <c r="AO36" s="92" t="e">
        <f t="shared" si="10"/>
        <v>#DIV/0!</v>
      </c>
      <c r="AP36" s="77" t="e">
        <f t="shared" si="0"/>
        <v>#DIV/0!</v>
      </c>
      <c r="AQ36" s="30"/>
      <c r="AR36" s="71">
        <f t="shared" si="11"/>
        <v>0</v>
      </c>
      <c r="AS36" s="122">
        <f t="shared" si="12"/>
        <v>0</v>
      </c>
      <c r="AT36" s="74"/>
      <c r="AU36" s="30"/>
      <c r="AV36" s="71">
        <f>(O36-(MAX($O$3:O36)))/(MAX($O$3:O36))</f>
        <v>0</v>
      </c>
      <c r="AW36" s="122">
        <f>(P36-(MAX($P$3:P36)))/(MAX($P$3:P36))</f>
        <v>0</v>
      </c>
      <c r="AX36" s="64">
        <f>(R36-(MAX($R$3:R36)))/(MAX($R$3:R36))</f>
        <v>0</v>
      </c>
      <c r="AY36" s="30"/>
      <c r="AZ36" s="71">
        <f t="shared" si="13"/>
        <v>0</v>
      </c>
      <c r="BA36" s="91">
        <f t="shared" si="14"/>
        <v>0</v>
      </c>
      <c r="BB36" s="64">
        <f t="shared" si="15"/>
        <v>0</v>
      </c>
      <c r="BC36" s="91"/>
      <c r="BD36" s="95">
        <f t="shared" si="34"/>
        <v>100</v>
      </c>
      <c r="BE36" s="96">
        <f t="shared" si="34"/>
        <v>100</v>
      </c>
      <c r="BF36" s="97">
        <f t="shared" si="34"/>
        <v>100</v>
      </c>
      <c r="BG36" s="30"/>
      <c r="BH36" s="71">
        <f t="shared" si="17"/>
        <v>0</v>
      </c>
      <c r="BI36" s="91">
        <f t="shared" si="18"/>
        <v>0</v>
      </c>
      <c r="BJ36" s="64">
        <f t="shared" si="19"/>
        <v>0</v>
      </c>
      <c r="BK36" s="91"/>
      <c r="BL36" s="95">
        <f t="shared" si="35"/>
        <v>100</v>
      </c>
      <c r="BM36" s="96">
        <f t="shared" si="35"/>
        <v>100</v>
      </c>
      <c r="BN36" s="92">
        <f t="shared" si="35"/>
        <v>100</v>
      </c>
    </row>
    <row r="37" spans="1:105" s="98" customFormat="1">
      <c r="A37"/>
      <c r="B37" s="105" t="s">
        <v>103</v>
      </c>
      <c r="C37" s="104" t="e">
        <f>C22-($F$22*C36)</f>
        <v>#DIV/0!</v>
      </c>
      <c r="D37" s="104" t="e">
        <f>D22-($F$22*D36)</f>
        <v>#DIV/0!</v>
      </c>
      <c r="E37" s="104"/>
      <c r="F37" s="125"/>
      <c r="G37"/>
      <c r="H37" s="82"/>
      <c r="I37" s="61"/>
      <c r="J37" s="71"/>
      <c r="K37" s="91"/>
      <c r="L37" s="91"/>
      <c r="M37" s="64"/>
      <c r="N37" s="31"/>
      <c r="O37" s="86">
        <f t="shared" si="36"/>
        <v>10000</v>
      </c>
      <c r="P37" s="87">
        <f t="shared" si="36"/>
        <v>10000</v>
      </c>
      <c r="Q37" s="87">
        <f t="shared" si="36"/>
        <v>10000</v>
      </c>
      <c r="R37" s="88">
        <f t="shared" si="2"/>
        <v>10000</v>
      </c>
      <c r="S37" s="89"/>
      <c r="T37" s="69">
        <f t="shared" si="3"/>
        <v>0</v>
      </c>
      <c r="U37" s="90">
        <f t="shared" si="4"/>
        <v>0</v>
      </c>
      <c r="V37" s="70">
        <f t="shared" si="5"/>
        <v>0</v>
      </c>
      <c r="W37" s="89"/>
      <c r="X37" s="71"/>
      <c r="Y37" s="91"/>
      <c r="Z37" s="64"/>
      <c r="AA37" s="89"/>
      <c r="AB37" s="71"/>
      <c r="AC37" s="91"/>
      <c r="AD37" s="64"/>
      <c r="AE37" s="91"/>
      <c r="AF37" s="71">
        <f t="shared" si="6"/>
        <v>0</v>
      </c>
      <c r="AG37" s="91">
        <f t="shared" si="6"/>
        <v>0</v>
      </c>
      <c r="AH37" s="64">
        <f t="shared" si="7"/>
        <v>0</v>
      </c>
      <c r="AI37" s="91"/>
      <c r="AJ37" s="71">
        <f t="shared" si="8"/>
        <v>0</v>
      </c>
      <c r="AK37" s="91">
        <f t="shared" si="8"/>
        <v>0</v>
      </c>
      <c r="AL37" s="64">
        <f t="shared" si="8"/>
        <v>0</v>
      </c>
      <c r="AM37" s="91"/>
      <c r="AN37" s="75" t="e">
        <f t="shared" si="9"/>
        <v>#DIV/0!</v>
      </c>
      <c r="AO37" s="92" t="e">
        <f t="shared" si="10"/>
        <v>#DIV/0!</v>
      </c>
      <c r="AP37" s="77" t="e">
        <f t="shared" si="0"/>
        <v>#DIV/0!</v>
      </c>
      <c r="AQ37" s="91"/>
      <c r="AR37" s="71">
        <f t="shared" si="11"/>
        <v>0</v>
      </c>
      <c r="AS37" s="91">
        <f t="shared" si="12"/>
        <v>0</v>
      </c>
      <c r="AT37" s="74"/>
      <c r="AU37" s="30"/>
      <c r="AV37" s="71">
        <f>(O37-(MAX($O$3:O37)))/(MAX($O$3:O37))</f>
        <v>0</v>
      </c>
      <c r="AW37" s="91">
        <f>(P37-(MAX($P$3:P37)))/(MAX($P$3:P37))</f>
        <v>0</v>
      </c>
      <c r="AX37" s="64">
        <f>(R37-(MAX($R$3:R37)))/(MAX($R$3:R37))</f>
        <v>0</v>
      </c>
      <c r="AY37" s="30"/>
      <c r="AZ37" s="71">
        <f t="shared" si="13"/>
        <v>0</v>
      </c>
      <c r="BA37" s="91">
        <f t="shared" si="14"/>
        <v>0</v>
      </c>
      <c r="BB37" s="64">
        <f t="shared" si="15"/>
        <v>0</v>
      </c>
      <c r="BC37" s="91"/>
      <c r="BD37" s="95">
        <f t="shared" ref="BD37:BF52" si="47">BD36*(1+AZ37)</f>
        <v>100</v>
      </c>
      <c r="BE37" s="96">
        <f t="shared" si="47"/>
        <v>100</v>
      </c>
      <c r="BF37" s="97">
        <f t="shared" si="47"/>
        <v>100</v>
      </c>
      <c r="BG37" s="30"/>
      <c r="BH37" s="71">
        <f t="shared" si="17"/>
        <v>0</v>
      </c>
      <c r="BI37" s="91">
        <f t="shared" si="18"/>
        <v>0</v>
      </c>
      <c r="BJ37" s="64">
        <f t="shared" si="19"/>
        <v>0</v>
      </c>
      <c r="BK37" s="91"/>
      <c r="BL37" s="95">
        <f t="shared" ref="BL37:BN52" si="48">BL36*(1+BH37)</f>
        <v>100</v>
      </c>
      <c r="BM37" s="96">
        <f t="shared" si="48"/>
        <v>100</v>
      </c>
      <c r="BN37" s="92">
        <f t="shared" si="48"/>
        <v>100</v>
      </c>
      <c r="BO37" s="38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</row>
    <row r="38" spans="1:105">
      <c r="B38" s="126" t="s">
        <v>104</v>
      </c>
      <c r="C38" s="127" t="e">
        <f>CORREL(J4:J72,$M$4:$M$72)</f>
        <v>#DIV/0!</v>
      </c>
      <c r="D38" s="121" t="e">
        <f>CORREL(K4:K72,$M$4:$M$72)</f>
        <v>#DIV/0!</v>
      </c>
      <c r="E38" s="121"/>
      <c r="F38" s="121"/>
      <c r="H38" s="82"/>
      <c r="I38" s="61"/>
      <c r="J38" s="71"/>
      <c r="K38" s="91"/>
      <c r="L38" s="91"/>
      <c r="M38" s="64"/>
      <c r="N38" s="31"/>
      <c r="O38" s="86">
        <f t="shared" ref="O38:Q53" si="49">O37*(1+J38)</f>
        <v>10000</v>
      </c>
      <c r="P38" s="87">
        <f t="shared" si="49"/>
        <v>10000</v>
      </c>
      <c r="Q38" s="87">
        <f t="shared" si="49"/>
        <v>10000</v>
      </c>
      <c r="R38" s="88">
        <f t="shared" si="2"/>
        <v>10000</v>
      </c>
      <c r="S38" s="89"/>
      <c r="T38" s="69">
        <f t="shared" si="3"/>
        <v>0</v>
      </c>
      <c r="U38" s="90">
        <f t="shared" si="4"/>
        <v>0</v>
      </c>
      <c r="V38" s="70">
        <f t="shared" si="5"/>
        <v>0</v>
      </c>
      <c r="W38" s="89"/>
      <c r="X38" s="71">
        <f>(O38-O35)/O35</f>
        <v>0</v>
      </c>
      <c r="Y38" s="91">
        <f t="shared" ref="Y38" si="50">(P38-P35)/P35</f>
        <v>0</v>
      </c>
      <c r="Z38" s="64">
        <f t="shared" ref="Z38" si="51">(R38-R35)/R35</f>
        <v>0</v>
      </c>
      <c r="AA38" s="89"/>
      <c r="AB38" s="71"/>
      <c r="AC38" s="91"/>
      <c r="AD38" s="64"/>
      <c r="AE38" s="91"/>
      <c r="AF38" s="71">
        <f t="shared" si="6"/>
        <v>0</v>
      </c>
      <c r="AG38" s="91">
        <f t="shared" si="6"/>
        <v>0</v>
      </c>
      <c r="AH38" s="64">
        <f t="shared" si="7"/>
        <v>0</v>
      </c>
      <c r="AI38" s="91"/>
      <c r="AJ38" s="71">
        <f t="shared" si="8"/>
        <v>0</v>
      </c>
      <c r="AK38" s="91">
        <f t="shared" si="8"/>
        <v>0</v>
      </c>
      <c r="AL38" s="64">
        <f t="shared" si="8"/>
        <v>0</v>
      </c>
      <c r="AM38" s="91"/>
      <c r="AN38" s="75" t="e">
        <f t="shared" si="9"/>
        <v>#DIV/0!</v>
      </c>
      <c r="AO38" s="92" t="e">
        <f t="shared" si="10"/>
        <v>#DIV/0!</v>
      </c>
      <c r="AP38" s="77" t="e">
        <f t="shared" si="0"/>
        <v>#DIV/0!</v>
      </c>
      <c r="AQ38" s="91"/>
      <c r="AR38" s="71">
        <f t="shared" si="11"/>
        <v>0</v>
      </c>
      <c r="AS38" s="91">
        <f t="shared" si="12"/>
        <v>0</v>
      </c>
      <c r="AT38" s="74"/>
      <c r="AU38" s="30"/>
      <c r="AV38" s="71">
        <f>(O38-(MAX($O$3:O38)))/(MAX($O$3:O38))</f>
        <v>0</v>
      </c>
      <c r="AW38" s="91">
        <f>(P38-(MAX($P$3:P38)))/(MAX($P$3:P38))</f>
        <v>0</v>
      </c>
      <c r="AX38" s="64">
        <f>(R38-(MAX($R$3:R38)))/(MAX($R$3:R38))</f>
        <v>0</v>
      </c>
      <c r="AY38" s="30"/>
      <c r="AZ38" s="71">
        <f t="shared" si="13"/>
        <v>0</v>
      </c>
      <c r="BA38" s="91">
        <f t="shared" si="14"/>
        <v>0</v>
      </c>
      <c r="BB38" s="64">
        <f t="shared" si="15"/>
        <v>0</v>
      </c>
      <c r="BC38" s="91"/>
      <c r="BD38" s="95">
        <f t="shared" si="47"/>
        <v>100</v>
      </c>
      <c r="BE38" s="96">
        <f t="shared" si="47"/>
        <v>100</v>
      </c>
      <c r="BF38" s="97">
        <f t="shared" si="47"/>
        <v>100</v>
      </c>
      <c r="BG38" s="30"/>
      <c r="BH38" s="71">
        <f t="shared" si="17"/>
        <v>0</v>
      </c>
      <c r="BI38" s="91">
        <f t="shared" si="18"/>
        <v>0</v>
      </c>
      <c r="BJ38" s="64">
        <f t="shared" si="19"/>
        <v>0</v>
      </c>
      <c r="BK38" s="91"/>
      <c r="BL38" s="95">
        <f t="shared" si="48"/>
        <v>100</v>
      </c>
      <c r="BM38" s="96">
        <f t="shared" si="48"/>
        <v>100</v>
      </c>
      <c r="BN38" s="92">
        <f t="shared" si="48"/>
        <v>100</v>
      </c>
    </row>
    <row r="39" spans="1:105">
      <c r="B39" s="128" t="s">
        <v>105</v>
      </c>
      <c r="C39" s="129">
        <f>(COUNTIF(J4:J72,"&gt;0"))/C8</f>
        <v>0</v>
      </c>
      <c r="D39" s="129">
        <f>(COUNTIF(K4:K72,"&gt;0"))/D8</f>
        <v>0</v>
      </c>
      <c r="E39" s="129"/>
      <c r="F39" s="130">
        <f>(COUNTIF(M4:M72,"&gt;0"))/F8</f>
        <v>0</v>
      </c>
      <c r="H39" s="82"/>
      <c r="I39" s="61"/>
      <c r="J39" s="71"/>
      <c r="K39" s="91"/>
      <c r="L39" s="91"/>
      <c r="M39" s="64"/>
      <c r="N39" s="31"/>
      <c r="O39" s="86">
        <f t="shared" si="49"/>
        <v>10000</v>
      </c>
      <c r="P39" s="87">
        <f t="shared" si="49"/>
        <v>10000</v>
      </c>
      <c r="Q39" s="87">
        <f t="shared" si="49"/>
        <v>10000</v>
      </c>
      <c r="R39" s="88">
        <f t="shared" si="2"/>
        <v>10000</v>
      </c>
      <c r="S39" s="89"/>
      <c r="T39" s="69">
        <f t="shared" si="3"/>
        <v>0</v>
      </c>
      <c r="U39" s="90">
        <f t="shared" si="4"/>
        <v>0</v>
      </c>
      <c r="V39" s="70">
        <f t="shared" si="5"/>
        <v>0</v>
      </c>
      <c r="W39" s="89"/>
      <c r="X39" s="71"/>
      <c r="Y39" s="91"/>
      <c r="Z39" s="64"/>
      <c r="AA39" s="89"/>
      <c r="AB39" s="71"/>
      <c r="AC39" s="91"/>
      <c r="AD39" s="64"/>
      <c r="AE39" s="91"/>
      <c r="AF39" s="71">
        <f t="shared" si="6"/>
        <v>0</v>
      </c>
      <c r="AG39" s="91">
        <f t="shared" si="6"/>
        <v>0</v>
      </c>
      <c r="AH39" s="64">
        <f t="shared" si="7"/>
        <v>0</v>
      </c>
      <c r="AI39" s="91"/>
      <c r="AJ39" s="71">
        <f t="shared" si="8"/>
        <v>0</v>
      </c>
      <c r="AK39" s="91">
        <f t="shared" si="8"/>
        <v>0</v>
      </c>
      <c r="AL39" s="64">
        <f t="shared" si="8"/>
        <v>0</v>
      </c>
      <c r="AM39" s="91"/>
      <c r="AN39" s="75" t="e">
        <f t="shared" si="9"/>
        <v>#DIV/0!</v>
      </c>
      <c r="AO39" s="92" t="e">
        <f t="shared" si="10"/>
        <v>#DIV/0!</v>
      </c>
      <c r="AP39" s="77" t="e">
        <f t="shared" si="0"/>
        <v>#DIV/0!</v>
      </c>
      <c r="AQ39" s="91"/>
      <c r="AR39" s="71">
        <f t="shared" si="11"/>
        <v>0</v>
      </c>
      <c r="AS39" s="91">
        <f t="shared" si="12"/>
        <v>0</v>
      </c>
      <c r="AT39" s="74"/>
      <c r="AU39" s="30"/>
      <c r="AV39" s="71">
        <f>(O39-(MAX($O$3:O39)))/(MAX($O$3:O39))</f>
        <v>0</v>
      </c>
      <c r="AW39" s="91">
        <f>(P39-(MAX($P$3:P39)))/(MAX($P$3:P39))</f>
        <v>0</v>
      </c>
      <c r="AX39" s="64">
        <f>(R39-(MAX($R$3:R39)))/(MAX($R$3:R39))</f>
        <v>0</v>
      </c>
      <c r="AY39" s="30"/>
      <c r="AZ39" s="71">
        <f t="shared" si="13"/>
        <v>0</v>
      </c>
      <c r="BA39" s="91">
        <f t="shared" si="14"/>
        <v>0</v>
      </c>
      <c r="BB39" s="64">
        <f t="shared" si="15"/>
        <v>0</v>
      </c>
      <c r="BC39" s="91"/>
      <c r="BD39" s="95">
        <f t="shared" si="47"/>
        <v>100</v>
      </c>
      <c r="BE39" s="96">
        <f t="shared" si="47"/>
        <v>100</v>
      </c>
      <c r="BF39" s="97">
        <f t="shared" si="47"/>
        <v>100</v>
      </c>
      <c r="BG39" s="30"/>
      <c r="BH39" s="71">
        <f t="shared" si="17"/>
        <v>0</v>
      </c>
      <c r="BI39" s="91">
        <f t="shared" si="18"/>
        <v>0</v>
      </c>
      <c r="BJ39" s="64">
        <f t="shared" si="19"/>
        <v>0</v>
      </c>
      <c r="BK39" s="91"/>
      <c r="BL39" s="95">
        <f t="shared" si="48"/>
        <v>100</v>
      </c>
      <c r="BM39" s="96">
        <f t="shared" si="48"/>
        <v>100</v>
      </c>
      <c r="BN39" s="92">
        <f t="shared" si="48"/>
        <v>100</v>
      </c>
    </row>
    <row r="40" spans="1:105" s="98" customFormat="1">
      <c r="A40"/>
      <c r="B40" s="131"/>
      <c r="C40" s="39" t="s">
        <v>69</v>
      </c>
      <c r="D40" s="132" t="s">
        <v>70</v>
      </c>
      <c r="E40" s="41" t="s">
        <v>106</v>
      </c>
      <c r="F40" s="42" t="s">
        <v>71</v>
      </c>
      <c r="G40"/>
      <c r="H40" s="82"/>
      <c r="I40" s="118"/>
      <c r="J40" s="71"/>
      <c r="K40" s="91"/>
      <c r="L40" s="91"/>
      <c r="M40" s="64"/>
      <c r="N40" s="31"/>
      <c r="O40" s="86">
        <f t="shared" si="49"/>
        <v>10000</v>
      </c>
      <c r="P40" s="87">
        <f t="shared" si="49"/>
        <v>10000</v>
      </c>
      <c r="Q40" s="87">
        <f t="shared" si="49"/>
        <v>10000</v>
      </c>
      <c r="R40" s="88">
        <f t="shared" si="2"/>
        <v>10000</v>
      </c>
      <c r="S40" s="31"/>
      <c r="T40" s="69">
        <f t="shared" si="3"/>
        <v>0</v>
      </c>
      <c r="U40" s="90">
        <f t="shared" si="4"/>
        <v>0</v>
      </c>
      <c r="V40" s="70">
        <f t="shared" si="5"/>
        <v>0</v>
      </c>
      <c r="W40" s="31"/>
      <c r="X40" s="71"/>
      <c r="Y40" s="91"/>
      <c r="Z40" s="64"/>
      <c r="AA40" s="31"/>
      <c r="AB40" s="71"/>
      <c r="AC40" s="91"/>
      <c r="AD40" s="64"/>
      <c r="AE40" s="30"/>
      <c r="AF40" s="71">
        <f t="shared" si="6"/>
        <v>0</v>
      </c>
      <c r="AG40" s="91">
        <f t="shared" si="6"/>
        <v>0</v>
      </c>
      <c r="AH40" s="64">
        <f t="shared" si="7"/>
        <v>0</v>
      </c>
      <c r="AI40" s="91"/>
      <c r="AJ40" s="71">
        <f t="shared" si="8"/>
        <v>0</v>
      </c>
      <c r="AK40" s="91">
        <f t="shared" si="8"/>
        <v>0</v>
      </c>
      <c r="AL40" s="64">
        <f t="shared" si="8"/>
        <v>0</v>
      </c>
      <c r="AM40" s="30"/>
      <c r="AN40" s="75" t="e">
        <f t="shared" si="9"/>
        <v>#DIV/0!</v>
      </c>
      <c r="AO40" s="92" t="e">
        <f t="shared" si="10"/>
        <v>#DIV/0!</v>
      </c>
      <c r="AP40" s="77" t="e">
        <f t="shared" si="0"/>
        <v>#DIV/0!</v>
      </c>
      <c r="AQ40" s="30"/>
      <c r="AR40" s="71">
        <f t="shared" si="11"/>
        <v>0</v>
      </c>
      <c r="AS40" s="91">
        <f t="shared" si="12"/>
        <v>0</v>
      </c>
      <c r="AT40" s="133"/>
      <c r="AU40" s="30"/>
      <c r="AV40" s="71">
        <f>(O40-(MAX($O$3:O40)))/(MAX($O$3:O40))</f>
        <v>0</v>
      </c>
      <c r="AW40" s="91">
        <f>(P40-(MAX($P$3:P40)))/(MAX($P$3:P40))</f>
        <v>0</v>
      </c>
      <c r="AX40" s="64">
        <f>(R40-(MAX($R$3:R40)))/(MAX($R$3:R40))</f>
        <v>0</v>
      </c>
      <c r="AY40" s="30"/>
      <c r="AZ40" s="71">
        <f t="shared" si="13"/>
        <v>0</v>
      </c>
      <c r="BA40" s="91">
        <f t="shared" si="14"/>
        <v>0</v>
      </c>
      <c r="BB40" s="64">
        <f t="shared" si="15"/>
        <v>0</v>
      </c>
      <c r="BC40" s="30"/>
      <c r="BD40" s="95">
        <f t="shared" si="47"/>
        <v>100</v>
      </c>
      <c r="BE40" s="96">
        <f t="shared" si="47"/>
        <v>100</v>
      </c>
      <c r="BF40" s="97">
        <f t="shared" si="47"/>
        <v>100</v>
      </c>
      <c r="BG40" s="30"/>
      <c r="BH40" s="71">
        <f t="shared" si="17"/>
        <v>0</v>
      </c>
      <c r="BI40" s="91">
        <f t="shared" si="18"/>
        <v>0</v>
      </c>
      <c r="BJ40" s="64">
        <f t="shared" si="19"/>
        <v>0</v>
      </c>
      <c r="BK40" s="30"/>
      <c r="BL40" s="95">
        <f t="shared" si="48"/>
        <v>100</v>
      </c>
      <c r="BM40" s="96">
        <f t="shared" si="48"/>
        <v>100</v>
      </c>
      <c r="BN40" s="92">
        <f t="shared" si="48"/>
        <v>100</v>
      </c>
      <c r="BO40" s="38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</row>
    <row r="41" spans="1:105">
      <c r="A41" s="15" t="s">
        <v>38</v>
      </c>
      <c r="B41" s="22">
        <v>43770</v>
      </c>
      <c r="C41" s="23">
        <f t="shared" ref="C41:F50" si="52">SUMIF($H:$H,$B41,O:O)</f>
        <v>0</v>
      </c>
      <c r="D41" s="23">
        <f t="shared" si="52"/>
        <v>0</v>
      </c>
      <c r="E41" s="23">
        <f t="shared" si="52"/>
        <v>0</v>
      </c>
      <c r="F41" s="23">
        <f t="shared" si="52"/>
        <v>0</v>
      </c>
      <c r="H41" s="82"/>
      <c r="I41" s="118"/>
      <c r="J41" s="71"/>
      <c r="K41" s="91"/>
      <c r="L41" s="91"/>
      <c r="M41" s="64"/>
      <c r="N41" s="31"/>
      <c r="O41" s="86">
        <f t="shared" si="49"/>
        <v>10000</v>
      </c>
      <c r="P41" s="87">
        <f t="shared" si="49"/>
        <v>10000</v>
      </c>
      <c r="Q41" s="87">
        <f t="shared" si="49"/>
        <v>10000</v>
      </c>
      <c r="R41" s="88">
        <f t="shared" si="2"/>
        <v>10000</v>
      </c>
      <c r="S41" s="31"/>
      <c r="T41" s="69">
        <f t="shared" si="3"/>
        <v>0</v>
      </c>
      <c r="U41" s="90">
        <f t="shared" si="4"/>
        <v>0</v>
      </c>
      <c r="V41" s="70">
        <f t="shared" si="5"/>
        <v>0</v>
      </c>
      <c r="W41" s="31"/>
      <c r="X41" s="71">
        <f>(O41-O38)/O38</f>
        <v>0</v>
      </c>
      <c r="Y41" s="91">
        <f t="shared" ref="Y41" si="53">(P41-P38)/P38</f>
        <v>0</v>
      </c>
      <c r="Z41" s="64">
        <f t="shared" ref="Z41" si="54">(R41-R38)/R38</f>
        <v>0</v>
      </c>
      <c r="AA41" s="31"/>
      <c r="AB41" s="71">
        <f>(O41-O29)/O29</f>
        <v>0</v>
      </c>
      <c r="AC41" s="91">
        <f>(P41-P29)/P29</f>
        <v>0</v>
      </c>
      <c r="AD41" s="64">
        <f>(R41-R29)/R29</f>
        <v>0</v>
      </c>
      <c r="AE41" s="30"/>
      <c r="AF41" s="71">
        <f t="shared" si="6"/>
        <v>0</v>
      </c>
      <c r="AG41" s="91">
        <f t="shared" si="6"/>
        <v>0</v>
      </c>
      <c r="AH41" s="64">
        <f t="shared" si="7"/>
        <v>0</v>
      </c>
      <c r="AI41" s="91"/>
      <c r="AJ41" s="71">
        <f t="shared" si="8"/>
        <v>0</v>
      </c>
      <c r="AK41" s="91">
        <f t="shared" si="8"/>
        <v>0</v>
      </c>
      <c r="AL41" s="64">
        <f t="shared" si="8"/>
        <v>0</v>
      </c>
      <c r="AM41" s="30"/>
      <c r="AN41" s="75" t="e">
        <f t="shared" si="9"/>
        <v>#DIV/0!</v>
      </c>
      <c r="AO41" s="92" t="e">
        <f t="shared" si="10"/>
        <v>#DIV/0!</v>
      </c>
      <c r="AP41" s="77" t="e">
        <f t="shared" si="0"/>
        <v>#DIV/0!</v>
      </c>
      <c r="AQ41" s="30"/>
      <c r="AR41" s="71">
        <f t="shared" si="11"/>
        <v>0</v>
      </c>
      <c r="AS41" s="91">
        <f t="shared" si="12"/>
        <v>0</v>
      </c>
      <c r="AT41" s="133"/>
      <c r="AU41" s="30"/>
      <c r="AV41" s="71">
        <f>(O41-(MAX($O$3:O41)))/(MAX($O$3:O41))</f>
        <v>0</v>
      </c>
      <c r="AW41" s="91">
        <f>(P41-(MAX($P$3:P41)))/(MAX($P$3:P41))</f>
        <v>0</v>
      </c>
      <c r="AX41" s="64">
        <f>(R41-(MAX($R$3:R41)))/(MAX($R$3:R41))</f>
        <v>0</v>
      </c>
      <c r="AY41" s="30"/>
      <c r="AZ41" s="71">
        <f t="shared" si="13"/>
        <v>0</v>
      </c>
      <c r="BA41" s="91">
        <f t="shared" si="14"/>
        <v>0</v>
      </c>
      <c r="BB41" s="64">
        <f t="shared" si="15"/>
        <v>0</v>
      </c>
      <c r="BC41" s="30"/>
      <c r="BD41" s="95">
        <f t="shared" si="47"/>
        <v>100</v>
      </c>
      <c r="BE41" s="96">
        <f t="shared" si="47"/>
        <v>100</v>
      </c>
      <c r="BF41" s="97">
        <f t="shared" si="47"/>
        <v>100</v>
      </c>
      <c r="BG41" s="30"/>
      <c r="BH41" s="71">
        <f t="shared" si="17"/>
        <v>0</v>
      </c>
      <c r="BI41" s="91">
        <f t="shared" si="18"/>
        <v>0</v>
      </c>
      <c r="BJ41" s="64">
        <f t="shared" si="19"/>
        <v>0</v>
      </c>
      <c r="BK41" s="30"/>
      <c r="BL41" s="95">
        <f t="shared" si="48"/>
        <v>100</v>
      </c>
      <c r="BM41" s="96">
        <f t="shared" si="48"/>
        <v>100</v>
      </c>
      <c r="BN41" s="92">
        <f t="shared" si="48"/>
        <v>100</v>
      </c>
    </row>
    <row r="42" spans="1:105">
      <c r="A42" s="15" t="s">
        <v>40</v>
      </c>
      <c r="B42" s="22">
        <f>EOMONTH($C$4,-60)</f>
        <v>42369</v>
      </c>
      <c r="C42" s="23">
        <f t="shared" si="52"/>
        <v>0</v>
      </c>
      <c r="D42" s="23">
        <f t="shared" si="52"/>
        <v>0</v>
      </c>
      <c r="E42" s="23">
        <f t="shared" si="52"/>
        <v>0</v>
      </c>
      <c r="F42" s="23">
        <f t="shared" si="52"/>
        <v>0</v>
      </c>
      <c r="H42" s="82"/>
      <c r="I42" s="118"/>
      <c r="J42" s="71"/>
      <c r="K42" s="91"/>
      <c r="L42" s="91"/>
      <c r="M42" s="64"/>
      <c r="N42" s="31"/>
      <c r="O42" s="86">
        <f t="shared" si="49"/>
        <v>10000</v>
      </c>
      <c r="P42" s="87">
        <f t="shared" si="49"/>
        <v>10000</v>
      </c>
      <c r="Q42" s="87">
        <f t="shared" si="49"/>
        <v>10000</v>
      </c>
      <c r="R42" s="88">
        <f t="shared" si="2"/>
        <v>10000</v>
      </c>
      <c r="S42" s="31"/>
      <c r="T42" s="69">
        <f t="shared" si="3"/>
        <v>0</v>
      </c>
      <c r="U42" s="90">
        <f t="shared" si="4"/>
        <v>0</v>
      </c>
      <c r="V42" s="70">
        <f t="shared" si="5"/>
        <v>0</v>
      </c>
      <c r="W42" s="31"/>
      <c r="X42" s="71"/>
      <c r="Y42" s="91"/>
      <c r="Z42" s="64"/>
      <c r="AA42" s="31"/>
      <c r="AB42" s="134"/>
      <c r="AC42" s="135"/>
      <c r="AD42" s="136"/>
      <c r="AE42" s="30"/>
      <c r="AF42" s="71">
        <f t="shared" si="6"/>
        <v>0</v>
      </c>
      <c r="AG42" s="91">
        <f t="shared" si="6"/>
        <v>0</v>
      </c>
      <c r="AH42" s="64">
        <f t="shared" si="7"/>
        <v>0</v>
      </c>
      <c r="AI42" s="91"/>
      <c r="AJ42" s="71">
        <f t="shared" si="8"/>
        <v>0</v>
      </c>
      <c r="AK42" s="91">
        <f t="shared" si="8"/>
        <v>0</v>
      </c>
      <c r="AL42" s="64">
        <f t="shared" si="8"/>
        <v>0</v>
      </c>
      <c r="AM42" s="30"/>
      <c r="AN42" s="75" t="e">
        <f t="shared" si="9"/>
        <v>#DIV/0!</v>
      </c>
      <c r="AO42" s="92" t="e">
        <f t="shared" si="10"/>
        <v>#DIV/0!</v>
      </c>
      <c r="AP42" s="77" t="e">
        <f t="shared" si="0"/>
        <v>#DIV/0!</v>
      </c>
      <c r="AQ42" s="30"/>
      <c r="AR42" s="71">
        <f t="shared" si="11"/>
        <v>0</v>
      </c>
      <c r="AS42" s="91">
        <f t="shared" si="12"/>
        <v>0</v>
      </c>
      <c r="AT42" s="133"/>
      <c r="AU42" s="30"/>
      <c r="AV42" s="71">
        <f>(O42-(MAX($O$3:O42)))/(MAX($O$3:O42))</f>
        <v>0</v>
      </c>
      <c r="AW42" s="91">
        <f>(P42-(MAX($P$3:P42)))/(MAX($P$3:P42))</f>
        <v>0</v>
      </c>
      <c r="AX42" s="64">
        <f>(R42-(MAX($R$3:R42)))/(MAX($R$3:R42))</f>
        <v>0</v>
      </c>
      <c r="AY42" s="30"/>
      <c r="AZ42" s="71">
        <f t="shared" si="13"/>
        <v>0</v>
      </c>
      <c r="BA42" s="91">
        <f t="shared" si="14"/>
        <v>0</v>
      </c>
      <c r="BB42" s="64">
        <f t="shared" si="15"/>
        <v>0</v>
      </c>
      <c r="BC42" s="30"/>
      <c r="BD42" s="95">
        <f t="shared" si="47"/>
        <v>100</v>
      </c>
      <c r="BE42" s="96">
        <f t="shared" si="47"/>
        <v>100</v>
      </c>
      <c r="BF42" s="97">
        <f t="shared" si="47"/>
        <v>100</v>
      </c>
      <c r="BG42" s="30"/>
      <c r="BH42" s="71">
        <f t="shared" si="17"/>
        <v>0</v>
      </c>
      <c r="BI42" s="91">
        <f t="shared" si="18"/>
        <v>0</v>
      </c>
      <c r="BJ42" s="64">
        <f t="shared" si="19"/>
        <v>0</v>
      </c>
      <c r="BK42" s="30"/>
      <c r="BL42" s="95">
        <f t="shared" si="48"/>
        <v>100</v>
      </c>
      <c r="BM42" s="96">
        <f t="shared" si="48"/>
        <v>100</v>
      </c>
      <c r="BN42" s="92">
        <f t="shared" si="48"/>
        <v>100</v>
      </c>
    </row>
    <row r="43" spans="1:105" s="98" customFormat="1">
      <c r="A43" s="15" t="s">
        <v>41</v>
      </c>
      <c r="B43" s="22">
        <f>EOMONTH($C$4,-36)</f>
        <v>43100</v>
      </c>
      <c r="C43" s="23">
        <f t="shared" si="52"/>
        <v>0</v>
      </c>
      <c r="D43" s="23">
        <f t="shared" si="52"/>
        <v>0</v>
      </c>
      <c r="E43" s="23">
        <f t="shared" si="52"/>
        <v>0</v>
      </c>
      <c r="F43" s="23">
        <f t="shared" si="52"/>
        <v>0</v>
      </c>
      <c r="G43"/>
      <c r="H43" s="82"/>
      <c r="I43" s="118"/>
      <c r="J43" s="71"/>
      <c r="K43" s="91"/>
      <c r="L43" s="91"/>
      <c r="M43" s="64"/>
      <c r="N43" s="31"/>
      <c r="O43" s="86">
        <f t="shared" si="49"/>
        <v>10000</v>
      </c>
      <c r="P43" s="87">
        <f t="shared" si="49"/>
        <v>10000</v>
      </c>
      <c r="Q43" s="87">
        <f t="shared" si="49"/>
        <v>10000</v>
      </c>
      <c r="R43" s="88">
        <f t="shared" si="2"/>
        <v>10000</v>
      </c>
      <c r="S43" s="31"/>
      <c r="T43" s="69">
        <f t="shared" si="3"/>
        <v>0</v>
      </c>
      <c r="U43" s="90">
        <f t="shared" si="4"/>
        <v>0</v>
      </c>
      <c r="V43" s="70">
        <f t="shared" si="5"/>
        <v>0</v>
      </c>
      <c r="W43" s="31"/>
      <c r="X43" s="71"/>
      <c r="Y43" s="91"/>
      <c r="Z43" s="64"/>
      <c r="AA43" s="31"/>
      <c r="AB43" s="71"/>
      <c r="AC43" s="91"/>
      <c r="AD43" s="64"/>
      <c r="AE43" s="30"/>
      <c r="AF43" s="71">
        <f t="shared" si="6"/>
        <v>0</v>
      </c>
      <c r="AG43" s="91">
        <f t="shared" si="6"/>
        <v>0</v>
      </c>
      <c r="AH43" s="64">
        <f t="shared" si="7"/>
        <v>0</v>
      </c>
      <c r="AI43" s="91"/>
      <c r="AJ43" s="71">
        <f t="shared" si="8"/>
        <v>0</v>
      </c>
      <c r="AK43" s="91">
        <f t="shared" si="8"/>
        <v>0</v>
      </c>
      <c r="AL43" s="64">
        <f t="shared" si="8"/>
        <v>0</v>
      </c>
      <c r="AM43" s="30"/>
      <c r="AN43" s="75" t="e">
        <f t="shared" si="9"/>
        <v>#DIV/0!</v>
      </c>
      <c r="AO43" s="92" t="e">
        <f t="shared" si="10"/>
        <v>#DIV/0!</v>
      </c>
      <c r="AP43" s="77" t="e">
        <f t="shared" si="0"/>
        <v>#DIV/0!</v>
      </c>
      <c r="AQ43" s="30"/>
      <c r="AR43" s="71">
        <f t="shared" si="11"/>
        <v>0</v>
      </c>
      <c r="AS43" s="91">
        <f t="shared" si="12"/>
        <v>0</v>
      </c>
      <c r="AT43" s="133"/>
      <c r="AU43" s="30"/>
      <c r="AV43" s="71">
        <f>(O43-(MAX($O$3:O43)))/(MAX($O$3:O43))</f>
        <v>0</v>
      </c>
      <c r="AW43" s="91">
        <f>(P43-(MAX($P$3:P43)))/(MAX($P$3:P43))</f>
        <v>0</v>
      </c>
      <c r="AX43" s="64">
        <f>(R43-(MAX($R$3:R43)))/(MAX($R$3:R43))</f>
        <v>0</v>
      </c>
      <c r="AY43" s="30"/>
      <c r="AZ43" s="71">
        <f t="shared" si="13"/>
        <v>0</v>
      </c>
      <c r="BA43" s="91">
        <f t="shared" si="14"/>
        <v>0</v>
      </c>
      <c r="BB43" s="64">
        <f t="shared" si="15"/>
        <v>0</v>
      </c>
      <c r="BC43" s="30"/>
      <c r="BD43" s="95">
        <f t="shared" si="47"/>
        <v>100</v>
      </c>
      <c r="BE43" s="96">
        <f t="shared" si="47"/>
        <v>100</v>
      </c>
      <c r="BF43" s="97">
        <f t="shared" si="47"/>
        <v>100</v>
      </c>
      <c r="BG43" s="30"/>
      <c r="BH43" s="71">
        <f t="shared" si="17"/>
        <v>0</v>
      </c>
      <c r="BI43" s="91">
        <f t="shared" si="18"/>
        <v>0</v>
      </c>
      <c r="BJ43" s="64">
        <f t="shared" si="19"/>
        <v>0</v>
      </c>
      <c r="BK43" s="30"/>
      <c r="BL43" s="95">
        <f t="shared" si="48"/>
        <v>100</v>
      </c>
      <c r="BM43" s="96">
        <f t="shared" si="48"/>
        <v>100</v>
      </c>
      <c r="BN43" s="92">
        <f t="shared" si="48"/>
        <v>100</v>
      </c>
      <c r="BO43" s="38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</row>
    <row r="44" spans="1:105" ht="15.75" thickBot="1">
      <c r="A44" s="15" t="s">
        <v>107</v>
      </c>
      <c r="B44" s="22">
        <f>EOMONTH($C$4,-24)</f>
        <v>43465</v>
      </c>
      <c r="C44" s="23">
        <f t="shared" si="52"/>
        <v>0</v>
      </c>
      <c r="D44" s="23">
        <f t="shared" si="52"/>
        <v>0</v>
      </c>
      <c r="E44" s="23">
        <f t="shared" si="52"/>
        <v>0</v>
      </c>
      <c r="F44" s="23">
        <f t="shared" si="52"/>
        <v>0</v>
      </c>
      <c r="H44" s="82"/>
      <c r="I44" s="118"/>
      <c r="J44" s="71"/>
      <c r="K44" s="91"/>
      <c r="L44" s="91"/>
      <c r="M44" s="64"/>
      <c r="N44" s="31"/>
      <c r="O44" s="86">
        <f t="shared" si="49"/>
        <v>10000</v>
      </c>
      <c r="P44" s="87">
        <f t="shared" si="49"/>
        <v>10000</v>
      </c>
      <c r="Q44" s="87">
        <f t="shared" si="49"/>
        <v>10000</v>
      </c>
      <c r="R44" s="88">
        <f t="shared" si="2"/>
        <v>10000</v>
      </c>
      <c r="S44" s="31"/>
      <c r="T44" s="69">
        <f t="shared" si="3"/>
        <v>0</v>
      </c>
      <c r="U44" s="90">
        <f t="shared" si="4"/>
        <v>0</v>
      </c>
      <c r="V44" s="70">
        <f t="shared" si="5"/>
        <v>0</v>
      </c>
      <c r="W44" s="31"/>
      <c r="X44" s="71">
        <f>(O44-O41)/O41</f>
        <v>0</v>
      </c>
      <c r="Y44" s="91">
        <f t="shared" ref="Y44" si="55">(P44-P41)/P41</f>
        <v>0</v>
      </c>
      <c r="Z44" s="64">
        <f t="shared" ref="Z44" si="56">(R44-R41)/R41</f>
        <v>0</v>
      </c>
      <c r="AA44" s="31"/>
      <c r="AB44" s="137"/>
      <c r="AC44" s="138"/>
      <c r="AD44" s="139"/>
      <c r="AE44" s="30"/>
      <c r="AF44" s="71">
        <f t="shared" si="6"/>
        <v>0</v>
      </c>
      <c r="AG44" s="91">
        <f t="shared" si="6"/>
        <v>0</v>
      </c>
      <c r="AH44" s="64">
        <f t="shared" si="7"/>
        <v>0</v>
      </c>
      <c r="AI44" s="91"/>
      <c r="AJ44" s="71">
        <f t="shared" si="8"/>
        <v>0</v>
      </c>
      <c r="AK44" s="91">
        <f t="shared" si="8"/>
        <v>0</v>
      </c>
      <c r="AL44" s="64">
        <f t="shared" si="8"/>
        <v>0</v>
      </c>
      <c r="AM44" s="30"/>
      <c r="AN44" s="75" t="e">
        <f t="shared" si="9"/>
        <v>#DIV/0!</v>
      </c>
      <c r="AO44" s="92" t="e">
        <f t="shared" si="10"/>
        <v>#DIV/0!</v>
      </c>
      <c r="AP44" s="77" t="e">
        <f t="shared" si="0"/>
        <v>#DIV/0!</v>
      </c>
      <c r="AQ44" s="30"/>
      <c r="AR44" s="71">
        <f t="shared" si="11"/>
        <v>0</v>
      </c>
      <c r="AS44" s="91">
        <f t="shared" si="12"/>
        <v>0</v>
      </c>
      <c r="AT44" s="133"/>
      <c r="AU44" s="30"/>
      <c r="AV44" s="71">
        <f>(O44-(MAX($O$3:O44)))/(MAX($O$3:O44))</f>
        <v>0</v>
      </c>
      <c r="AW44" s="91">
        <f>(P44-(MAX($P$3:P44)))/(MAX($P$3:P44))</f>
        <v>0</v>
      </c>
      <c r="AX44" s="64">
        <f>(R44-(MAX($R$3:R44)))/(MAX($R$3:R44))</f>
        <v>0</v>
      </c>
      <c r="AY44" s="30"/>
      <c r="AZ44" s="71">
        <f t="shared" si="13"/>
        <v>0</v>
      </c>
      <c r="BA44" s="91">
        <f t="shared" si="14"/>
        <v>0</v>
      </c>
      <c r="BB44" s="64">
        <f t="shared" si="15"/>
        <v>0</v>
      </c>
      <c r="BC44" s="30"/>
      <c r="BD44" s="95">
        <f t="shared" si="47"/>
        <v>100</v>
      </c>
      <c r="BE44" s="96">
        <f t="shared" si="47"/>
        <v>100</v>
      </c>
      <c r="BF44" s="97">
        <f t="shared" si="47"/>
        <v>100</v>
      </c>
      <c r="BG44" s="30"/>
      <c r="BH44" s="71">
        <f t="shared" si="17"/>
        <v>0</v>
      </c>
      <c r="BI44" s="91">
        <f t="shared" si="18"/>
        <v>0</v>
      </c>
      <c r="BJ44" s="64">
        <f t="shared" si="19"/>
        <v>0</v>
      </c>
      <c r="BK44" s="30"/>
      <c r="BL44" s="95">
        <f t="shared" si="48"/>
        <v>100</v>
      </c>
      <c r="BM44" s="96">
        <f t="shared" si="48"/>
        <v>100</v>
      </c>
      <c r="BN44" s="92">
        <f t="shared" si="48"/>
        <v>100</v>
      </c>
    </row>
    <row r="45" spans="1:105">
      <c r="A45" s="15" t="s">
        <v>42</v>
      </c>
      <c r="B45" s="22">
        <f>EOMONTH($C$4,-12)</f>
        <v>43830</v>
      </c>
      <c r="C45" s="23">
        <f t="shared" si="52"/>
        <v>0</v>
      </c>
      <c r="D45" s="23">
        <f t="shared" si="52"/>
        <v>0</v>
      </c>
      <c r="E45" s="23">
        <f t="shared" si="52"/>
        <v>0</v>
      </c>
      <c r="F45" s="23">
        <f t="shared" si="52"/>
        <v>0</v>
      </c>
      <c r="H45" s="82"/>
      <c r="I45" s="118"/>
      <c r="J45" s="71"/>
      <c r="K45" s="91"/>
      <c r="L45" s="91"/>
      <c r="M45" s="64"/>
      <c r="N45" s="31"/>
      <c r="O45" s="86">
        <f t="shared" si="49"/>
        <v>10000</v>
      </c>
      <c r="P45" s="87">
        <f t="shared" si="49"/>
        <v>10000</v>
      </c>
      <c r="Q45" s="87">
        <f t="shared" si="49"/>
        <v>10000</v>
      </c>
      <c r="R45" s="88">
        <f t="shared" si="2"/>
        <v>10000</v>
      </c>
      <c r="S45" s="31"/>
      <c r="T45" s="69">
        <f t="shared" si="3"/>
        <v>0</v>
      </c>
      <c r="U45" s="90">
        <f t="shared" si="4"/>
        <v>0</v>
      </c>
      <c r="V45" s="70">
        <f t="shared" si="5"/>
        <v>0</v>
      </c>
      <c r="W45" s="31"/>
      <c r="X45" s="71"/>
      <c r="Y45" s="91"/>
      <c r="Z45" s="64"/>
      <c r="AA45" s="31"/>
      <c r="AB45" s="134"/>
      <c r="AC45" s="135"/>
      <c r="AD45" s="136"/>
      <c r="AE45" s="30"/>
      <c r="AF45" s="71">
        <f t="shared" si="6"/>
        <v>0</v>
      </c>
      <c r="AG45" s="91">
        <f t="shared" si="6"/>
        <v>0</v>
      </c>
      <c r="AH45" s="64">
        <f t="shared" si="7"/>
        <v>0</v>
      </c>
      <c r="AI45" s="91"/>
      <c r="AJ45" s="71">
        <f t="shared" si="8"/>
        <v>0</v>
      </c>
      <c r="AK45" s="91">
        <f t="shared" si="8"/>
        <v>0</v>
      </c>
      <c r="AL45" s="64">
        <f t="shared" si="8"/>
        <v>0</v>
      </c>
      <c r="AM45" s="30"/>
      <c r="AN45" s="75" t="e">
        <f t="shared" si="9"/>
        <v>#DIV/0!</v>
      </c>
      <c r="AO45" s="92" t="e">
        <f t="shared" si="10"/>
        <v>#DIV/0!</v>
      </c>
      <c r="AP45" s="77" t="e">
        <f t="shared" si="0"/>
        <v>#DIV/0!</v>
      </c>
      <c r="AQ45" s="30"/>
      <c r="AR45" s="71">
        <f t="shared" si="11"/>
        <v>0</v>
      </c>
      <c r="AS45" s="91">
        <f t="shared" si="12"/>
        <v>0</v>
      </c>
      <c r="AT45" s="133"/>
      <c r="AU45" s="30"/>
      <c r="AV45" s="71">
        <f>(O45-(MAX($O$3:O45)))/(MAX($O$3:O45))</f>
        <v>0</v>
      </c>
      <c r="AW45" s="91">
        <f>(P45-(MAX($P$3:P45)))/(MAX($P$3:P45))</f>
        <v>0</v>
      </c>
      <c r="AX45" s="64">
        <f>(R45-(MAX($R$3:R45)))/(MAX($R$3:R45))</f>
        <v>0</v>
      </c>
      <c r="AY45" s="30"/>
      <c r="AZ45" s="71">
        <f t="shared" si="13"/>
        <v>0</v>
      </c>
      <c r="BA45" s="91">
        <f t="shared" si="14"/>
        <v>0</v>
      </c>
      <c r="BB45" s="64">
        <f t="shared" si="15"/>
        <v>0</v>
      </c>
      <c r="BC45" s="30"/>
      <c r="BD45" s="95">
        <f t="shared" si="47"/>
        <v>100</v>
      </c>
      <c r="BE45" s="96">
        <f t="shared" si="47"/>
        <v>100</v>
      </c>
      <c r="BF45" s="97">
        <f t="shared" si="47"/>
        <v>100</v>
      </c>
      <c r="BG45" s="30"/>
      <c r="BH45" s="71">
        <f t="shared" si="17"/>
        <v>0</v>
      </c>
      <c r="BI45" s="91">
        <f t="shared" si="18"/>
        <v>0</v>
      </c>
      <c r="BJ45" s="64">
        <f t="shared" si="19"/>
        <v>0</v>
      </c>
      <c r="BK45" s="30"/>
      <c r="BL45" s="95">
        <f t="shared" si="48"/>
        <v>100</v>
      </c>
      <c r="BM45" s="96">
        <f t="shared" si="48"/>
        <v>100</v>
      </c>
      <c r="BN45" s="92">
        <f t="shared" si="48"/>
        <v>100</v>
      </c>
    </row>
    <row r="46" spans="1:105" s="107" customFormat="1" ht="15.75" thickBot="1">
      <c r="A46" s="17" t="s">
        <v>108</v>
      </c>
      <c r="B46" s="22">
        <f>EOMONTH($C$4,-6)</f>
        <v>44012</v>
      </c>
      <c r="C46" s="23">
        <f t="shared" si="52"/>
        <v>0</v>
      </c>
      <c r="D46" s="23">
        <f t="shared" si="52"/>
        <v>0</v>
      </c>
      <c r="E46" s="23">
        <f t="shared" si="52"/>
        <v>0</v>
      </c>
      <c r="F46" s="23">
        <f t="shared" si="52"/>
        <v>0</v>
      </c>
      <c r="G46"/>
      <c r="H46" s="82"/>
      <c r="I46" s="118"/>
      <c r="J46" s="71"/>
      <c r="K46" s="91"/>
      <c r="L46" s="91"/>
      <c r="M46" s="64"/>
      <c r="N46" s="31"/>
      <c r="O46" s="86">
        <f t="shared" si="49"/>
        <v>10000</v>
      </c>
      <c r="P46" s="87">
        <f t="shared" si="49"/>
        <v>10000</v>
      </c>
      <c r="Q46" s="87">
        <f t="shared" si="49"/>
        <v>10000</v>
      </c>
      <c r="R46" s="88">
        <f t="shared" si="2"/>
        <v>10000</v>
      </c>
      <c r="S46" s="31"/>
      <c r="T46" s="69">
        <f t="shared" si="3"/>
        <v>0</v>
      </c>
      <c r="U46" s="90">
        <f t="shared" si="4"/>
        <v>0</v>
      </c>
      <c r="V46" s="70">
        <f t="shared" si="5"/>
        <v>0</v>
      </c>
      <c r="W46" s="31"/>
      <c r="X46" s="71"/>
      <c r="Y46" s="91"/>
      <c r="Z46" s="64"/>
      <c r="AA46" s="31"/>
      <c r="AB46" s="71"/>
      <c r="AC46" s="91"/>
      <c r="AD46" s="64"/>
      <c r="AE46" s="30"/>
      <c r="AF46" s="71">
        <f t="shared" si="6"/>
        <v>0</v>
      </c>
      <c r="AG46" s="91">
        <f t="shared" si="6"/>
        <v>0</v>
      </c>
      <c r="AH46" s="64">
        <f t="shared" si="7"/>
        <v>0</v>
      </c>
      <c r="AI46" s="91"/>
      <c r="AJ46" s="71">
        <f t="shared" si="8"/>
        <v>0</v>
      </c>
      <c r="AK46" s="91">
        <f t="shared" si="8"/>
        <v>0</v>
      </c>
      <c r="AL46" s="64">
        <f t="shared" si="8"/>
        <v>0</v>
      </c>
      <c r="AM46" s="30"/>
      <c r="AN46" s="75" t="e">
        <f t="shared" si="9"/>
        <v>#DIV/0!</v>
      </c>
      <c r="AO46" s="92" t="e">
        <f t="shared" si="10"/>
        <v>#DIV/0!</v>
      </c>
      <c r="AP46" s="77" t="e">
        <f t="shared" si="0"/>
        <v>#DIV/0!</v>
      </c>
      <c r="AQ46" s="30"/>
      <c r="AR46" s="71">
        <f t="shared" si="11"/>
        <v>0</v>
      </c>
      <c r="AS46" s="91">
        <f t="shared" si="12"/>
        <v>0</v>
      </c>
      <c r="AT46" s="133"/>
      <c r="AU46" s="30"/>
      <c r="AV46" s="71">
        <f>(O46-(MAX($O$3:O46)))/(MAX($O$3:O46))</f>
        <v>0</v>
      </c>
      <c r="AW46" s="91">
        <f>(P46-(MAX($P$3:P46)))/(MAX($P$3:P46))</f>
        <v>0</v>
      </c>
      <c r="AX46" s="64">
        <f>(R46-(MAX($R$3:R46)))/(MAX($R$3:R46))</f>
        <v>0</v>
      </c>
      <c r="AY46" s="30"/>
      <c r="AZ46" s="71">
        <f t="shared" si="13"/>
        <v>0</v>
      </c>
      <c r="BA46" s="91">
        <f t="shared" si="14"/>
        <v>0</v>
      </c>
      <c r="BB46" s="64">
        <f t="shared" si="15"/>
        <v>0</v>
      </c>
      <c r="BC46" s="30"/>
      <c r="BD46" s="95">
        <f t="shared" si="47"/>
        <v>100</v>
      </c>
      <c r="BE46" s="96">
        <f t="shared" si="47"/>
        <v>100</v>
      </c>
      <c r="BF46" s="97">
        <f t="shared" si="47"/>
        <v>100</v>
      </c>
      <c r="BG46" s="30"/>
      <c r="BH46" s="71">
        <f t="shared" si="17"/>
        <v>0</v>
      </c>
      <c r="BI46" s="91">
        <f t="shared" si="18"/>
        <v>0</v>
      </c>
      <c r="BJ46" s="64">
        <f t="shared" si="19"/>
        <v>0</v>
      </c>
      <c r="BK46" s="30"/>
      <c r="BL46" s="95">
        <f t="shared" si="48"/>
        <v>100</v>
      </c>
      <c r="BM46" s="96">
        <f t="shared" si="48"/>
        <v>100</v>
      </c>
      <c r="BN46" s="92">
        <f t="shared" si="48"/>
        <v>100</v>
      </c>
      <c r="BO46" s="38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</row>
    <row r="47" spans="1:105" ht="15.75" thickBot="1">
      <c r="A47" s="15" t="s">
        <v>109</v>
      </c>
      <c r="B47" s="22">
        <f>EOMONTH($C$4,-3)</f>
        <v>44104</v>
      </c>
      <c r="C47" s="23">
        <f t="shared" si="52"/>
        <v>0</v>
      </c>
      <c r="D47" s="23">
        <f t="shared" si="52"/>
        <v>0</v>
      </c>
      <c r="E47" s="23">
        <f t="shared" si="52"/>
        <v>0</v>
      </c>
      <c r="F47" s="23">
        <f t="shared" si="52"/>
        <v>0</v>
      </c>
      <c r="H47" s="82"/>
      <c r="I47" s="118"/>
      <c r="J47" s="71"/>
      <c r="K47" s="91"/>
      <c r="L47" s="91"/>
      <c r="M47" s="64"/>
      <c r="N47" s="31"/>
      <c r="O47" s="86">
        <f t="shared" si="49"/>
        <v>10000</v>
      </c>
      <c r="P47" s="87">
        <f t="shared" si="49"/>
        <v>10000</v>
      </c>
      <c r="Q47" s="87">
        <f t="shared" si="49"/>
        <v>10000</v>
      </c>
      <c r="R47" s="88">
        <f t="shared" si="2"/>
        <v>10000</v>
      </c>
      <c r="S47" s="31"/>
      <c r="T47" s="69">
        <f t="shared" si="3"/>
        <v>0</v>
      </c>
      <c r="U47" s="90">
        <f t="shared" si="4"/>
        <v>0</v>
      </c>
      <c r="V47" s="70">
        <f t="shared" si="5"/>
        <v>0</v>
      </c>
      <c r="W47" s="31"/>
      <c r="X47" s="71">
        <f>(O47-O44)/O44</f>
        <v>0</v>
      </c>
      <c r="Y47" s="91">
        <f t="shared" ref="Y47" si="57">(P47-P44)/P44</f>
        <v>0</v>
      </c>
      <c r="Z47" s="64">
        <f t="shared" ref="Z47" si="58">(R47-R44)/R44</f>
        <v>0</v>
      </c>
      <c r="AA47" s="31"/>
      <c r="AB47" s="137"/>
      <c r="AC47" s="138"/>
      <c r="AD47" s="139"/>
      <c r="AE47" s="30"/>
      <c r="AF47" s="71">
        <f t="shared" si="6"/>
        <v>0</v>
      </c>
      <c r="AG47" s="91">
        <f t="shared" si="6"/>
        <v>0</v>
      </c>
      <c r="AH47" s="64">
        <f t="shared" si="7"/>
        <v>0</v>
      </c>
      <c r="AI47" s="91"/>
      <c r="AJ47" s="71">
        <f t="shared" si="8"/>
        <v>0</v>
      </c>
      <c r="AK47" s="91">
        <f t="shared" si="8"/>
        <v>0</v>
      </c>
      <c r="AL47" s="64">
        <f t="shared" si="8"/>
        <v>0</v>
      </c>
      <c r="AM47" s="30"/>
      <c r="AN47" s="75" t="e">
        <f t="shared" si="9"/>
        <v>#DIV/0!</v>
      </c>
      <c r="AO47" s="92" t="e">
        <f t="shared" si="10"/>
        <v>#DIV/0!</v>
      </c>
      <c r="AP47" s="77" t="e">
        <f t="shared" si="0"/>
        <v>#DIV/0!</v>
      </c>
      <c r="AQ47" s="30"/>
      <c r="AR47" s="71">
        <f t="shared" si="11"/>
        <v>0</v>
      </c>
      <c r="AS47" s="91">
        <f t="shared" si="12"/>
        <v>0</v>
      </c>
      <c r="AT47" s="133"/>
      <c r="AU47" s="30"/>
      <c r="AV47" s="71">
        <f>(O47-(MAX($O$3:O47)))/(MAX($O$3:O47))</f>
        <v>0</v>
      </c>
      <c r="AW47" s="91">
        <f>(P47-(MAX($P$3:P47)))/(MAX($P$3:P47))</f>
        <v>0</v>
      </c>
      <c r="AX47" s="64">
        <f>(R47-(MAX($R$3:R47)))/(MAX($R$3:R47))</f>
        <v>0</v>
      </c>
      <c r="AY47" s="30"/>
      <c r="AZ47" s="71">
        <f t="shared" si="13"/>
        <v>0</v>
      </c>
      <c r="BA47" s="91">
        <f t="shared" si="14"/>
        <v>0</v>
      </c>
      <c r="BB47" s="64">
        <f t="shared" si="15"/>
        <v>0</v>
      </c>
      <c r="BC47" s="30"/>
      <c r="BD47" s="95">
        <f t="shared" si="47"/>
        <v>100</v>
      </c>
      <c r="BE47" s="96">
        <f t="shared" si="47"/>
        <v>100</v>
      </c>
      <c r="BF47" s="97">
        <f t="shared" si="47"/>
        <v>100</v>
      </c>
      <c r="BG47" s="30"/>
      <c r="BH47" s="71">
        <f t="shared" si="17"/>
        <v>0</v>
      </c>
      <c r="BI47" s="91">
        <f t="shared" si="18"/>
        <v>0</v>
      </c>
      <c r="BJ47" s="64">
        <f t="shared" si="19"/>
        <v>0</v>
      </c>
      <c r="BK47" s="30"/>
      <c r="BL47" s="95">
        <f t="shared" si="48"/>
        <v>100</v>
      </c>
      <c r="BM47" s="96">
        <f t="shared" si="48"/>
        <v>100</v>
      </c>
      <c r="BN47" s="92">
        <f t="shared" si="48"/>
        <v>100</v>
      </c>
    </row>
    <row r="48" spans="1:105">
      <c r="A48" s="15" t="s">
        <v>110</v>
      </c>
      <c r="B48" s="22">
        <f>EOMONTH($C$4,-1)</f>
        <v>44165</v>
      </c>
      <c r="C48" s="23">
        <f t="shared" si="52"/>
        <v>0</v>
      </c>
      <c r="D48" s="23">
        <f t="shared" si="52"/>
        <v>0</v>
      </c>
      <c r="E48" s="23">
        <f t="shared" si="52"/>
        <v>0</v>
      </c>
      <c r="F48" s="23">
        <f t="shared" si="52"/>
        <v>0</v>
      </c>
      <c r="H48" s="82"/>
      <c r="I48" s="118"/>
      <c r="J48" s="71"/>
      <c r="K48" s="91"/>
      <c r="L48" s="91"/>
      <c r="M48" s="64"/>
      <c r="N48" s="31"/>
      <c r="O48" s="86">
        <f t="shared" si="49"/>
        <v>10000</v>
      </c>
      <c r="P48" s="87">
        <f t="shared" si="49"/>
        <v>10000</v>
      </c>
      <c r="Q48" s="87">
        <f t="shared" si="49"/>
        <v>10000</v>
      </c>
      <c r="R48" s="88">
        <f t="shared" si="2"/>
        <v>10000</v>
      </c>
      <c r="S48" s="31"/>
      <c r="T48" s="69">
        <f t="shared" si="3"/>
        <v>0</v>
      </c>
      <c r="U48" s="90">
        <f t="shared" si="4"/>
        <v>0</v>
      </c>
      <c r="V48" s="70">
        <f t="shared" si="5"/>
        <v>0</v>
      </c>
      <c r="W48" s="31"/>
      <c r="X48" s="71"/>
      <c r="Y48" s="91"/>
      <c r="Z48" s="64"/>
      <c r="AA48" s="31"/>
      <c r="AB48" s="134"/>
      <c r="AC48" s="135"/>
      <c r="AD48" s="136"/>
      <c r="AE48" s="30"/>
      <c r="AF48" s="71">
        <f t="shared" si="6"/>
        <v>0</v>
      </c>
      <c r="AG48" s="91">
        <f t="shared" si="6"/>
        <v>0</v>
      </c>
      <c r="AH48" s="64">
        <f t="shared" si="7"/>
        <v>0</v>
      </c>
      <c r="AI48" s="91"/>
      <c r="AJ48" s="71">
        <f t="shared" si="8"/>
        <v>0</v>
      </c>
      <c r="AK48" s="91">
        <f t="shared" si="8"/>
        <v>0</v>
      </c>
      <c r="AL48" s="64">
        <f t="shared" si="8"/>
        <v>0</v>
      </c>
      <c r="AM48" s="30"/>
      <c r="AN48" s="75" t="e">
        <f t="shared" si="9"/>
        <v>#DIV/0!</v>
      </c>
      <c r="AO48" s="92" t="e">
        <f t="shared" si="10"/>
        <v>#DIV/0!</v>
      </c>
      <c r="AP48" s="77" t="e">
        <f t="shared" si="0"/>
        <v>#DIV/0!</v>
      </c>
      <c r="AQ48" s="30"/>
      <c r="AR48" s="71">
        <f t="shared" si="11"/>
        <v>0</v>
      </c>
      <c r="AS48" s="91">
        <f t="shared" si="12"/>
        <v>0</v>
      </c>
      <c r="AT48" s="133"/>
      <c r="AU48" s="30"/>
      <c r="AV48" s="71">
        <f>(O48-(MAX($O$3:O48)))/(MAX($O$3:O48))</f>
        <v>0</v>
      </c>
      <c r="AW48" s="91">
        <f>(P48-(MAX($P$3:P48)))/(MAX($P$3:P48))</f>
        <v>0</v>
      </c>
      <c r="AX48" s="64">
        <f>(R48-(MAX($R$3:R48)))/(MAX($R$3:R48))</f>
        <v>0</v>
      </c>
      <c r="AY48" s="30"/>
      <c r="AZ48" s="71">
        <f t="shared" si="13"/>
        <v>0</v>
      </c>
      <c r="BA48" s="91">
        <f t="shared" si="14"/>
        <v>0</v>
      </c>
      <c r="BB48" s="64">
        <f t="shared" si="15"/>
        <v>0</v>
      </c>
      <c r="BC48" s="30"/>
      <c r="BD48" s="95">
        <f t="shared" si="47"/>
        <v>100</v>
      </c>
      <c r="BE48" s="96">
        <f t="shared" si="47"/>
        <v>100</v>
      </c>
      <c r="BF48" s="97">
        <f t="shared" si="47"/>
        <v>100</v>
      </c>
      <c r="BG48" s="30"/>
      <c r="BH48" s="71">
        <f t="shared" si="17"/>
        <v>0</v>
      </c>
      <c r="BI48" s="91">
        <f t="shared" si="18"/>
        <v>0</v>
      </c>
      <c r="BJ48" s="64">
        <f t="shared" si="19"/>
        <v>0</v>
      </c>
      <c r="BK48" s="30"/>
      <c r="BL48" s="95">
        <f t="shared" si="48"/>
        <v>100</v>
      </c>
      <c r="BM48" s="96">
        <f t="shared" si="48"/>
        <v>100</v>
      </c>
      <c r="BN48" s="92">
        <f t="shared" si="48"/>
        <v>100</v>
      </c>
    </row>
    <row r="49" spans="1:105" s="98" customFormat="1">
      <c r="A49" s="15" t="s">
        <v>31</v>
      </c>
      <c r="B49" s="25">
        <v>43830</v>
      </c>
      <c r="C49" s="23">
        <f t="shared" si="52"/>
        <v>0</v>
      </c>
      <c r="D49" s="23">
        <f t="shared" si="52"/>
        <v>0</v>
      </c>
      <c r="E49" s="23">
        <f t="shared" si="52"/>
        <v>0</v>
      </c>
      <c r="F49" s="23">
        <f t="shared" si="52"/>
        <v>0</v>
      </c>
      <c r="G49"/>
      <c r="H49" s="82"/>
      <c r="I49" s="118"/>
      <c r="J49" s="71"/>
      <c r="K49" s="91"/>
      <c r="L49" s="91"/>
      <c r="M49" s="64"/>
      <c r="N49" s="31"/>
      <c r="O49" s="86">
        <f t="shared" si="49"/>
        <v>10000</v>
      </c>
      <c r="P49" s="87">
        <f t="shared" si="49"/>
        <v>10000</v>
      </c>
      <c r="Q49" s="87">
        <f t="shared" si="49"/>
        <v>10000</v>
      </c>
      <c r="R49" s="88">
        <f t="shared" si="2"/>
        <v>10000</v>
      </c>
      <c r="S49" s="31"/>
      <c r="T49" s="69">
        <f t="shared" si="3"/>
        <v>0</v>
      </c>
      <c r="U49" s="90">
        <f t="shared" si="4"/>
        <v>0</v>
      </c>
      <c r="V49" s="70">
        <f t="shared" si="5"/>
        <v>0</v>
      </c>
      <c r="W49" s="31"/>
      <c r="X49" s="71"/>
      <c r="Y49" s="91"/>
      <c r="Z49" s="64"/>
      <c r="AA49" s="31"/>
      <c r="AB49" s="71"/>
      <c r="AC49" s="91"/>
      <c r="AD49" s="64"/>
      <c r="AE49" s="30"/>
      <c r="AF49" s="71">
        <f t="shared" si="6"/>
        <v>0</v>
      </c>
      <c r="AG49" s="91">
        <f t="shared" si="6"/>
        <v>0</v>
      </c>
      <c r="AH49" s="64">
        <f t="shared" si="7"/>
        <v>0</v>
      </c>
      <c r="AI49" s="91"/>
      <c r="AJ49" s="71">
        <f t="shared" si="8"/>
        <v>0</v>
      </c>
      <c r="AK49" s="91">
        <f t="shared" si="8"/>
        <v>0</v>
      </c>
      <c r="AL49" s="64">
        <f t="shared" si="8"/>
        <v>0</v>
      </c>
      <c r="AM49" s="30"/>
      <c r="AN49" s="75" t="e">
        <f t="shared" si="9"/>
        <v>#DIV/0!</v>
      </c>
      <c r="AO49" s="92" t="e">
        <f t="shared" si="10"/>
        <v>#DIV/0!</v>
      </c>
      <c r="AP49" s="77" t="e">
        <f t="shared" si="0"/>
        <v>#DIV/0!</v>
      </c>
      <c r="AQ49" s="30"/>
      <c r="AR49" s="71">
        <f t="shared" si="11"/>
        <v>0</v>
      </c>
      <c r="AS49" s="91">
        <f t="shared" si="12"/>
        <v>0</v>
      </c>
      <c r="AT49" s="133"/>
      <c r="AU49" s="30"/>
      <c r="AV49" s="71">
        <f>(O49-(MAX($O$3:O49)))/(MAX($O$3:O49))</f>
        <v>0</v>
      </c>
      <c r="AW49" s="91">
        <f>(P49-(MAX($P$3:P49)))/(MAX($P$3:P49))</f>
        <v>0</v>
      </c>
      <c r="AX49" s="64">
        <f>(R49-(MAX($R$3:R49)))/(MAX($R$3:R49))</f>
        <v>0</v>
      </c>
      <c r="AY49" s="30"/>
      <c r="AZ49" s="71">
        <f t="shared" si="13"/>
        <v>0</v>
      </c>
      <c r="BA49" s="91">
        <f t="shared" si="14"/>
        <v>0</v>
      </c>
      <c r="BB49" s="64">
        <f t="shared" si="15"/>
        <v>0</v>
      </c>
      <c r="BC49" s="30"/>
      <c r="BD49" s="95">
        <f t="shared" si="47"/>
        <v>100</v>
      </c>
      <c r="BE49" s="96">
        <f t="shared" si="47"/>
        <v>100</v>
      </c>
      <c r="BF49" s="97">
        <f t="shared" si="47"/>
        <v>100</v>
      </c>
      <c r="BG49" s="30"/>
      <c r="BH49" s="71">
        <f t="shared" si="17"/>
        <v>0</v>
      </c>
      <c r="BI49" s="91">
        <f t="shared" si="18"/>
        <v>0</v>
      </c>
      <c r="BJ49" s="64">
        <f t="shared" si="19"/>
        <v>0</v>
      </c>
      <c r="BK49" s="30"/>
      <c r="BL49" s="95">
        <f t="shared" si="48"/>
        <v>100</v>
      </c>
      <c r="BM49" s="96">
        <f t="shared" si="48"/>
        <v>100</v>
      </c>
      <c r="BN49" s="92">
        <f t="shared" si="48"/>
        <v>100</v>
      </c>
      <c r="BO49" s="38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</row>
    <row r="50" spans="1:105" ht="15.75" thickBot="1">
      <c r="A50" s="15" t="s">
        <v>44</v>
      </c>
      <c r="B50" s="22">
        <f>C4</f>
        <v>44196</v>
      </c>
      <c r="C50" s="23">
        <f t="shared" si="52"/>
        <v>0</v>
      </c>
      <c r="D50" s="23">
        <f t="shared" si="52"/>
        <v>0</v>
      </c>
      <c r="E50" s="23">
        <f t="shared" si="52"/>
        <v>0</v>
      </c>
      <c r="F50" s="23">
        <f t="shared" si="52"/>
        <v>0</v>
      </c>
      <c r="H50" s="82"/>
      <c r="I50" s="118"/>
      <c r="J50" s="71"/>
      <c r="K50" s="91"/>
      <c r="L50" s="91"/>
      <c r="M50" s="64"/>
      <c r="N50" s="31"/>
      <c r="O50" s="86">
        <f t="shared" si="49"/>
        <v>10000</v>
      </c>
      <c r="P50" s="87">
        <f t="shared" si="49"/>
        <v>10000</v>
      </c>
      <c r="Q50" s="87">
        <f t="shared" si="49"/>
        <v>10000</v>
      </c>
      <c r="R50" s="88">
        <f t="shared" si="2"/>
        <v>10000</v>
      </c>
      <c r="S50" s="31"/>
      <c r="T50" s="69">
        <f t="shared" si="3"/>
        <v>0</v>
      </c>
      <c r="U50" s="90">
        <f t="shared" si="4"/>
        <v>0</v>
      </c>
      <c r="V50" s="70">
        <f t="shared" si="5"/>
        <v>0</v>
      </c>
      <c r="W50" s="31"/>
      <c r="X50" s="71">
        <f>(O50-O47)/O47</f>
        <v>0</v>
      </c>
      <c r="Y50" s="91">
        <f t="shared" ref="Y50" si="59">(P50-P47)/P47</f>
        <v>0</v>
      </c>
      <c r="Z50" s="64">
        <f t="shared" ref="Z50" si="60">(R50-R47)/R47</f>
        <v>0</v>
      </c>
      <c r="AA50" s="31"/>
      <c r="AB50" s="137"/>
      <c r="AC50" s="138"/>
      <c r="AD50" s="139"/>
      <c r="AE50" s="30"/>
      <c r="AF50" s="71">
        <f t="shared" si="6"/>
        <v>0</v>
      </c>
      <c r="AG50" s="91">
        <f t="shared" si="6"/>
        <v>0</v>
      </c>
      <c r="AH50" s="64">
        <f t="shared" si="7"/>
        <v>0</v>
      </c>
      <c r="AI50" s="91"/>
      <c r="AJ50" s="71">
        <f t="shared" si="8"/>
        <v>0</v>
      </c>
      <c r="AK50" s="91">
        <f t="shared" si="8"/>
        <v>0</v>
      </c>
      <c r="AL50" s="64">
        <f t="shared" si="8"/>
        <v>0</v>
      </c>
      <c r="AM50" s="30"/>
      <c r="AN50" s="75" t="e">
        <f t="shared" si="9"/>
        <v>#DIV/0!</v>
      </c>
      <c r="AO50" s="92" t="e">
        <f t="shared" si="10"/>
        <v>#DIV/0!</v>
      </c>
      <c r="AP50" s="77" t="e">
        <f t="shared" si="0"/>
        <v>#DIV/0!</v>
      </c>
      <c r="AQ50" s="30"/>
      <c r="AR50" s="71">
        <f t="shared" si="11"/>
        <v>0</v>
      </c>
      <c r="AS50" s="91">
        <f t="shared" si="12"/>
        <v>0</v>
      </c>
      <c r="AT50" s="133"/>
      <c r="AU50" s="30"/>
      <c r="AV50" s="71">
        <f>(O50-(MAX($O$3:O50)))/(MAX($O$3:O50))</f>
        <v>0</v>
      </c>
      <c r="AW50" s="91">
        <f>(P50-(MAX($P$3:P50)))/(MAX($P$3:P50))</f>
        <v>0</v>
      </c>
      <c r="AX50" s="64">
        <f>(R50-(MAX($R$3:R50)))/(MAX($R$3:R50))</f>
        <v>0</v>
      </c>
      <c r="AY50" s="30"/>
      <c r="AZ50" s="71">
        <f t="shared" si="13"/>
        <v>0</v>
      </c>
      <c r="BA50" s="91">
        <f t="shared" si="14"/>
        <v>0</v>
      </c>
      <c r="BB50" s="64">
        <f t="shared" si="15"/>
        <v>0</v>
      </c>
      <c r="BC50" s="30"/>
      <c r="BD50" s="95">
        <f t="shared" si="47"/>
        <v>100</v>
      </c>
      <c r="BE50" s="96">
        <f t="shared" si="47"/>
        <v>100</v>
      </c>
      <c r="BF50" s="97">
        <f t="shared" si="47"/>
        <v>100</v>
      </c>
      <c r="BG50" s="30"/>
      <c r="BH50" s="71">
        <f t="shared" si="17"/>
        <v>0</v>
      </c>
      <c r="BI50" s="91">
        <f t="shared" si="18"/>
        <v>0</v>
      </c>
      <c r="BJ50" s="64">
        <f t="shared" si="19"/>
        <v>0</v>
      </c>
      <c r="BK50" s="30"/>
      <c r="BL50" s="95">
        <f t="shared" si="48"/>
        <v>100</v>
      </c>
      <c r="BM50" s="96">
        <f t="shared" si="48"/>
        <v>100</v>
      </c>
      <c r="BN50" s="92">
        <f t="shared" si="48"/>
        <v>100</v>
      </c>
    </row>
    <row r="51" spans="1:105">
      <c r="H51" s="82"/>
      <c r="I51" s="118"/>
      <c r="J51" s="71"/>
      <c r="K51" s="91"/>
      <c r="L51" s="91"/>
      <c r="M51" s="64"/>
      <c r="N51" s="31"/>
      <c r="O51" s="86">
        <f t="shared" si="49"/>
        <v>10000</v>
      </c>
      <c r="P51" s="87">
        <f t="shared" si="49"/>
        <v>10000</v>
      </c>
      <c r="Q51" s="87">
        <f t="shared" si="49"/>
        <v>10000</v>
      </c>
      <c r="R51" s="88">
        <f t="shared" si="2"/>
        <v>10000</v>
      </c>
      <c r="S51" s="31"/>
      <c r="T51" s="69">
        <f t="shared" si="3"/>
        <v>0</v>
      </c>
      <c r="U51" s="90">
        <f t="shared" si="4"/>
        <v>0</v>
      </c>
      <c r="V51" s="70">
        <f t="shared" si="5"/>
        <v>0</v>
      </c>
      <c r="W51" s="31"/>
      <c r="X51" s="71"/>
      <c r="Y51" s="91"/>
      <c r="Z51" s="64"/>
      <c r="AA51" s="31"/>
      <c r="AB51" s="134"/>
      <c r="AC51" s="135"/>
      <c r="AD51" s="136"/>
      <c r="AE51" s="30"/>
      <c r="AF51" s="71">
        <f t="shared" si="6"/>
        <v>0</v>
      </c>
      <c r="AG51" s="91">
        <f t="shared" si="6"/>
        <v>0</v>
      </c>
      <c r="AH51" s="64">
        <f t="shared" si="7"/>
        <v>0</v>
      </c>
      <c r="AI51" s="91"/>
      <c r="AJ51" s="71">
        <f t="shared" si="8"/>
        <v>0</v>
      </c>
      <c r="AK51" s="91">
        <f t="shared" si="8"/>
        <v>0</v>
      </c>
      <c r="AL51" s="64">
        <f t="shared" si="8"/>
        <v>0</v>
      </c>
      <c r="AM51" s="30"/>
      <c r="AN51" s="75" t="e">
        <f t="shared" si="9"/>
        <v>#DIV/0!</v>
      </c>
      <c r="AO51" s="92" t="e">
        <f t="shared" si="10"/>
        <v>#DIV/0!</v>
      </c>
      <c r="AP51" s="77" t="e">
        <f t="shared" si="0"/>
        <v>#DIV/0!</v>
      </c>
      <c r="AQ51" s="30"/>
      <c r="AR51" s="71">
        <f t="shared" si="11"/>
        <v>0</v>
      </c>
      <c r="AS51" s="91">
        <f t="shared" si="12"/>
        <v>0</v>
      </c>
      <c r="AT51" s="133"/>
      <c r="AU51" s="30"/>
      <c r="AV51" s="71">
        <f>(O51-(MAX($O$3:O51)))/(MAX($O$3:O51))</f>
        <v>0</v>
      </c>
      <c r="AW51" s="91">
        <f>(P51-(MAX($P$3:P51)))/(MAX($P$3:P51))</f>
        <v>0</v>
      </c>
      <c r="AX51" s="64">
        <f>(R51-(MAX($R$3:R51)))/(MAX($R$3:R51))</f>
        <v>0</v>
      </c>
      <c r="AY51" s="30"/>
      <c r="AZ51" s="71">
        <f t="shared" si="13"/>
        <v>0</v>
      </c>
      <c r="BA51" s="91">
        <f t="shared" si="14"/>
        <v>0</v>
      </c>
      <c r="BB51" s="64">
        <f t="shared" si="15"/>
        <v>0</v>
      </c>
      <c r="BC51" s="30"/>
      <c r="BD51" s="95">
        <f t="shared" si="47"/>
        <v>100</v>
      </c>
      <c r="BE51" s="96">
        <f t="shared" si="47"/>
        <v>100</v>
      </c>
      <c r="BF51" s="97">
        <f t="shared" si="47"/>
        <v>100</v>
      </c>
      <c r="BG51" s="30"/>
      <c r="BH51" s="71">
        <f t="shared" si="17"/>
        <v>0</v>
      </c>
      <c r="BI51" s="91">
        <f t="shared" si="18"/>
        <v>0</v>
      </c>
      <c r="BJ51" s="64">
        <f t="shared" si="19"/>
        <v>0</v>
      </c>
      <c r="BK51" s="30"/>
      <c r="BL51" s="95">
        <f t="shared" si="48"/>
        <v>100</v>
      </c>
      <c r="BM51" s="96">
        <f t="shared" si="48"/>
        <v>100</v>
      </c>
      <c r="BN51" s="92">
        <f t="shared" si="48"/>
        <v>100</v>
      </c>
    </row>
    <row r="52" spans="1:105" s="98" customFormat="1">
      <c r="A52"/>
      <c r="B52" s="30"/>
      <c r="C52" s="31"/>
      <c r="D52" s="31"/>
      <c r="E52" s="31"/>
      <c r="F52" s="31"/>
      <c r="G52"/>
      <c r="H52" s="82"/>
      <c r="I52" s="118"/>
      <c r="J52" s="71"/>
      <c r="K52" s="91"/>
      <c r="L52" s="91"/>
      <c r="M52" s="64"/>
      <c r="N52" s="31"/>
      <c r="O52" s="86">
        <f t="shared" si="49"/>
        <v>10000</v>
      </c>
      <c r="P52" s="87">
        <f t="shared" si="49"/>
        <v>10000</v>
      </c>
      <c r="Q52" s="87">
        <f t="shared" si="49"/>
        <v>10000</v>
      </c>
      <c r="R52" s="88">
        <f t="shared" si="2"/>
        <v>10000</v>
      </c>
      <c r="S52" s="31"/>
      <c r="T52" s="69">
        <f t="shared" si="3"/>
        <v>0</v>
      </c>
      <c r="U52" s="90">
        <f t="shared" si="4"/>
        <v>0</v>
      </c>
      <c r="V52" s="70">
        <f t="shared" si="5"/>
        <v>0</v>
      </c>
      <c r="W52" s="31"/>
      <c r="X52" s="71"/>
      <c r="Y52" s="91"/>
      <c r="Z52" s="64"/>
      <c r="AA52" s="31"/>
      <c r="AB52" s="71"/>
      <c r="AC52" s="91"/>
      <c r="AD52" s="64"/>
      <c r="AE52" s="30"/>
      <c r="AF52" s="71">
        <f t="shared" si="6"/>
        <v>0</v>
      </c>
      <c r="AG52" s="91">
        <f t="shared" si="6"/>
        <v>0</v>
      </c>
      <c r="AH52" s="64">
        <f t="shared" si="7"/>
        <v>0</v>
      </c>
      <c r="AI52" s="91"/>
      <c r="AJ52" s="71">
        <f t="shared" si="8"/>
        <v>0</v>
      </c>
      <c r="AK52" s="91">
        <f t="shared" si="8"/>
        <v>0</v>
      </c>
      <c r="AL52" s="64">
        <f t="shared" si="8"/>
        <v>0</v>
      </c>
      <c r="AM52" s="30"/>
      <c r="AN52" s="75" t="e">
        <f t="shared" si="9"/>
        <v>#DIV/0!</v>
      </c>
      <c r="AO52" s="92" t="e">
        <f t="shared" si="10"/>
        <v>#DIV/0!</v>
      </c>
      <c r="AP52" s="77" t="e">
        <f t="shared" si="0"/>
        <v>#DIV/0!</v>
      </c>
      <c r="AQ52" s="30"/>
      <c r="AR52" s="71">
        <f t="shared" si="11"/>
        <v>0</v>
      </c>
      <c r="AS52" s="91">
        <f t="shared" si="12"/>
        <v>0</v>
      </c>
      <c r="AT52" s="133"/>
      <c r="AU52" s="30"/>
      <c r="AV52" s="71">
        <f>(O52-(MAX($O$3:O52)))/(MAX($O$3:O52))</f>
        <v>0</v>
      </c>
      <c r="AW52" s="91">
        <f>(P52-(MAX($P$3:P52)))/(MAX($P$3:P52))</f>
        <v>0</v>
      </c>
      <c r="AX52" s="64">
        <f>(R52-(MAX($R$3:R52)))/(MAX($R$3:R52))</f>
        <v>0</v>
      </c>
      <c r="AY52" s="30"/>
      <c r="AZ52" s="71">
        <f t="shared" si="13"/>
        <v>0</v>
      </c>
      <c r="BA52" s="91">
        <f t="shared" si="14"/>
        <v>0</v>
      </c>
      <c r="BB52" s="64">
        <f t="shared" si="15"/>
        <v>0</v>
      </c>
      <c r="BC52" s="30"/>
      <c r="BD52" s="95">
        <f t="shared" si="47"/>
        <v>100</v>
      </c>
      <c r="BE52" s="96">
        <f t="shared" si="47"/>
        <v>100</v>
      </c>
      <c r="BF52" s="97">
        <f t="shared" si="47"/>
        <v>100</v>
      </c>
      <c r="BG52" s="30"/>
      <c r="BH52" s="71">
        <f t="shared" si="17"/>
        <v>0</v>
      </c>
      <c r="BI52" s="91">
        <f t="shared" si="18"/>
        <v>0</v>
      </c>
      <c r="BJ52" s="64">
        <f t="shared" si="19"/>
        <v>0</v>
      </c>
      <c r="BK52" s="30"/>
      <c r="BL52" s="95">
        <f t="shared" si="48"/>
        <v>100</v>
      </c>
      <c r="BM52" s="96">
        <f t="shared" si="48"/>
        <v>100</v>
      </c>
      <c r="BN52" s="92">
        <f t="shared" si="48"/>
        <v>100</v>
      </c>
      <c r="BO52" s="38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</row>
    <row r="53" spans="1:105" ht="15.75" thickBot="1">
      <c r="H53" s="82"/>
      <c r="I53" s="118"/>
      <c r="J53" s="71"/>
      <c r="K53" s="91"/>
      <c r="L53" s="91"/>
      <c r="M53" s="64"/>
      <c r="N53" s="31"/>
      <c r="O53" s="86">
        <f t="shared" si="49"/>
        <v>10000</v>
      </c>
      <c r="P53" s="87">
        <f t="shared" si="49"/>
        <v>10000</v>
      </c>
      <c r="Q53" s="87">
        <f t="shared" si="49"/>
        <v>10000</v>
      </c>
      <c r="R53" s="88">
        <f t="shared" si="2"/>
        <v>10000</v>
      </c>
      <c r="S53" s="31"/>
      <c r="T53" s="69">
        <f t="shared" si="3"/>
        <v>0</v>
      </c>
      <c r="U53" s="90">
        <f t="shared" si="4"/>
        <v>0</v>
      </c>
      <c r="V53" s="70">
        <f t="shared" si="5"/>
        <v>0</v>
      </c>
      <c r="W53" s="31"/>
      <c r="X53" s="71">
        <f>(O53-O50)/O50</f>
        <v>0</v>
      </c>
      <c r="Y53" s="91">
        <f t="shared" ref="Y53" si="61">(P53-P50)/P50</f>
        <v>0</v>
      </c>
      <c r="Z53" s="64">
        <f t="shared" ref="Z53" si="62">(R53-R50)/R50</f>
        <v>0</v>
      </c>
      <c r="AA53" s="31"/>
      <c r="AB53" s="137"/>
      <c r="AC53" s="138"/>
      <c r="AD53" s="139"/>
      <c r="AE53" s="30"/>
      <c r="AF53" s="71">
        <f t="shared" si="6"/>
        <v>0</v>
      </c>
      <c r="AG53" s="91">
        <f t="shared" si="6"/>
        <v>0</v>
      </c>
      <c r="AH53" s="64">
        <f t="shared" si="7"/>
        <v>0</v>
      </c>
      <c r="AI53" s="91"/>
      <c r="AJ53" s="71">
        <f t="shared" si="8"/>
        <v>0</v>
      </c>
      <c r="AK53" s="91">
        <f t="shared" si="8"/>
        <v>0</v>
      </c>
      <c r="AL53" s="64">
        <f t="shared" si="8"/>
        <v>0</v>
      </c>
      <c r="AM53" s="30"/>
      <c r="AN53" s="75" t="e">
        <f t="shared" si="9"/>
        <v>#DIV/0!</v>
      </c>
      <c r="AO53" s="92" t="e">
        <f t="shared" si="10"/>
        <v>#DIV/0!</v>
      </c>
      <c r="AP53" s="77" t="e">
        <f t="shared" si="0"/>
        <v>#DIV/0!</v>
      </c>
      <c r="AQ53" s="30"/>
      <c r="AR53" s="71">
        <f t="shared" si="11"/>
        <v>0</v>
      </c>
      <c r="AS53" s="91">
        <f t="shared" si="12"/>
        <v>0</v>
      </c>
      <c r="AT53" s="133"/>
      <c r="AU53" s="30"/>
      <c r="AV53" s="71">
        <f>(O53-(MAX($O$3:O53)))/(MAX($O$3:O53))</f>
        <v>0</v>
      </c>
      <c r="AW53" s="91">
        <f>(P53-(MAX($P$3:P53)))/(MAX($P$3:P53))</f>
        <v>0</v>
      </c>
      <c r="AX53" s="64">
        <f>(R53-(MAX($R$3:R53)))/(MAX($R$3:R53))</f>
        <v>0</v>
      </c>
      <c r="AY53" s="30"/>
      <c r="AZ53" s="71">
        <f t="shared" si="13"/>
        <v>0</v>
      </c>
      <c r="BA53" s="91">
        <f t="shared" si="14"/>
        <v>0</v>
      </c>
      <c r="BB53" s="64">
        <f t="shared" si="15"/>
        <v>0</v>
      </c>
      <c r="BC53" s="30"/>
      <c r="BD53" s="95">
        <f t="shared" ref="BD53:BF68" si="63">BD52*(1+AZ53)</f>
        <v>100</v>
      </c>
      <c r="BE53" s="96">
        <f t="shared" si="63"/>
        <v>100</v>
      </c>
      <c r="BF53" s="97">
        <f t="shared" si="63"/>
        <v>100</v>
      </c>
      <c r="BG53" s="30"/>
      <c r="BH53" s="71">
        <f t="shared" si="17"/>
        <v>0</v>
      </c>
      <c r="BI53" s="91">
        <f t="shared" si="18"/>
        <v>0</v>
      </c>
      <c r="BJ53" s="64">
        <f t="shared" si="19"/>
        <v>0</v>
      </c>
      <c r="BK53" s="30"/>
      <c r="BL53" s="95">
        <f t="shared" ref="BL53:BN68" si="64">BL52*(1+BH53)</f>
        <v>100</v>
      </c>
      <c r="BM53" s="96">
        <f t="shared" si="64"/>
        <v>100</v>
      </c>
      <c r="BN53" s="92">
        <f t="shared" si="64"/>
        <v>100</v>
      </c>
    </row>
    <row r="54" spans="1:105">
      <c r="H54" s="82"/>
      <c r="I54" s="118"/>
      <c r="J54" s="71"/>
      <c r="K54" s="91"/>
      <c r="L54" s="91"/>
      <c r="M54" s="64"/>
      <c r="N54" s="31"/>
      <c r="O54" s="86">
        <f t="shared" ref="O54:R69" si="65">O53*(1+J54)</f>
        <v>10000</v>
      </c>
      <c r="P54" s="87">
        <f t="shared" si="65"/>
        <v>10000</v>
      </c>
      <c r="Q54" s="87">
        <f t="shared" si="65"/>
        <v>10000</v>
      </c>
      <c r="R54" s="88">
        <f t="shared" si="2"/>
        <v>10000</v>
      </c>
      <c r="S54" s="31"/>
      <c r="T54" s="69">
        <f t="shared" si="3"/>
        <v>0</v>
      </c>
      <c r="U54" s="90">
        <f t="shared" si="4"/>
        <v>0</v>
      </c>
      <c r="V54" s="70">
        <f t="shared" si="5"/>
        <v>0</v>
      </c>
      <c r="W54" s="31"/>
      <c r="X54" s="71"/>
      <c r="Y54" s="91"/>
      <c r="Z54" s="64"/>
      <c r="AA54" s="31"/>
      <c r="AB54" s="134"/>
      <c r="AC54" s="135"/>
      <c r="AD54" s="136"/>
      <c r="AE54" s="30"/>
      <c r="AF54" s="71">
        <f t="shared" si="6"/>
        <v>0</v>
      </c>
      <c r="AG54" s="91">
        <f t="shared" si="6"/>
        <v>0</v>
      </c>
      <c r="AH54" s="64">
        <f t="shared" si="7"/>
        <v>0</v>
      </c>
      <c r="AI54" s="91"/>
      <c r="AJ54" s="71">
        <f t="shared" si="8"/>
        <v>0</v>
      </c>
      <c r="AK54" s="91">
        <f t="shared" si="8"/>
        <v>0</v>
      </c>
      <c r="AL54" s="64">
        <f t="shared" si="8"/>
        <v>0</v>
      </c>
      <c r="AM54" s="30"/>
      <c r="AN54" s="75" t="e">
        <f t="shared" si="9"/>
        <v>#DIV/0!</v>
      </c>
      <c r="AO54" s="92" t="e">
        <f t="shared" si="10"/>
        <v>#DIV/0!</v>
      </c>
      <c r="AP54" s="77" t="e">
        <f t="shared" si="0"/>
        <v>#DIV/0!</v>
      </c>
      <c r="AQ54" s="30"/>
      <c r="AR54" s="71">
        <f t="shared" si="11"/>
        <v>0</v>
      </c>
      <c r="AS54" s="91">
        <f t="shared" si="12"/>
        <v>0</v>
      </c>
      <c r="AT54" s="133"/>
      <c r="AU54" s="30"/>
      <c r="AV54" s="71">
        <f>(O54-(MAX($O$3:O54)))/(MAX($O$3:O54))</f>
        <v>0</v>
      </c>
      <c r="AW54" s="91">
        <f>(P54-(MAX($P$3:P54)))/(MAX($P$3:P54))</f>
        <v>0</v>
      </c>
      <c r="AX54" s="64">
        <f>(R54-(MAX($R$3:R54)))/(MAX($R$3:R54))</f>
        <v>0</v>
      </c>
      <c r="AY54" s="30"/>
      <c r="AZ54" s="71">
        <f t="shared" si="13"/>
        <v>0</v>
      </c>
      <c r="BA54" s="91">
        <f t="shared" si="14"/>
        <v>0</v>
      </c>
      <c r="BB54" s="64">
        <f t="shared" si="15"/>
        <v>0</v>
      </c>
      <c r="BC54" s="30"/>
      <c r="BD54" s="95">
        <f t="shared" si="63"/>
        <v>100</v>
      </c>
      <c r="BE54" s="96">
        <f t="shared" si="63"/>
        <v>100</v>
      </c>
      <c r="BF54" s="97">
        <f t="shared" si="63"/>
        <v>100</v>
      </c>
      <c r="BG54" s="30"/>
      <c r="BH54" s="71">
        <f t="shared" si="17"/>
        <v>0</v>
      </c>
      <c r="BI54" s="91">
        <f t="shared" si="18"/>
        <v>0</v>
      </c>
      <c r="BJ54" s="64">
        <f t="shared" si="19"/>
        <v>0</v>
      </c>
      <c r="BK54" s="30"/>
      <c r="BL54" s="95">
        <f t="shared" si="64"/>
        <v>100</v>
      </c>
      <c r="BM54" s="96">
        <f t="shared" si="64"/>
        <v>100</v>
      </c>
      <c r="BN54" s="92">
        <f t="shared" si="64"/>
        <v>100</v>
      </c>
    </row>
    <row r="55" spans="1:105" s="98" customFormat="1">
      <c r="A55"/>
      <c r="B55" s="30"/>
      <c r="C55" s="31"/>
      <c r="D55" s="31"/>
      <c r="E55" s="31"/>
      <c r="F55" s="31"/>
      <c r="G55"/>
      <c r="H55" s="82"/>
      <c r="I55" s="118"/>
      <c r="J55" s="71"/>
      <c r="K55" s="91"/>
      <c r="L55" s="91"/>
      <c r="M55" s="64"/>
      <c r="N55" s="31"/>
      <c r="O55" s="86">
        <f t="shared" si="65"/>
        <v>10000</v>
      </c>
      <c r="P55" s="87">
        <f t="shared" si="65"/>
        <v>10000</v>
      </c>
      <c r="Q55" s="87">
        <f t="shared" si="65"/>
        <v>10000</v>
      </c>
      <c r="R55" s="88">
        <f t="shared" si="2"/>
        <v>10000</v>
      </c>
      <c r="S55" s="31"/>
      <c r="T55" s="69">
        <f t="shared" si="3"/>
        <v>0</v>
      </c>
      <c r="U55" s="90">
        <f t="shared" si="4"/>
        <v>0</v>
      </c>
      <c r="V55" s="70">
        <f t="shared" si="5"/>
        <v>0</v>
      </c>
      <c r="W55" s="31"/>
      <c r="X55" s="71"/>
      <c r="Y55" s="91"/>
      <c r="Z55" s="64"/>
      <c r="AA55" s="31"/>
      <c r="AB55" s="71"/>
      <c r="AC55" s="91"/>
      <c r="AD55" s="64"/>
      <c r="AE55" s="30"/>
      <c r="AF55" s="71">
        <f t="shared" si="6"/>
        <v>0</v>
      </c>
      <c r="AG55" s="91">
        <f t="shared" si="6"/>
        <v>0</v>
      </c>
      <c r="AH55" s="64">
        <f t="shared" si="7"/>
        <v>0</v>
      </c>
      <c r="AI55" s="91"/>
      <c r="AJ55" s="71">
        <f t="shared" si="8"/>
        <v>0</v>
      </c>
      <c r="AK55" s="91">
        <f t="shared" si="8"/>
        <v>0</v>
      </c>
      <c r="AL55" s="64">
        <f t="shared" si="8"/>
        <v>0</v>
      </c>
      <c r="AM55" s="30"/>
      <c r="AN55" s="75" t="e">
        <f t="shared" si="9"/>
        <v>#DIV/0!</v>
      </c>
      <c r="AO55" s="92" t="e">
        <f t="shared" si="10"/>
        <v>#DIV/0!</v>
      </c>
      <c r="AP55" s="77" t="e">
        <f t="shared" si="0"/>
        <v>#DIV/0!</v>
      </c>
      <c r="AQ55" s="30"/>
      <c r="AR55" s="71">
        <f t="shared" si="11"/>
        <v>0</v>
      </c>
      <c r="AS55" s="91">
        <f t="shared" si="12"/>
        <v>0</v>
      </c>
      <c r="AT55" s="133"/>
      <c r="AU55" s="30"/>
      <c r="AV55" s="71">
        <f>(O55-(MAX($O$3:O55)))/(MAX($O$3:O55))</f>
        <v>0</v>
      </c>
      <c r="AW55" s="91">
        <f>(P55-(MAX($P$3:P55)))/(MAX($P$3:P55))</f>
        <v>0</v>
      </c>
      <c r="AX55" s="64">
        <f>(R55-(MAX($R$3:R55)))/(MAX($R$3:R55))</f>
        <v>0</v>
      </c>
      <c r="AY55" s="30"/>
      <c r="AZ55" s="71">
        <f t="shared" si="13"/>
        <v>0</v>
      </c>
      <c r="BA55" s="91">
        <f t="shared" si="14"/>
        <v>0</v>
      </c>
      <c r="BB55" s="64">
        <f t="shared" si="15"/>
        <v>0</v>
      </c>
      <c r="BC55" s="30"/>
      <c r="BD55" s="95">
        <f t="shared" si="63"/>
        <v>100</v>
      </c>
      <c r="BE55" s="96">
        <f t="shared" si="63"/>
        <v>100</v>
      </c>
      <c r="BF55" s="97">
        <f t="shared" si="63"/>
        <v>100</v>
      </c>
      <c r="BG55" s="30"/>
      <c r="BH55" s="71">
        <f t="shared" si="17"/>
        <v>0</v>
      </c>
      <c r="BI55" s="91">
        <f t="shared" si="18"/>
        <v>0</v>
      </c>
      <c r="BJ55" s="64">
        <f t="shared" si="19"/>
        <v>0</v>
      </c>
      <c r="BK55" s="30"/>
      <c r="BL55" s="95">
        <f t="shared" si="64"/>
        <v>100</v>
      </c>
      <c r="BM55" s="96">
        <f t="shared" si="64"/>
        <v>100</v>
      </c>
      <c r="BN55" s="92">
        <f t="shared" si="64"/>
        <v>100</v>
      </c>
      <c r="BO55" s="38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</row>
    <row r="56" spans="1:105" ht="15.75" thickBot="1">
      <c r="H56" s="82"/>
      <c r="I56" s="140"/>
      <c r="J56" s="71"/>
      <c r="K56" s="91"/>
      <c r="L56" s="91"/>
      <c r="M56" s="64"/>
      <c r="N56"/>
      <c r="O56" s="86">
        <f t="shared" si="65"/>
        <v>10000</v>
      </c>
      <c r="P56" s="87">
        <f t="shared" si="65"/>
        <v>10000</v>
      </c>
      <c r="Q56" s="87">
        <f t="shared" si="65"/>
        <v>10000</v>
      </c>
      <c r="R56" s="88">
        <f t="shared" si="2"/>
        <v>10000</v>
      </c>
      <c r="S56" s="141"/>
      <c r="T56" s="69">
        <f t="shared" si="3"/>
        <v>0</v>
      </c>
      <c r="U56" s="90">
        <f t="shared" si="4"/>
        <v>0</v>
      </c>
      <c r="V56" s="70">
        <f t="shared" si="5"/>
        <v>0</v>
      </c>
      <c r="W56" s="141"/>
      <c r="X56" s="71">
        <f>(O56-O53)/O53</f>
        <v>0</v>
      </c>
      <c r="Y56" s="91">
        <f t="shared" ref="Y56" si="66">(P56-P53)/P53</f>
        <v>0</v>
      </c>
      <c r="Z56" s="64">
        <f t="shared" ref="Z56" si="67">(R56-R53)/R53</f>
        <v>0</v>
      </c>
      <c r="AA56" s="141"/>
      <c r="AB56" s="137"/>
      <c r="AC56" s="138"/>
      <c r="AD56" s="139"/>
      <c r="AE56" s="72"/>
      <c r="AF56" s="71">
        <f t="shared" si="6"/>
        <v>0</v>
      </c>
      <c r="AG56" s="91">
        <f t="shared" si="6"/>
        <v>0</v>
      </c>
      <c r="AH56" s="64">
        <f t="shared" si="7"/>
        <v>0</v>
      </c>
      <c r="AI56" s="91"/>
      <c r="AJ56" s="71">
        <f t="shared" si="8"/>
        <v>0</v>
      </c>
      <c r="AK56" s="91">
        <f t="shared" si="8"/>
        <v>0</v>
      </c>
      <c r="AL56" s="64">
        <f t="shared" si="8"/>
        <v>0</v>
      </c>
      <c r="AM56" s="30"/>
      <c r="AN56" s="75" t="e">
        <f t="shared" si="9"/>
        <v>#DIV/0!</v>
      </c>
      <c r="AO56" s="92" t="e">
        <f t="shared" si="10"/>
        <v>#DIV/0!</v>
      </c>
      <c r="AP56" s="77" t="e">
        <f t="shared" si="0"/>
        <v>#DIV/0!</v>
      </c>
      <c r="AQ56" s="30"/>
      <c r="AR56" s="71">
        <f t="shared" si="11"/>
        <v>0</v>
      </c>
      <c r="AS56" s="91">
        <f t="shared" si="12"/>
        <v>0</v>
      </c>
      <c r="AT56" s="133"/>
      <c r="AU56" s="30"/>
      <c r="AV56" s="71">
        <f>(O56-(MAX($O$3:O56)))/(MAX($O$3:O56))</f>
        <v>0</v>
      </c>
      <c r="AW56" s="91">
        <f>(P56-(MAX($P$3:P56)))/(MAX($P$3:P56))</f>
        <v>0</v>
      </c>
      <c r="AX56" s="64">
        <f>(R56-(MAX($R$3:R56)))/(MAX($R$3:R56))</f>
        <v>0</v>
      </c>
      <c r="AY56" s="30"/>
      <c r="AZ56" s="71">
        <f t="shared" si="13"/>
        <v>0</v>
      </c>
      <c r="BA56" s="91">
        <f t="shared" si="14"/>
        <v>0</v>
      </c>
      <c r="BB56" s="64">
        <f t="shared" si="15"/>
        <v>0</v>
      </c>
      <c r="BC56" s="72"/>
      <c r="BD56" s="95">
        <f t="shared" si="63"/>
        <v>100</v>
      </c>
      <c r="BE56" s="96">
        <f t="shared" si="63"/>
        <v>100</v>
      </c>
      <c r="BF56" s="97">
        <f t="shared" si="63"/>
        <v>100</v>
      </c>
      <c r="BG56" s="30"/>
      <c r="BH56" s="71">
        <f t="shared" si="17"/>
        <v>0</v>
      </c>
      <c r="BI56" s="91">
        <f t="shared" si="18"/>
        <v>0</v>
      </c>
      <c r="BJ56" s="64">
        <f t="shared" si="19"/>
        <v>0</v>
      </c>
      <c r="BK56" s="72"/>
      <c r="BL56" s="95">
        <f t="shared" si="64"/>
        <v>100</v>
      </c>
      <c r="BM56" s="96">
        <f t="shared" si="64"/>
        <v>100</v>
      </c>
      <c r="BN56" s="92">
        <f t="shared" si="64"/>
        <v>100</v>
      </c>
    </row>
    <row r="57" spans="1:105">
      <c r="H57" s="82"/>
      <c r="I57" s="140"/>
      <c r="J57" s="71"/>
      <c r="K57" s="91"/>
      <c r="L57" s="91"/>
      <c r="M57" s="64"/>
      <c r="N57"/>
      <c r="O57" s="86">
        <f t="shared" si="65"/>
        <v>10000</v>
      </c>
      <c r="P57" s="87">
        <f t="shared" si="65"/>
        <v>10000</v>
      </c>
      <c r="Q57" s="87">
        <f t="shared" si="65"/>
        <v>10000</v>
      </c>
      <c r="R57" s="88">
        <f t="shared" si="2"/>
        <v>10000</v>
      </c>
      <c r="S57" s="141"/>
      <c r="T57" s="69">
        <f t="shared" si="3"/>
        <v>0</v>
      </c>
      <c r="U57" s="90">
        <f t="shared" si="4"/>
        <v>0</v>
      </c>
      <c r="V57" s="70">
        <f t="shared" si="5"/>
        <v>0</v>
      </c>
      <c r="W57" s="141"/>
      <c r="X57" s="134"/>
      <c r="Y57" s="135"/>
      <c r="Z57" s="136"/>
      <c r="AA57" s="141"/>
      <c r="AB57" s="142"/>
      <c r="AC57" s="72"/>
      <c r="AD57" s="142"/>
      <c r="AE57" s="72"/>
      <c r="AF57" s="71">
        <f t="shared" si="6"/>
        <v>0</v>
      </c>
      <c r="AG57" s="91">
        <f t="shared" si="6"/>
        <v>0</v>
      </c>
      <c r="AH57" s="64">
        <f t="shared" si="7"/>
        <v>0</v>
      </c>
      <c r="AI57" s="91"/>
      <c r="AJ57" s="71">
        <f t="shared" si="8"/>
        <v>0</v>
      </c>
      <c r="AK57" s="91">
        <f t="shared" si="8"/>
        <v>0</v>
      </c>
      <c r="AL57" s="64">
        <f t="shared" si="8"/>
        <v>0</v>
      </c>
      <c r="AM57" s="30"/>
      <c r="AN57" s="75" t="e">
        <f t="shared" si="9"/>
        <v>#DIV/0!</v>
      </c>
      <c r="AO57" s="92" t="e">
        <f t="shared" si="10"/>
        <v>#DIV/0!</v>
      </c>
      <c r="AP57" s="77" t="e">
        <f t="shared" si="0"/>
        <v>#DIV/0!</v>
      </c>
      <c r="AQ57" s="30"/>
      <c r="AR57" s="71">
        <f t="shared" si="11"/>
        <v>0</v>
      </c>
      <c r="AS57" s="91">
        <f t="shared" si="12"/>
        <v>0</v>
      </c>
      <c r="AT57" s="133"/>
      <c r="AU57" s="30"/>
      <c r="AV57" s="71">
        <f>(O57-(MAX($O$3:O57)))/(MAX($O$3:O57))</f>
        <v>0</v>
      </c>
      <c r="AW57" s="91">
        <f>(P57-(MAX($P$3:P57)))/(MAX($P$3:P57))</f>
        <v>0</v>
      </c>
      <c r="AX57" s="64">
        <f>(R57-(MAX($R$3:R57)))/(MAX($R$3:R57))</f>
        <v>0</v>
      </c>
      <c r="AY57" s="30"/>
      <c r="AZ57" s="71">
        <f t="shared" si="13"/>
        <v>0</v>
      </c>
      <c r="BA57" s="91">
        <f t="shared" si="14"/>
        <v>0</v>
      </c>
      <c r="BB57" s="64">
        <f t="shared" si="15"/>
        <v>0</v>
      </c>
      <c r="BC57" s="72"/>
      <c r="BD57" s="95">
        <f t="shared" si="63"/>
        <v>100</v>
      </c>
      <c r="BE57" s="96">
        <f t="shared" si="63"/>
        <v>100</v>
      </c>
      <c r="BF57" s="97">
        <f t="shared" si="63"/>
        <v>100</v>
      </c>
      <c r="BG57" s="30"/>
      <c r="BH57" s="71">
        <f t="shared" si="17"/>
        <v>0</v>
      </c>
      <c r="BI57" s="91">
        <f t="shared" si="18"/>
        <v>0</v>
      </c>
      <c r="BJ57" s="64">
        <f t="shared" si="19"/>
        <v>0</v>
      </c>
      <c r="BK57" s="72"/>
      <c r="BL57" s="95">
        <f t="shared" si="64"/>
        <v>100</v>
      </c>
      <c r="BM57" s="96">
        <f t="shared" si="64"/>
        <v>100</v>
      </c>
      <c r="BN57" s="92">
        <f t="shared" si="64"/>
        <v>100</v>
      </c>
    </row>
    <row r="58" spans="1:105" s="98" customFormat="1">
      <c r="A58"/>
      <c r="B58" s="30"/>
      <c r="C58" s="31"/>
      <c r="D58" s="31"/>
      <c r="E58" s="31"/>
      <c r="F58" s="31"/>
      <c r="G58"/>
      <c r="H58" s="33"/>
      <c r="I58" s="143"/>
      <c r="J58" s="71"/>
      <c r="K58" s="91"/>
      <c r="L58" s="91"/>
      <c r="M58" s="64"/>
      <c r="N58" s="144"/>
      <c r="O58" s="86">
        <f t="shared" si="65"/>
        <v>10000</v>
      </c>
      <c r="P58" s="87">
        <f t="shared" si="65"/>
        <v>10000</v>
      </c>
      <c r="Q58" s="87">
        <f t="shared" si="65"/>
        <v>10000</v>
      </c>
      <c r="R58" s="88">
        <f t="shared" si="2"/>
        <v>10000</v>
      </c>
      <c r="S58" s="144"/>
      <c r="T58" s="69">
        <f t="shared" si="3"/>
        <v>0</v>
      </c>
      <c r="U58" s="90">
        <f t="shared" si="4"/>
        <v>0</v>
      </c>
      <c r="V58" s="70">
        <f t="shared" si="5"/>
        <v>0</v>
      </c>
      <c r="W58" s="144"/>
      <c r="X58" s="71"/>
      <c r="Y58" s="91"/>
      <c r="Z58" s="64"/>
      <c r="AA58" s="144"/>
      <c r="AB58" s="142"/>
      <c r="AC58" s="72"/>
      <c r="AD58" s="142"/>
      <c r="AE58" s="145"/>
      <c r="AF58" s="134">
        <f t="shared" ref="AF58:AG72" si="68">J58-0</f>
        <v>0</v>
      </c>
      <c r="AG58" s="135">
        <f t="shared" si="68"/>
        <v>0</v>
      </c>
      <c r="AH58" s="136">
        <f t="shared" si="7"/>
        <v>0</v>
      </c>
      <c r="AI58" s="135"/>
      <c r="AJ58" s="134">
        <f t="shared" ref="AJ58:AL72" si="69">IF(AF58&lt;0,AF58,0)</f>
        <v>0</v>
      </c>
      <c r="AK58" s="135">
        <f t="shared" si="69"/>
        <v>0</v>
      </c>
      <c r="AL58" s="136">
        <f t="shared" si="69"/>
        <v>0</v>
      </c>
      <c r="AM58" s="145"/>
      <c r="AN58" s="146" t="e">
        <f t="shared" si="9"/>
        <v>#DIV/0!</v>
      </c>
      <c r="AO58" s="147" t="e">
        <f t="shared" si="10"/>
        <v>#DIV/0!</v>
      </c>
      <c r="AP58" s="148" t="e">
        <f t="shared" si="0"/>
        <v>#DIV/0!</v>
      </c>
      <c r="AQ58" s="145"/>
      <c r="AR58" s="134">
        <f t="shared" si="11"/>
        <v>0</v>
      </c>
      <c r="AS58" s="135">
        <f t="shared" si="12"/>
        <v>0</v>
      </c>
      <c r="AT58" s="149"/>
      <c r="AU58" s="145"/>
      <c r="AV58" s="134">
        <f>(O58-(MAX($O$3:O58)))/(MAX($O$3:O58))</f>
        <v>0</v>
      </c>
      <c r="AW58" s="135">
        <f>(P58-(MAX($P$3:P58)))/(MAX($P$3:P58))</f>
        <v>0</v>
      </c>
      <c r="AX58" s="136">
        <f>(R58-(MAX($R$3:R58)))/(MAX($R$3:R58))</f>
        <v>0</v>
      </c>
      <c r="AY58" s="145"/>
      <c r="AZ58" s="134">
        <f t="shared" si="13"/>
        <v>0</v>
      </c>
      <c r="BA58" s="135">
        <f t="shared" si="14"/>
        <v>0</v>
      </c>
      <c r="BB58" s="136">
        <f t="shared" si="15"/>
        <v>0</v>
      </c>
      <c r="BC58" s="145"/>
      <c r="BD58" s="150">
        <f t="shared" si="63"/>
        <v>100</v>
      </c>
      <c r="BE58" s="151">
        <f t="shared" si="63"/>
        <v>100</v>
      </c>
      <c r="BF58" s="152">
        <f t="shared" si="63"/>
        <v>100</v>
      </c>
      <c r="BG58" s="145"/>
      <c r="BH58" s="134">
        <f t="shared" si="17"/>
        <v>0</v>
      </c>
      <c r="BI58" s="135">
        <f t="shared" si="18"/>
        <v>0</v>
      </c>
      <c r="BJ58" s="136">
        <f t="shared" si="19"/>
        <v>0</v>
      </c>
      <c r="BK58" s="145"/>
      <c r="BL58" s="150">
        <f t="shared" si="64"/>
        <v>100</v>
      </c>
      <c r="BM58" s="151">
        <f t="shared" si="64"/>
        <v>100</v>
      </c>
      <c r="BN58" s="152">
        <f t="shared" si="64"/>
        <v>100</v>
      </c>
      <c r="BO58" s="3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</row>
    <row r="59" spans="1:105" ht="15.75" thickBot="1">
      <c r="H59" s="82"/>
      <c r="I59" s="140"/>
      <c r="J59" s="71"/>
      <c r="K59" s="91"/>
      <c r="L59" s="91"/>
      <c r="M59" s="64"/>
      <c r="N59"/>
      <c r="O59" s="86">
        <f t="shared" si="65"/>
        <v>10000</v>
      </c>
      <c r="P59" s="87">
        <f t="shared" si="65"/>
        <v>10000</v>
      </c>
      <c r="Q59" s="87">
        <f t="shared" si="65"/>
        <v>10000</v>
      </c>
      <c r="R59" s="88">
        <f t="shared" si="2"/>
        <v>10000</v>
      </c>
      <c r="S59" s="141"/>
      <c r="T59" s="69">
        <f t="shared" si="3"/>
        <v>0</v>
      </c>
      <c r="U59" s="90">
        <f t="shared" si="4"/>
        <v>0</v>
      </c>
      <c r="V59" s="70">
        <f t="shared" si="5"/>
        <v>0</v>
      </c>
      <c r="W59" s="141"/>
      <c r="X59" s="137">
        <f>(O59-O56)/O56</f>
        <v>0</v>
      </c>
      <c r="Y59" s="138">
        <f t="shared" ref="Y59" si="70">(P59-P56)/P56</f>
        <v>0</v>
      </c>
      <c r="Z59" s="139">
        <f t="shared" ref="Z59" si="71">(R59-R56)/R56</f>
        <v>0</v>
      </c>
      <c r="AA59" s="141"/>
      <c r="AB59" s="142"/>
      <c r="AC59" s="72"/>
      <c r="AD59" s="142"/>
      <c r="AE59" s="72"/>
      <c r="AF59" s="71">
        <f t="shared" si="68"/>
        <v>0</v>
      </c>
      <c r="AG59" s="91">
        <f t="shared" si="68"/>
        <v>0</v>
      </c>
      <c r="AH59" s="64">
        <f t="shared" si="7"/>
        <v>0</v>
      </c>
      <c r="AI59" s="91"/>
      <c r="AJ59" s="71">
        <f t="shared" si="69"/>
        <v>0</v>
      </c>
      <c r="AK59" s="91">
        <f t="shared" si="69"/>
        <v>0</v>
      </c>
      <c r="AL59" s="64">
        <f t="shared" si="69"/>
        <v>0</v>
      </c>
      <c r="AM59" s="30"/>
      <c r="AN59" s="75" t="e">
        <f t="shared" si="9"/>
        <v>#DIV/0!</v>
      </c>
      <c r="AO59" s="92" t="e">
        <f t="shared" si="10"/>
        <v>#DIV/0!</v>
      </c>
      <c r="AP59" s="77" t="e">
        <f t="shared" si="0"/>
        <v>#DIV/0!</v>
      </c>
      <c r="AQ59" s="30"/>
      <c r="AR59" s="71">
        <f t="shared" si="11"/>
        <v>0</v>
      </c>
      <c r="AS59" s="91">
        <f t="shared" si="12"/>
        <v>0</v>
      </c>
      <c r="AT59" s="133"/>
      <c r="AU59" s="30"/>
      <c r="AV59" s="71">
        <f>(O59-(MAX($O$3:O59)))/(MAX($O$3:O59))</f>
        <v>0</v>
      </c>
      <c r="AW59" s="91">
        <f>(P59-(MAX($P$3:P59)))/(MAX($P$3:P59))</f>
        <v>0</v>
      </c>
      <c r="AX59" s="64">
        <f>(R59-(MAX($R$3:R59)))/(MAX($R$3:R59))</f>
        <v>0</v>
      </c>
      <c r="AY59" s="30"/>
      <c r="AZ59" s="71">
        <f t="shared" si="13"/>
        <v>0</v>
      </c>
      <c r="BA59" s="91">
        <f t="shared" si="14"/>
        <v>0</v>
      </c>
      <c r="BB59" s="64">
        <f t="shared" si="15"/>
        <v>0</v>
      </c>
      <c r="BC59" s="72"/>
      <c r="BD59" s="95">
        <f t="shared" si="63"/>
        <v>100</v>
      </c>
      <c r="BE59" s="96">
        <f t="shared" si="63"/>
        <v>100</v>
      </c>
      <c r="BF59" s="97">
        <f t="shared" si="63"/>
        <v>100</v>
      </c>
      <c r="BG59" s="30"/>
      <c r="BH59" s="71">
        <f t="shared" si="17"/>
        <v>0</v>
      </c>
      <c r="BI59" s="91">
        <f t="shared" si="18"/>
        <v>0</v>
      </c>
      <c r="BJ59" s="64">
        <f t="shared" si="19"/>
        <v>0</v>
      </c>
      <c r="BK59" s="72"/>
      <c r="BL59" s="95">
        <f t="shared" si="64"/>
        <v>100</v>
      </c>
      <c r="BM59" s="96">
        <f t="shared" si="64"/>
        <v>100</v>
      </c>
      <c r="BN59" s="97">
        <f t="shared" si="64"/>
        <v>100</v>
      </c>
    </row>
    <row r="60" spans="1:105" ht="15.75" thickBot="1">
      <c r="H60" s="153"/>
      <c r="I60" s="154"/>
      <c r="J60" s="71"/>
      <c r="K60" s="91"/>
      <c r="L60" s="91"/>
      <c r="M60" s="64"/>
      <c r="N60" s="107"/>
      <c r="O60" s="86">
        <f t="shared" si="65"/>
        <v>10000</v>
      </c>
      <c r="P60" s="87">
        <f t="shared" si="65"/>
        <v>10000</v>
      </c>
      <c r="Q60" s="87">
        <f t="shared" si="65"/>
        <v>10000</v>
      </c>
      <c r="R60" s="88">
        <f t="shared" si="2"/>
        <v>10000</v>
      </c>
      <c r="S60" s="155"/>
      <c r="T60" s="69">
        <f t="shared" si="3"/>
        <v>0</v>
      </c>
      <c r="U60" s="90">
        <f t="shared" si="4"/>
        <v>0</v>
      </c>
      <c r="V60" s="70">
        <f t="shared" si="5"/>
        <v>0</v>
      </c>
      <c r="W60" s="155"/>
      <c r="X60" s="134"/>
      <c r="Y60" s="135"/>
      <c r="Z60" s="136"/>
      <c r="AA60" s="155"/>
      <c r="AB60" s="142"/>
      <c r="AC60" s="72"/>
      <c r="AD60" s="142"/>
      <c r="AE60" s="156"/>
      <c r="AF60" s="137">
        <f t="shared" si="68"/>
        <v>0</v>
      </c>
      <c r="AG60" s="138">
        <f t="shared" si="68"/>
        <v>0</v>
      </c>
      <c r="AH60" s="139">
        <f t="shared" si="7"/>
        <v>0</v>
      </c>
      <c r="AI60" s="138"/>
      <c r="AJ60" s="137">
        <f t="shared" si="69"/>
        <v>0</v>
      </c>
      <c r="AK60" s="138">
        <f t="shared" si="69"/>
        <v>0</v>
      </c>
      <c r="AL60" s="139">
        <f t="shared" si="69"/>
        <v>0</v>
      </c>
      <c r="AM60" s="157"/>
      <c r="AN60" s="158" t="e">
        <f t="shared" si="9"/>
        <v>#DIV/0!</v>
      </c>
      <c r="AO60" s="159" t="e">
        <f t="shared" si="10"/>
        <v>#DIV/0!</v>
      </c>
      <c r="AP60" s="160" t="e">
        <f t="shared" si="0"/>
        <v>#DIV/0!</v>
      </c>
      <c r="AQ60" s="157"/>
      <c r="AR60" s="137">
        <f t="shared" si="11"/>
        <v>0</v>
      </c>
      <c r="AS60" s="138">
        <f t="shared" si="12"/>
        <v>0</v>
      </c>
      <c r="AT60" s="161"/>
      <c r="AU60" s="157"/>
      <c r="AV60" s="137">
        <f>(O60-(MAX($O$3:O60)))/(MAX($O$3:O60))</f>
        <v>0</v>
      </c>
      <c r="AW60" s="138">
        <f>(P60-(MAX($P$3:P60)))/(MAX($P$3:P60))</f>
        <v>0</v>
      </c>
      <c r="AX60" s="139">
        <f>(R60-(MAX($R$3:R60)))/(MAX($R$3:R60))</f>
        <v>0</v>
      </c>
      <c r="AY60" s="157"/>
      <c r="AZ60" s="137">
        <f t="shared" si="13"/>
        <v>0</v>
      </c>
      <c r="BA60" s="138">
        <f t="shared" si="14"/>
        <v>0</v>
      </c>
      <c r="BB60" s="139">
        <f t="shared" si="15"/>
        <v>0</v>
      </c>
      <c r="BC60" s="156"/>
      <c r="BD60" s="162">
        <f t="shared" si="63"/>
        <v>100</v>
      </c>
      <c r="BE60" s="163">
        <f t="shared" si="63"/>
        <v>100</v>
      </c>
      <c r="BF60" s="164">
        <f t="shared" si="63"/>
        <v>100</v>
      </c>
      <c r="BG60" s="157"/>
      <c r="BH60" s="137">
        <f t="shared" si="17"/>
        <v>0</v>
      </c>
      <c r="BI60" s="138">
        <f t="shared" si="18"/>
        <v>0</v>
      </c>
      <c r="BJ60" s="139">
        <f t="shared" si="19"/>
        <v>0</v>
      </c>
      <c r="BK60" s="156"/>
      <c r="BL60" s="162">
        <f t="shared" si="64"/>
        <v>100</v>
      </c>
      <c r="BM60" s="163">
        <f t="shared" si="64"/>
        <v>100</v>
      </c>
      <c r="BN60" s="164">
        <f t="shared" si="64"/>
        <v>100</v>
      </c>
    </row>
    <row r="61" spans="1:105">
      <c r="H61" s="33"/>
      <c r="I61" s="140"/>
      <c r="J61" s="71"/>
      <c r="K61" s="91"/>
      <c r="L61" s="91"/>
      <c r="M61" s="64"/>
      <c r="N61" s="144"/>
      <c r="O61" s="86">
        <f t="shared" si="65"/>
        <v>10000</v>
      </c>
      <c r="P61" s="87">
        <f t="shared" si="65"/>
        <v>10000</v>
      </c>
      <c r="Q61" s="87">
        <f t="shared" si="65"/>
        <v>10000</v>
      </c>
      <c r="R61" s="88">
        <f t="shared" si="2"/>
        <v>10000</v>
      </c>
      <c r="S61" s="144"/>
      <c r="T61" s="69">
        <f t="shared" si="3"/>
        <v>0</v>
      </c>
      <c r="U61" s="90">
        <f t="shared" si="4"/>
        <v>0</v>
      </c>
      <c r="V61" s="70">
        <f t="shared" si="5"/>
        <v>0</v>
      </c>
      <c r="W61" s="144"/>
      <c r="X61" s="71"/>
      <c r="Y61" s="91"/>
      <c r="Z61" s="64"/>
      <c r="AA61" s="144"/>
      <c r="AB61" s="142"/>
      <c r="AC61" s="72"/>
      <c r="AD61" s="142"/>
      <c r="AE61" s="145"/>
      <c r="AF61" s="134">
        <f t="shared" si="68"/>
        <v>0</v>
      </c>
      <c r="AG61" s="135">
        <f t="shared" si="68"/>
        <v>0</v>
      </c>
      <c r="AH61" s="136">
        <f t="shared" si="7"/>
        <v>0</v>
      </c>
      <c r="AI61" s="135"/>
      <c r="AJ61" s="134">
        <f t="shared" si="69"/>
        <v>0</v>
      </c>
      <c r="AK61" s="135">
        <f t="shared" si="69"/>
        <v>0</v>
      </c>
      <c r="AL61" s="136">
        <f t="shared" si="69"/>
        <v>0</v>
      </c>
      <c r="AM61" s="145"/>
      <c r="AN61" s="146" t="e">
        <f t="shared" si="9"/>
        <v>#DIV/0!</v>
      </c>
      <c r="AO61" s="147" t="e">
        <f t="shared" si="10"/>
        <v>#DIV/0!</v>
      </c>
      <c r="AP61" s="148" t="e">
        <f t="shared" si="0"/>
        <v>#DIV/0!</v>
      </c>
      <c r="AQ61" s="145"/>
      <c r="AR61" s="134">
        <f t="shared" si="11"/>
        <v>0</v>
      </c>
      <c r="AS61" s="135">
        <f t="shared" si="12"/>
        <v>0</v>
      </c>
      <c r="AT61" s="149"/>
      <c r="AU61" s="145"/>
      <c r="AV61" s="134">
        <f>(O61-(MAX($O$3:O61)))/(MAX($O$3:O61))</f>
        <v>0</v>
      </c>
      <c r="AW61" s="135">
        <f>(P61-(MAX($P$3:P61)))/(MAX($P$3:P61))</f>
        <v>0</v>
      </c>
      <c r="AX61" s="136">
        <f>(R61-(MAX($R$3:R61)))/(MAX($R$3:R61))</f>
        <v>0</v>
      </c>
      <c r="AY61" s="145"/>
      <c r="AZ61" s="134">
        <f t="shared" si="13"/>
        <v>0</v>
      </c>
      <c r="BA61" s="135">
        <f t="shared" si="14"/>
        <v>0</v>
      </c>
      <c r="BB61" s="136">
        <f t="shared" si="15"/>
        <v>0</v>
      </c>
      <c r="BC61" s="145"/>
      <c r="BD61" s="150">
        <f t="shared" si="63"/>
        <v>100</v>
      </c>
      <c r="BE61" s="151">
        <f t="shared" si="63"/>
        <v>100</v>
      </c>
      <c r="BF61" s="152">
        <f t="shared" si="63"/>
        <v>100</v>
      </c>
      <c r="BG61" s="145"/>
      <c r="BH61" s="134">
        <f t="shared" si="17"/>
        <v>0</v>
      </c>
      <c r="BI61" s="135">
        <f t="shared" si="18"/>
        <v>0</v>
      </c>
      <c r="BJ61" s="136">
        <f t="shared" si="19"/>
        <v>0</v>
      </c>
      <c r="BK61" s="145"/>
      <c r="BL61" s="150">
        <f t="shared" si="64"/>
        <v>100</v>
      </c>
      <c r="BM61" s="151">
        <f t="shared" si="64"/>
        <v>100</v>
      </c>
      <c r="BN61" s="152">
        <f t="shared" si="64"/>
        <v>100</v>
      </c>
    </row>
    <row r="62" spans="1:105" ht="15.75" thickBot="1">
      <c r="H62" s="82"/>
      <c r="I62" s="140"/>
      <c r="J62" s="71"/>
      <c r="K62" s="91"/>
      <c r="L62" s="91"/>
      <c r="M62" s="64"/>
      <c r="N62"/>
      <c r="O62" s="86">
        <f t="shared" si="65"/>
        <v>10000</v>
      </c>
      <c r="P62" s="87">
        <f t="shared" si="65"/>
        <v>10000</v>
      </c>
      <c r="Q62" s="87">
        <f t="shared" si="65"/>
        <v>10000</v>
      </c>
      <c r="R62" s="88">
        <f t="shared" si="2"/>
        <v>10000</v>
      </c>
      <c r="S62" s="141"/>
      <c r="T62" s="69">
        <f t="shared" si="3"/>
        <v>0</v>
      </c>
      <c r="U62" s="90">
        <f t="shared" si="4"/>
        <v>0</v>
      </c>
      <c r="V62" s="70">
        <f t="shared" si="5"/>
        <v>0</v>
      </c>
      <c r="W62" s="141"/>
      <c r="X62" s="137">
        <f>(O62-O59)/O59</f>
        <v>0</v>
      </c>
      <c r="Y62" s="138">
        <f t="shared" ref="Y62" si="72">(P62-P59)/P59</f>
        <v>0</v>
      </c>
      <c r="Z62" s="139">
        <f t="shared" ref="Z62" si="73">(R62-R59)/R59</f>
        <v>0</v>
      </c>
      <c r="AA62" s="141"/>
      <c r="AB62" s="142"/>
      <c r="AC62" s="72"/>
      <c r="AD62" s="142"/>
      <c r="AE62" s="72"/>
      <c r="AF62" s="71">
        <f t="shared" si="68"/>
        <v>0</v>
      </c>
      <c r="AG62" s="91">
        <f t="shared" si="68"/>
        <v>0</v>
      </c>
      <c r="AH62" s="64">
        <f t="shared" si="7"/>
        <v>0</v>
      </c>
      <c r="AI62" s="91"/>
      <c r="AJ62" s="71">
        <f t="shared" si="69"/>
        <v>0</v>
      </c>
      <c r="AK62" s="91">
        <f t="shared" si="69"/>
        <v>0</v>
      </c>
      <c r="AL62" s="64">
        <f t="shared" si="69"/>
        <v>0</v>
      </c>
      <c r="AM62" s="30"/>
      <c r="AN62" s="75" t="e">
        <f t="shared" si="9"/>
        <v>#DIV/0!</v>
      </c>
      <c r="AO62" s="92" t="e">
        <f t="shared" si="10"/>
        <v>#DIV/0!</v>
      </c>
      <c r="AP62" s="77" t="e">
        <f t="shared" si="0"/>
        <v>#DIV/0!</v>
      </c>
      <c r="AQ62" s="30"/>
      <c r="AR62" s="71">
        <f t="shared" si="11"/>
        <v>0</v>
      </c>
      <c r="AS62" s="91">
        <f t="shared" si="12"/>
        <v>0</v>
      </c>
      <c r="AT62" s="133"/>
      <c r="AU62" s="30"/>
      <c r="AV62" s="71">
        <f>(O62-(MAX($O$3:O62)))/(MAX($O$3:O62))</f>
        <v>0</v>
      </c>
      <c r="AW62" s="91">
        <f>(P62-(MAX($P$3:P62)))/(MAX($P$3:P62))</f>
        <v>0</v>
      </c>
      <c r="AX62" s="64">
        <f>(R62-(MAX($R$3:R62)))/(MAX($R$3:R62))</f>
        <v>0</v>
      </c>
      <c r="AY62" s="30"/>
      <c r="AZ62" s="71">
        <f t="shared" si="13"/>
        <v>0</v>
      </c>
      <c r="BA62" s="91">
        <f t="shared" si="14"/>
        <v>0</v>
      </c>
      <c r="BB62" s="64">
        <f t="shared" si="15"/>
        <v>0</v>
      </c>
      <c r="BC62" s="72"/>
      <c r="BD62" s="95">
        <f t="shared" si="63"/>
        <v>100</v>
      </c>
      <c r="BE62" s="96">
        <f t="shared" si="63"/>
        <v>100</v>
      </c>
      <c r="BF62" s="97">
        <f t="shared" si="63"/>
        <v>100</v>
      </c>
      <c r="BG62" s="30"/>
      <c r="BH62" s="71">
        <f t="shared" si="17"/>
        <v>0</v>
      </c>
      <c r="BI62" s="91">
        <f t="shared" si="18"/>
        <v>0</v>
      </c>
      <c r="BJ62" s="64">
        <f t="shared" si="19"/>
        <v>0</v>
      </c>
      <c r="BK62" s="72"/>
      <c r="BL62" s="95">
        <f t="shared" si="64"/>
        <v>100</v>
      </c>
      <c r="BM62" s="96">
        <f t="shared" si="64"/>
        <v>100</v>
      </c>
      <c r="BN62" s="97">
        <f t="shared" si="64"/>
        <v>100</v>
      </c>
    </row>
    <row r="63" spans="1:105" ht="15.75" thickBot="1">
      <c r="H63" s="153"/>
      <c r="I63" s="140"/>
      <c r="J63" s="71"/>
      <c r="K63" s="91"/>
      <c r="L63" s="91"/>
      <c r="M63" s="64"/>
      <c r="N63" s="107"/>
      <c r="O63" s="86">
        <f t="shared" si="65"/>
        <v>10000</v>
      </c>
      <c r="P63" s="87">
        <f t="shared" si="65"/>
        <v>10000</v>
      </c>
      <c r="Q63" s="87">
        <f t="shared" si="65"/>
        <v>10000</v>
      </c>
      <c r="R63" s="88">
        <f t="shared" si="2"/>
        <v>10000</v>
      </c>
      <c r="S63" s="155"/>
      <c r="T63" s="69">
        <f t="shared" si="3"/>
        <v>0</v>
      </c>
      <c r="U63" s="90">
        <f t="shared" si="4"/>
        <v>0</v>
      </c>
      <c r="V63" s="70">
        <f t="shared" si="5"/>
        <v>0</v>
      </c>
      <c r="W63" s="155"/>
      <c r="X63" s="134"/>
      <c r="Y63" s="135"/>
      <c r="Z63" s="136"/>
      <c r="AA63" s="155"/>
      <c r="AB63" s="142"/>
      <c r="AC63" s="72"/>
      <c r="AD63" s="142"/>
      <c r="AE63" s="156"/>
      <c r="AF63" s="137">
        <f t="shared" si="68"/>
        <v>0</v>
      </c>
      <c r="AG63" s="138">
        <f t="shared" si="68"/>
        <v>0</v>
      </c>
      <c r="AH63" s="139">
        <f t="shared" si="7"/>
        <v>0</v>
      </c>
      <c r="AI63" s="138"/>
      <c r="AJ63" s="137">
        <f t="shared" si="69"/>
        <v>0</v>
      </c>
      <c r="AK63" s="138">
        <f t="shared" si="69"/>
        <v>0</v>
      </c>
      <c r="AL63" s="139">
        <f t="shared" si="69"/>
        <v>0</v>
      </c>
      <c r="AM63" s="157"/>
      <c r="AN63" s="158" t="e">
        <f t="shared" si="9"/>
        <v>#DIV/0!</v>
      </c>
      <c r="AO63" s="159" t="e">
        <f t="shared" si="10"/>
        <v>#DIV/0!</v>
      </c>
      <c r="AP63" s="160" t="e">
        <f t="shared" si="0"/>
        <v>#DIV/0!</v>
      </c>
      <c r="AQ63" s="157"/>
      <c r="AR63" s="137">
        <f t="shared" si="11"/>
        <v>0</v>
      </c>
      <c r="AS63" s="138">
        <f t="shared" si="12"/>
        <v>0</v>
      </c>
      <c r="AT63" s="161"/>
      <c r="AU63" s="157"/>
      <c r="AV63" s="137">
        <f>(O63-(MAX($O$3:O63)))/(MAX($O$3:O63))</f>
        <v>0</v>
      </c>
      <c r="AW63" s="138">
        <f>(P63-(MAX($P$3:P63)))/(MAX($P$3:P63))</f>
        <v>0</v>
      </c>
      <c r="AX63" s="139">
        <f>(R63-(MAX($R$3:R63)))/(MAX($R$3:R63))</f>
        <v>0</v>
      </c>
      <c r="AY63" s="157"/>
      <c r="AZ63" s="137">
        <f t="shared" si="13"/>
        <v>0</v>
      </c>
      <c r="BA63" s="138">
        <f t="shared" si="14"/>
        <v>0</v>
      </c>
      <c r="BB63" s="139">
        <f t="shared" si="15"/>
        <v>0</v>
      </c>
      <c r="BC63" s="156"/>
      <c r="BD63" s="162">
        <f t="shared" si="63"/>
        <v>100</v>
      </c>
      <c r="BE63" s="163">
        <f t="shared" si="63"/>
        <v>100</v>
      </c>
      <c r="BF63" s="164">
        <f t="shared" si="63"/>
        <v>100</v>
      </c>
      <c r="BG63" s="157"/>
      <c r="BH63" s="137">
        <f t="shared" si="17"/>
        <v>0</v>
      </c>
      <c r="BI63" s="138">
        <f t="shared" si="18"/>
        <v>0</v>
      </c>
      <c r="BJ63" s="139">
        <f t="shared" si="19"/>
        <v>0</v>
      </c>
      <c r="BK63" s="156"/>
      <c r="BL63" s="162">
        <f t="shared" si="64"/>
        <v>100</v>
      </c>
      <c r="BM63" s="163">
        <f t="shared" si="64"/>
        <v>100</v>
      </c>
      <c r="BN63" s="164">
        <f t="shared" si="64"/>
        <v>100</v>
      </c>
    </row>
    <row r="64" spans="1:105" s="98" customFormat="1">
      <c r="A64"/>
      <c r="B64" s="30"/>
      <c r="C64" s="31"/>
      <c r="D64" s="31"/>
      <c r="E64" s="31"/>
      <c r="F64" s="31"/>
      <c r="G64"/>
      <c r="H64" s="33"/>
      <c r="I64" s="143"/>
      <c r="J64" s="71"/>
      <c r="K64" s="91"/>
      <c r="L64" s="91"/>
      <c r="M64" s="64"/>
      <c r="N64" s="144"/>
      <c r="O64" s="86">
        <f t="shared" si="65"/>
        <v>10000</v>
      </c>
      <c r="P64" s="87">
        <f t="shared" si="65"/>
        <v>10000</v>
      </c>
      <c r="Q64" s="87">
        <f t="shared" si="65"/>
        <v>10000</v>
      </c>
      <c r="R64" s="88">
        <f t="shared" si="2"/>
        <v>10000</v>
      </c>
      <c r="S64" s="144"/>
      <c r="T64" s="69">
        <f t="shared" si="3"/>
        <v>0</v>
      </c>
      <c r="U64" s="90">
        <f t="shared" si="4"/>
        <v>0</v>
      </c>
      <c r="V64" s="70">
        <f t="shared" si="5"/>
        <v>0</v>
      </c>
      <c r="W64" s="144"/>
      <c r="X64" s="71"/>
      <c r="Y64" s="91"/>
      <c r="Z64" s="64"/>
      <c r="AA64" s="144"/>
      <c r="AB64" s="142"/>
      <c r="AC64" s="72"/>
      <c r="AD64" s="142"/>
      <c r="AE64" s="145"/>
      <c r="AF64" s="134">
        <f t="shared" si="68"/>
        <v>0</v>
      </c>
      <c r="AG64" s="135">
        <f t="shared" si="68"/>
        <v>0</v>
      </c>
      <c r="AH64" s="136">
        <f t="shared" si="7"/>
        <v>0</v>
      </c>
      <c r="AI64" s="135"/>
      <c r="AJ64" s="134">
        <f t="shared" si="69"/>
        <v>0</v>
      </c>
      <c r="AK64" s="135">
        <f t="shared" si="69"/>
        <v>0</v>
      </c>
      <c r="AL64" s="136">
        <f t="shared" si="69"/>
        <v>0</v>
      </c>
      <c r="AM64" s="145"/>
      <c r="AN64" s="146" t="e">
        <f t="shared" si="9"/>
        <v>#DIV/0!</v>
      </c>
      <c r="AO64" s="147" t="e">
        <f t="shared" si="10"/>
        <v>#DIV/0!</v>
      </c>
      <c r="AP64" s="148" t="e">
        <f t="shared" si="0"/>
        <v>#DIV/0!</v>
      </c>
      <c r="AQ64" s="145"/>
      <c r="AR64" s="134">
        <f t="shared" si="11"/>
        <v>0</v>
      </c>
      <c r="AS64" s="135">
        <f t="shared" si="12"/>
        <v>0</v>
      </c>
      <c r="AT64" s="149"/>
      <c r="AU64" s="145"/>
      <c r="AV64" s="134">
        <f>(O64-(MAX($O$3:O64)))/(MAX($O$3:O64))</f>
        <v>0</v>
      </c>
      <c r="AW64" s="135">
        <f>(P64-(MAX($P$3:P64)))/(MAX($P$3:P64))</f>
        <v>0</v>
      </c>
      <c r="AX64" s="136">
        <f>(R64-(MAX($R$3:R64)))/(MAX($R$3:R64))</f>
        <v>0</v>
      </c>
      <c r="AY64" s="145"/>
      <c r="AZ64" s="134">
        <f t="shared" si="13"/>
        <v>0</v>
      </c>
      <c r="BA64" s="135">
        <f t="shared" si="14"/>
        <v>0</v>
      </c>
      <c r="BB64" s="136">
        <f t="shared" si="15"/>
        <v>0</v>
      </c>
      <c r="BC64" s="145"/>
      <c r="BD64" s="150">
        <f t="shared" si="63"/>
        <v>100</v>
      </c>
      <c r="BE64" s="151">
        <f t="shared" si="63"/>
        <v>100</v>
      </c>
      <c r="BF64" s="152">
        <f t="shared" si="63"/>
        <v>100</v>
      </c>
      <c r="BG64" s="145"/>
      <c r="BH64" s="134">
        <f t="shared" si="17"/>
        <v>0</v>
      </c>
      <c r="BI64" s="135">
        <f t="shared" si="18"/>
        <v>0</v>
      </c>
      <c r="BJ64" s="136">
        <f t="shared" si="19"/>
        <v>0</v>
      </c>
      <c r="BK64" s="145"/>
      <c r="BL64" s="150">
        <f t="shared" si="64"/>
        <v>100</v>
      </c>
      <c r="BM64" s="151">
        <f t="shared" si="64"/>
        <v>100</v>
      </c>
      <c r="BN64" s="152">
        <f t="shared" si="64"/>
        <v>100</v>
      </c>
      <c r="BO64" s="38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</row>
    <row r="65" spans="1:105" ht="15.75" thickBot="1">
      <c r="H65" s="82"/>
      <c r="I65" s="140"/>
      <c r="J65" s="71"/>
      <c r="K65" s="91"/>
      <c r="L65" s="91"/>
      <c r="M65" s="64"/>
      <c r="N65"/>
      <c r="O65" s="86">
        <f t="shared" si="65"/>
        <v>10000</v>
      </c>
      <c r="P65" s="87">
        <f t="shared" si="65"/>
        <v>10000</v>
      </c>
      <c r="Q65" s="87">
        <f t="shared" si="65"/>
        <v>10000</v>
      </c>
      <c r="R65" s="88">
        <f t="shared" si="2"/>
        <v>10000</v>
      </c>
      <c r="S65" s="141"/>
      <c r="T65" s="69">
        <f t="shared" si="3"/>
        <v>0</v>
      </c>
      <c r="U65" s="90">
        <f t="shared" si="4"/>
        <v>0</v>
      </c>
      <c r="V65" s="70">
        <f t="shared" si="5"/>
        <v>0</v>
      </c>
      <c r="W65" s="141"/>
      <c r="X65" s="137">
        <f>(O65-O62)/O62</f>
        <v>0</v>
      </c>
      <c r="Y65" s="138">
        <f t="shared" ref="Y65" si="74">(P65-P62)/P62</f>
        <v>0</v>
      </c>
      <c r="Z65" s="139">
        <f t="shared" ref="Z65" si="75">(R65-R62)/R62</f>
        <v>0</v>
      </c>
      <c r="AA65" s="141"/>
      <c r="AB65" s="142"/>
      <c r="AC65" s="72"/>
      <c r="AD65" s="142"/>
      <c r="AE65" s="72"/>
      <c r="AF65" s="71">
        <f t="shared" si="68"/>
        <v>0</v>
      </c>
      <c r="AG65" s="91">
        <f t="shared" si="68"/>
        <v>0</v>
      </c>
      <c r="AH65" s="64">
        <f t="shared" si="7"/>
        <v>0</v>
      </c>
      <c r="AI65" s="91"/>
      <c r="AJ65" s="71">
        <f t="shared" si="69"/>
        <v>0</v>
      </c>
      <c r="AK65" s="91">
        <f t="shared" si="69"/>
        <v>0</v>
      </c>
      <c r="AL65" s="64">
        <f t="shared" si="69"/>
        <v>0</v>
      </c>
      <c r="AM65" s="30"/>
      <c r="AN65" s="75" t="e">
        <f t="shared" si="9"/>
        <v>#DIV/0!</v>
      </c>
      <c r="AO65" s="92" t="e">
        <f t="shared" si="10"/>
        <v>#DIV/0!</v>
      </c>
      <c r="AP65" s="77" t="e">
        <f t="shared" si="0"/>
        <v>#DIV/0!</v>
      </c>
      <c r="AQ65" s="30"/>
      <c r="AR65" s="71">
        <f t="shared" si="11"/>
        <v>0</v>
      </c>
      <c r="AS65" s="91">
        <f t="shared" si="12"/>
        <v>0</v>
      </c>
      <c r="AT65" s="133"/>
      <c r="AU65" s="30"/>
      <c r="AV65" s="71">
        <f>(O65-(MAX($O$3:O65)))/(MAX($O$3:O65))</f>
        <v>0</v>
      </c>
      <c r="AW65" s="91">
        <f>(P65-(MAX($P$3:P65)))/(MAX($P$3:P65))</f>
        <v>0</v>
      </c>
      <c r="AX65" s="64">
        <f>(R65-(MAX($R$3:R65)))/(MAX($R$3:R65))</f>
        <v>0</v>
      </c>
      <c r="AY65" s="30"/>
      <c r="AZ65" s="71">
        <f t="shared" si="13"/>
        <v>0</v>
      </c>
      <c r="BA65" s="91">
        <f t="shared" si="14"/>
        <v>0</v>
      </c>
      <c r="BB65" s="64">
        <f t="shared" si="15"/>
        <v>0</v>
      </c>
      <c r="BC65" s="72"/>
      <c r="BD65" s="95">
        <f t="shared" si="63"/>
        <v>100</v>
      </c>
      <c r="BE65" s="96">
        <f t="shared" si="63"/>
        <v>100</v>
      </c>
      <c r="BF65" s="97">
        <f t="shared" si="63"/>
        <v>100</v>
      </c>
      <c r="BG65" s="30"/>
      <c r="BH65" s="71">
        <f t="shared" si="17"/>
        <v>0</v>
      </c>
      <c r="BI65" s="91">
        <f t="shared" si="18"/>
        <v>0</v>
      </c>
      <c r="BJ65" s="64">
        <f t="shared" si="19"/>
        <v>0</v>
      </c>
      <c r="BK65" s="72"/>
      <c r="BL65" s="95">
        <f t="shared" si="64"/>
        <v>100</v>
      </c>
      <c r="BM65" s="96">
        <f t="shared" si="64"/>
        <v>100</v>
      </c>
      <c r="BN65" s="97">
        <f t="shared" si="64"/>
        <v>100</v>
      </c>
    </row>
    <row r="66" spans="1:105" ht="15.75" thickBot="1">
      <c r="H66" s="153"/>
      <c r="I66" s="154"/>
      <c r="J66" s="71"/>
      <c r="K66" s="91"/>
      <c r="L66" s="91"/>
      <c r="M66" s="64"/>
      <c r="N66" s="107"/>
      <c r="O66" s="86">
        <f t="shared" si="65"/>
        <v>10000</v>
      </c>
      <c r="P66" s="87">
        <f t="shared" si="65"/>
        <v>10000</v>
      </c>
      <c r="Q66" s="87">
        <f t="shared" si="65"/>
        <v>10000</v>
      </c>
      <c r="R66" s="88">
        <f t="shared" si="2"/>
        <v>10000</v>
      </c>
      <c r="S66" s="155"/>
      <c r="T66" s="69">
        <f t="shared" si="3"/>
        <v>0</v>
      </c>
      <c r="U66" s="90">
        <f t="shared" si="4"/>
        <v>0</v>
      </c>
      <c r="V66" s="70">
        <f t="shared" si="5"/>
        <v>0</v>
      </c>
      <c r="W66" s="155"/>
      <c r="X66" s="134"/>
      <c r="Y66" s="135"/>
      <c r="Z66" s="136"/>
      <c r="AA66" s="155"/>
      <c r="AB66" s="142"/>
      <c r="AC66" s="72"/>
      <c r="AD66" s="142"/>
      <c r="AE66" s="156"/>
      <c r="AF66" s="137">
        <f t="shared" si="68"/>
        <v>0</v>
      </c>
      <c r="AG66" s="138">
        <f t="shared" si="68"/>
        <v>0</v>
      </c>
      <c r="AH66" s="139">
        <f t="shared" si="7"/>
        <v>0</v>
      </c>
      <c r="AI66" s="138"/>
      <c r="AJ66" s="137">
        <f t="shared" si="69"/>
        <v>0</v>
      </c>
      <c r="AK66" s="138">
        <f t="shared" si="69"/>
        <v>0</v>
      </c>
      <c r="AL66" s="139">
        <f t="shared" si="69"/>
        <v>0</v>
      </c>
      <c r="AM66" s="157"/>
      <c r="AN66" s="158" t="e">
        <f t="shared" si="9"/>
        <v>#DIV/0!</v>
      </c>
      <c r="AO66" s="159" t="e">
        <f t="shared" si="10"/>
        <v>#DIV/0!</v>
      </c>
      <c r="AP66" s="160" t="e">
        <f t="shared" si="0"/>
        <v>#DIV/0!</v>
      </c>
      <c r="AQ66" s="157"/>
      <c r="AR66" s="137">
        <f t="shared" si="11"/>
        <v>0</v>
      </c>
      <c r="AS66" s="138">
        <f t="shared" si="12"/>
        <v>0</v>
      </c>
      <c r="AT66" s="161"/>
      <c r="AU66" s="157"/>
      <c r="AV66" s="137">
        <f>(O66-(MAX($O$3:O66)))/(MAX($O$3:O66))</f>
        <v>0</v>
      </c>
      <c r="AW66" s="138">
        <f>(P66-(MAX($P$3:P66)))/(MAX($P$3:P66))</f>
        <v>0</v>
      </c>
      <c r="AX66" s="139">
        <f>(R66-(MAX($R$3:R66)))/(MAX($R$3:R66))</f>
        <v>0</v>
      </c>
      <c r="AY66" s="157"/>
      <c r="AZ66" s="137">
        <f t="shared" si="13"/>
        <v>0</v>
      </c>
      <c r="BA66" s="138">
        <f t="shared" si="14"/>
        <v>0</v>
      </c>
      <c r="BB66" s="139">
        <f t="shared" si="15"/>
        <v>0</v>
      </c>
      <c r="BC66" s="156"/>
      <c r="BD66" s="162">
        <f t="shared" si="63"/>
        <v>100</v>
      </c>
      <c r="BE66" s="163">
        <f t="shared" si="63"/>
        <v>100</v>
      </c>
      <c r="BF66" s="164">
        <f t="shared" si="63"/>
        <v>100</v>
      </c>
      <c r="BG66" s="157"/>
      <c r="BH66" s="137">
        <f t="shared" si="17"/>
        <v>0</v>
      </c>
      <c r="BI66" s="138">
        <f t="shared" si="18"/>
        <v>0</v>
      </c>
      <c r="BJ66" s="139">
        <f t="shared" si="19"/>
        <v>0</v>
      </c>
      <c r="BK66" s="156"/>
      <c r="BL66" s="162">
        <f t="shared" si="64"/>
        <v>100</v>
      </c>
      <c r="BM66" s="163">
        <f t="shared" si="64"/>
        <v>100</v>
      </c>
      <c r="BN66" s="164">
        <f t="shared" si="64"/>
        <v>100</v>
      </c>
    </row>
    <row r="67" spans="1:105">
      <c r="H67" s="33"/>
      <c r="I67" s="143"/>
      <c r="J67" s="71"/>
      <c r="K67" s="91"/>
      <c r="L67" s="91"/>
      <c r="M67" s="64"/>
      <c r="N67" s="144"/>
      <c r="O67" s="86">
        <f t="shared" si="65"/>
        <v>10000</v>
      </c>
      <c r="P67" s="87">
        <f t="shared" si="65"/>
        <v>10000</v>
      </c>
      <c r="Q67" s="87">
        <f t="shared" si="65"/>
        <v>10000</v>
      </c>
      <c r="R67" s="88">
        <f t="shared" si="2"/>
        <v>10000</v>
      </c>
      <c r="S67" s="144"/>
      <c r="T67" s="69">
        <f t="shared" si="3"/>
        <v>0</v>
      </c>
      <c r="U67" s="90">
        <f t="shared" si="4"/>
        <v>0</v>
      </c>
      <c r="V67" s="70">
        <f t="shared" si="5"/>
        <v>0</v>
      </c>
      <c r="W67" s="144"/>
      <c r="X67" s="71"/>
      <c r="Y67" s="91"/>
      <c r="Z67" s="64"/>
      <c r="AA67" s="144"/>
      <c r="AB67" s="142"/>
      <c r="AC67" s="72"/>
      <c r="AD67" s="142"/>
      <c r="AE67" s="145"/>
      <c r="AF67" s="134">
        <f t="shared" si="68"/>
        <v>0</v>
      </c>
      <c r="AG67" s="135">
        <f t="shared" si="68"/>
        <v>0</v>
      </c>
      <c r="AH67" s="136">
        <f t="shared" si="7"/>
        <v>0</v>
      </c>
      <c r="AI67" s="135"/>
      <c r="AJ67" s="134">
        <f t="shared" si="69"/>
        <v>0</v>
      </c>
      <c r="AK67" s="135">
        <f t="shared" si="69"/>
        <v>0</v>
      </c>
      <c r="AL67" s="136">
        <f t="shared" si="69"/>
        <v>0</v>
      </c>
      <c r="AM67" s="145"/>
      <c r="AN67" s="146" t="e">
        <f t="shared" si="9"/>
        <v>#DIV/0!</v>
      </c>
      <c r="AO67" s="147" t="e">
        <f t="shared" si="10"/>
        <v>#DIV/0!</v>
      </c>
      <c r="AP67" s="148" t="e">
        <f t="shared" si="0"/>
        <v>#DIV/0!</v>
      </c>
      <c r="AQ67" s="145"/>
      <c r="AR67" s="134">
        <f t="shared" si="11"/>
        <v>0</v>
      </c>
      <c r="AS67" s="135">
        <f t="shared" si="12"/>
        <v>0</v>
      </c>
      <c r="AT67" s="149"/>
      <c r="AU67" s="145"/>
      <c r="AV67" s="134">
        <f>(O67-(MAX($O$3:O67)))/(MAX($O$3:O67))</f>
        <v>0</v>
      </c>
      <c r="AW67" s="135">
        <f>(P67-(MAX($P$3:P67)))/(MAX($P$3:P67))</f>
        <v>0</v>
      </c>
      <c r="AX67" s="136">
        <f>(R67-(MAX($R$3:R67)))/(MAX($R$3:R67))</f>
        <v>0</v>
      </c>
      <c r="AY67" s="145"/>
      <c r="AZ67" s="134">
        <f t="shared" si="13"/>
        <v>0</v>
      </c>
      <c r="BA67" s="135">
        <f t="shared" si="14"/>
        <v>0</v>
      </c>
      <c r="BB67" s="136">
        <f t="shared" si="15"/>
        <v>0</v>
      </c>
      <c r="BC67" s="145"/>
      <c r="BD67" s="150">
        <f t="shared" si="63"/>
        <v>100</v>
      </c>
      <c r="BE67" s="151">
        <f t="shared" si="63"/>
        <v>100</v>
      </c>
      <c r="BF67" s="152">
        <f t="shared" si="63"/>
        <v>100</v>
      </c>
      <c r="BG67" s="145"/>
      <c r="BH67" s="134">
        <f t="shared" si="17"/>
        <v>0</v>
      </c>
      <c r="BI67" s="135">
        <f t="shared" si="18"/>
        <v>0</v>
      </c>
      <c r="BJ67" s="136">
        <f t="shared" si="19"/>
        <v>0</v>
      </c>
      <c r="BK67" s="145"/>
      <c r="BL67" s="150">
        <f t="shared" si="64"/>
        <v>100</v>
      </c>
      <c r="BM67" s="151">
        <f t="shared" si="64"/>
        <v>100</v>
      </c>
      <c r="BN67" s="152">
        <f t="shared" si="64"/>
        <v>100</v>
      </c>
    </row>
    <row r="68" spans="1:105" ht="15.75" thickBot="1">
      <c r="H68" s="82"/>
      <c r="I68" s="140"/>
      <c r="J68" s="71"/>
      <c r="K68" s="91"/>
      <c r="L68" s="91"/>
      <c r="M68" s="64"/>
      <c r="N68"/>
      <c r="O68" s="86">
        <f t="shared" si="65"/>
        <v>10000</v>
      </c>
      <c r="P68" s="87">
        <f t="shared" si="65"/>
        <v>10000</v>
      </c>
      <c r="Q68" s="87">
        <f t="shared" si="65"/>
        <v>10000</v>
      </c>
      <c r="R68" s="88">
        <f t="shared" si="2"/>
        <v>10000</v>
      </c>
      <c r="S68" s="141"/>
      <c r="T68" s="69">
        <f t="shared" si="3"/>
        <v>0</v>
      </c>
      <c r="U68" s="90">
        <f t="shared" si="4"/>
        <v>0</v>
      </c>
      <c r="V68" s="70">
        <f t="shared" si="5"/>
        <v>0</v>
      </c>
      <c r="W68" s="141"/>
      <c r="X68" s="137">
        <f>(O68-O65)/O65</f>
        <v>0</v>
      </c>
      <c r="Y68" s="138">
        <f t="shared" ref="Y68" si="76">(P68-P65)/P65</f>
        <v>0</v>
      </c>
      <c r="Z68" s="139">
        <f t="shared" ref="Z68" si="77">(R68-R65)/R65</f>
        <v>0</v>
      </c>
      <c r="AA68" s="141"/>
      <c r="AB68" s="142"/>
      <c r="AC68" s="72"/>
      <c r="AD68" s="142"/>
      <c r="AE68" s="72"/>
      <c r="AF68" s="71">
        <f t="shared" si="68"/>
        <v>0</v>
      </c>
      <c r="AG68" s="91">
        <f t="shared" si="68"/>
        <v>0</v>
      </c>
      <c r="AH68" s="64">
        <f t="shared" si="7"/>
        <v>0</v>
      </c>
      <c r="AI68" s="91"/>
      <c r="AJ68" s="71">
        <f t="shared" si="69"/>
        <v>0</v>
      </c>
      <c r="AK68" s="91">
        <f t="shared" si="69"/>
        <v>0</v>
      </c>
      <c r="AL68" s="64">
        <f t="shared" si="69"/>
        <v>0</v>
      </c>
      <c r="AM68" s="30"/>
      <c r="AN68" s="75" t="e">
        <f t="shared" si="9"/>
        <v>#DIV/0!</v>
      </c>
      <c r="AO68" s="92" t="e">
        <f t="shared" si="10"/>
        <v>#DIV/0!</v>
      </c>
      <c r="AP68" s="77" t="e">
        <f t="shared" ref="AP68:AP72" si="78">IF(M68&lt;$F$24,((($F$24*100)-(M68*100))^2),0)</f>
        <v>#DIV/0!</v>
      </c>
      <c r="AQ68" s="30"/>
      <c r="AR68" s="71">
        <f t="shared" si="11"/>
        <v>0</v>
      </c>
      <c r="AS68" s="91">
        <f t="shared" si="12"/>
        <v>0</v>
      </c>
      <c r="AT68" s="133"/>
      <c r="AU68" s="30"/>
      <c r="AV68" s="71">
        <f>(O68-(MAX($O$3:O68)))/(MAX($O$3:O68))</f>
        <v>0</v>
      </c>
      <c r="AW68" s="91">
        <f>(P68-(MAX($P$3:P68)))/(MAX($P$3:P68))</f>
        <v>0</v>
      </c>
      <c r="AX68" s="64">
        <f>(R68-(MAX($R$3:R68)))/(MAX($R$3:R68))</f>
        <v>0</v>
      </c>
      <c r="AY68" s="30"/>
      <c r="AZ68" s="71">
        <f t="shared" si="13"/>
        <v>0</v>
      </c>
      <c r="BA68" s="91">
        <f t="shared" si="14"/>
        <v>0</v>
      </c>
      <c r="BB68" s="64">
        <f t="shared" si="15"/>
        <v>0</v>
      </c>
      <c r="BC68" s="72"/>
      <c r="BD68" s="95">
        <f t="shared" si="63"/>
        <v>100</v>
      </c>
      <c r="BE68" s="96">
        <f t="shared" si="63"/>
        <v>100</v>
      </c>
      <c r="BF68" s="97">
        <f t="shared" si="63"/>
        <v>100</v>
      </c>
      <c r="BG68" s="30"/>
      <c r="BH68" s="71">
        <f t="shared" si="17"/>
        <v>0</v>
      </c>
      <c r="BI68" s="91">
        <f t="shared" si="18"/>
        <v>0</v>
      </c>
      <c r="BJ68" s="64">
        <f t="shared" si="19"/>
        <v>0</v>
      </c>
      <c r="BK68" s="72"/>
      <c r="BL68" s="95">
        <f t="shared" si="64"/>
        <v>100</v>
      </c>
      <c r="BM68" s="96">
        <f t="shared" si="64"/>
        <v>100</v>
      </c>
      <c r="BN68" s="97">
        <f t="shared" si="64"/>
        <v>100</v>
      </c>
    </row>
    <row r="69" spans="1:105" ht="15.75" thickBot="1">
      <c r="H69" s="153"/>
      <c r="I69" s="154"/>
      <c r="J69" s="71"/>
      <c r="K69" s="91"/>
      <c r="L69" s="91"/>
      <c r="M69" s="64"/>
      <c r="N69" s="107"/>
      <c r="O69" s="165">
        <f t="shared" si="65"/>
        <v>10000</v>
      </c>
      <c r="P69" s="87">
        <f t="shared" si="65"/>
        <v>10000</v>
      </c>
      <c r="Q69" s="87">
        <f t="shared" si="65"/>
        <v>10000</v>
      </c>
      <c r="R69" s="166">
        <f t="shared" si="65"/>
        <v>10000</v>
      </c>
      <c r="S69" s="155"/>
      <c r="T69" s="167">
        <f t="shared" ref="T69:T72" si="79">(O69-$O$3)/$O$3</f>
        <v>0</v>
      </c>
      <c r="U69" s="168">
        <f t="shared" ref="U69:U72" si="80">(P69-$P$3)/$P$3</f>
        <v>0</v>
      </c>
      <c r="V69" s="169">
        <f t="shared" ref="V69:V72" si="81">(R69-$R$3)/$R$3</f>
        <v>0</v>
      </c>
      <c r="W69" s="155"/>
      <c r="X69" s="71"/>
      <c r="Y69" s="91"/>
      <c r="Z69" s="136"/>
      <c r="AA69" s="155"/>
      <c r="AB69" s="142"/>
      <c r="AC69" s="72"/>
      <c r="AD69" s="142"/>
      <c r="AE69" s="156"/>
      <c r="AF69" s="137">
        <f t="shared" si="68"/>
        <v>0</v>
      </c>
      <c r="AG69" s="138">
        <f t="shared" si="68"/>
        <v>0</v>
      </c>
      <c r="AH69" s="139">
        <f t="shared" ref="AH69:AH72" si="82">M69-0</f>
        <v>0</v>
      </c>
      <c r="AI69" s="138"/>
      <c r="AJ69" s="137">
        <f t="shared" si="69"/>
        <v>0</v>
      </c>
      <c r="AK69" s="138">
        <f t="shared" si="69"/>
        <v>0</v>
      </c>
      <c r="AL69" s="139">
        <f t="shared" si="69"/>
        <v>0</v>
      </c>
      <c r="AM69" s="157"/>
      <c r="AN69" s="158" t="e">
        <f t="shared" ref="AN69:AN72" si="83">IF(J69&lt;$C$24,((($C$24*100)-(J69*100))^2),0)</f>
        <v>#DIV/0!</v>
      </c>
      <c r="AO69" s="159" t="e">
        <f t="shared" ref="AO69:AO72" si="84">IF(K69&lt;$D$24,((($D$24*100)-(K69*100))^2),0)</f>
        <v>#DIV/0!</v>
      </c>
      <c r="AP69" s="160" t="e">
        <f t="shared" si="78"/>
        <v>#DIV/0!</v>
      </c>
      <c r="AQ69" s="157"/>
      <c r="AR69" s="137">
        <f t="shared" ref="AR69:AR72" si="85">J69-M69</f>
        <v>0</v>
      </c>
      <c r="AS69" s="138">
        <f t="shared" ref="AS69:AS72" si="86">K69-M69</f>
        <v>0</v>
      </c>
      <c r="AT69" s="161"/>
      <c r="AU69" s="157"/>
      <c r="AV69" s="137">
        <f>(O69-(MAX($O$3:O69)))/(MAX($O$3:O69))</f>
        <v>0</v>
      </c>
      <c r="AW69" s="138">
        <f>(P69-(MAX($P$3:P69)))/(MAX($P$3:P69))</f>
        <v>0</v>
      </c>
      <c r="AX69" s="139">
        <f>(R69-(MAX($R$3:R69)))/(MAX($R$3:R69))</f>
        <v>0</v>
      </c>
      <c r="AY69" s="157"/>
      <c r="AZ69" s="137">
        <f t="shared" ref="AZ69:AZ72" si="87">SUMIF(BB69,"&gt;0",X69)</f>
        <v>0</v>
      </c>
      <c r="BA69" s="138">
        <f t="shared" ref="BA69:BA72" si="88">SUMIF(BB69,"&gt;0",Y69)</f>
        <v>0</v>
      </c>
      <c r="BB69" s="139">
        <f t="shared" ref="BB69:BB72" si="89">SUMIF(Z69,"&gt;0")</f>
        <v>0</v>
      </c>
      <c r="BC69" s="156"/>
      <c r="BD69" s="162">
        <f t="shared" ref="BD69:BF72" si="90">BD68*(1+AZ69)</f>
        <v>100</v>
      </c>
      <c r="BE69" s="163">
        <f t="shared" si="90"/>
        <v>100</v>
      </c>
      <c r="BF69" s="164">
        <f t="shared" si="90"/>
        <v>100</v>
      </c>
      <c r="BG69" s="157"/>
      <c r="BH69" s="137">
        <f t="shared" ref="BH69:BH72" si="91">SUMIF(BJ69,"&lt;0",X69)</f>
        <v>0</v>
      </c>
      <c r="BI69" s="138">
        <f t="shared" ref="BI69:BI72" si="92">SUMIF(BJ69,"&lt;0",Y69)</f>
        <v>0</v>
      </c>
      <c r="BJ69" s="139">
        <f t="shared" ref="BJ69:BJ72" si="93">SUMIF(Z69,"&lt;0")</f>
        <v>0</v>
      </c>
      <c r="BK69" s="156"/>
      <c r="BL69" s="162">
        <f t="shared" ref="BL69:BN72" si="94">BL68*(1+BH69)</f>
        <v>100</v>
      </c>
      <c r="BM69" s="163">
        <f t="shared" si="94"/>
        <v>100</v>
      </c>
      <c r="BN69" s="164">
        <f t="shared" si="94"/>
        <v>100</v>
      </c>
    </row>
    <row r="70" spans="1:105" s="98" customFormat="1">
      <c r="A70"/>
      <c r="B70" s="30"/>
      <c r="C70" s="31"/>
      <c r="D70" s="31"/>
      <c r="E70" s="31"/>
      <c r="F70" s="31"/>
      <c r="G70"/>
      <c r="H70" s="33"/>
      <c r="I70" s="143"/>
      <c r="J70" s="71"/>
      <c r="K70" s="91"/>
      <c r="L70" s="91"/>
      <c r="M70" s="64"/>
      <c r="N70" s="144"/>
      <c r="O70" s="86">
        <f t="shared" ref="O70:R72" si="95">O69*(1+J70)</f>
        <v>10000</v>
      </c>
      <c r="P70" s="87">
        <f t="shared" si="95"/>
        <v>10000</v>
      </c>
      <c r="Q70" s="87">
        <f t="shared" si="95"/>
        <v>10000</v>
      </c>
      <c r="R70" s="88">
        <f t="shared" si="95"/>
        <v>10000</v>
      </c>
      <c r="S70" s="31"/>
      <c r="T70" s="69">
        <f t="shared" si="79"/>
        <v>0</v>
      </c>
      <c r="U70" s="90">
        <f t="shared" si="80"/>
        <v>0</v>
      </c>
      <c r="V70" s="70">
        <f t="shared" si="81"/>
        <v>0</v>
      </c>
      <c r="W70" s="31"/>
      <c r="X70" s="71"/>
      <c r="Y70" s="91"/>
      <c r="Z70" s="64"/>
      <c r="AA70" s="144"/>
      <c r="AB70" s="142"/>
      <c r="AC70" s="72"/>
      <c r="AD70" s="142"/>
      <c r="AE70" s="145"/>
      <c r="AF70" s="134">
        <f t="shared" si="68"/>
        <v>0</v>
      </c>
      <c r="AG70" s="135">
        <f t="shared" si="68"/>
        <v>0</v>
      </c>
      <c r="AH70" s="136">
        <f t="shared" si="82"/>
        <v>0</v>
      </c>
      <c r="AI70" s="135"/>
      <c r="AJ70" s="134">
        <f t="shared" si="69"/>
        <v>0</v>
      </c>
      <c r="AK70" s="135">
        <f t="shared" si="69"/>
        <v>0</v>
      </c>
      <c r="AL70" s="136">
        <f t="shared" si="69"/>
        <v>0</v>
      </c>
      <c r="AM70" s="145"/>
      <c r="AN70" s="146" t="e">
        <f t="shared" si="83"/>
        <v>#DIV/0!</v>
      </c>
      <c r="AO70" s="147" t="e">
        <f t="shared" si="84"/>
        <v>#DIV/0!</v>
      </c>
      <c r="AP70" s="148" t="e">
        <f t="shared" si="78"/>
        <v>#DIV/0!</v>
      </c>
      <c r="AQ70" s="145"/>
      <c r="AR70" s="134">
        <f t="shared" si="85"/>
        <v>0</v>
      </c>
      <c r="AS70" s="135">
        <f t="shared" si="86"/>
        <v>0</v>
      </c>
      <c r="AT70" s="149"/>
      <c r="AU70" s="145"/>
      <c r="AV70" s="134">
        <f>(O70-(MAX($O$3:O70)))/(MAX($O$3:O70))</f>
        <v>0</v>
      </c>
      <c r="AW70" s="135">
        <f>(P70-(MAX($P$3:P70)))/(MAX($P$3:P70))</f>
        <v>0</v>
      </c>
      <c r="AX70" s="136">
        <f>(R70-(MAX($R$3:R70)))/(MAX($R$3:R70))</f>
        <v>0</v>
      </c>
      <c r="AY70" s="145"/>
      <c r="AZ70" s="134">
        <f t="shared" si="87"/>
        <v>0</v>
      </c>
      <c r="BA70" s="135">
        <f t="shared" si="88"/>
        <v>0</v>
      </c>
      <c r="BB70" s="136">
        <f t="shared" si="89"/>
        <v>0</v>
      </c>
      <c r="BC70" s="145"/>
      <c r="BD70" s="150">
        <f t="shared" si="90"/>
        <v>100</v>
      </c>
      <c r="BE70" s="151">
        <f t="shared" si="90"/>
        <v>100</v>
      </c>
      <c r="BF70" s="152">
        <f t="shared" si="90"/>
        <v>100</v>
      </c>
      <c r="BG70" s="145"/>
      <c r="BH70" s="134">
        <f t="shared" si="91"/>
        <v>0</v>
      </c>
      <c r="BI70" s="135">
        <f t="shared" si="92"/>
        <v>0</v>
      </c>
      <c r="BJ70" s="136">
        <f t="shared" si="93"/>
        <v>0</v>
      </c>
      <c r="BK70" s="145"/>
      <c r="BL70" s="150">
        <f t="shared" si="94"/>
        <v>100</v>
      </c>
      <c r="BM70" s="151">
        <f t="shared" si="94"/>
        <v>100</v>
      </c>
      <c r="BN70" s="152">
        <f t="shared" si="94"/>
        <v>100</v>
      </c>
      <c r="BO70" s="38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</row>
    <row r="71" spans="1:105" ht="15.75" thickBot="1">
      <c r="H71" s="82"/>
      <c r="I71" s="140"/>
      <c r="J71" s="71"/>
      <c r="K71" s="91"/>
      <c r="L71" s="91"/>
      <c r="M71" s="64"/>
      <c r="N71"/>
      <c r="O71" s="86">
        <f t="shared" si="95"/>
        <v>10000</v>
      </c>
      <c r="P71" s="87">
        <f t="shared" si="95"/>
        <v>10000</v>
      </c>
      <c r="Q71" s="87">
        <f t="shared" si="95"/>
        <v>10000</v>
      </c>
      <c r="R71" s="88">
        <f t="shared" si="95"/>
        <v>10000</v>
      </c>
      <c r="S71" s="141"/>
      <c r="T71" s="69">
        <f t="shared" si="79"/>
        <v>0</v>
      </c>
      <c r="U71" s="90">
        <f t="shared" si="80"/>
        <v>0</v>
      </c>
      <c r="V71" s="70">
        <f t="shared" si="81"/>
        <v>0</v>
      </c>
      <c r="W71" s="141"/>
      <c r="X71" s="137">
        <f>(O71-O68)/O68</f>
        <v>0</v>
      </c>
      <c r="Y71" s="138">
        <f t="shared" ref="Y71" si="96">(P71-P68)/P68</f>
        <v>0</v>
      </c>
      <c r="Z71" s="139">
        <f t="shared" ref="Z71" si="97">(R71-R68)/R68</f>
        <v>0</v>
      </c>
      <c r="AA71" s="141"/>
      <c r="AB71" s="142"/>
      <c r="AC71" s="72"/>
      <c r="AD71" s="142"/>
      <c r="AE71" s="72"/>
      <c r="AF71" s="71">
        <f t="shared" si="68"/>
        <v>0</v>
      </c>
      <c r="AG71" s="91">
        <f t="shared" si="68"/>
        <v>0</v>
      </c>
      <c r="AH71" s="64">
        <f t="shared" si="82"/>
        <v>0</v>
      </c>
      <c r="AI71" s="91"/>
      <c r="AJ71" s="71">
        <f t="shared" si="69"/>
        <v>0</v>
      </c>
      <c r="AK71" s="91">
        <f t="shared" si="69"/>
        <v>0</v>
      </c>
      <c r="AL71" s="64">
        <f t="shared" si="69"/>
        <v>0</v>
      </c>
      <c r="AM71" s="30"/>
      <c r="AN71" s="75" t="e">
        <f t="shared" si="83"/>
        <v>#DIV/0!</v>
      </c>
      <c r="AO71" s="92" t="e">
        <f t="shared" si="84"/>
        <v>#DIV/0!</v>
      </c>
      <c r="AP71" s="77" t="e">
        <f t="shared" si="78"/>
        <v>#DIV/0!</v>
      </c>
      <c r="AQ71" s="30"/>
      <c r="AR71" s="71">
        <f t="shared" si="85"/>
        <v>0</v>
      </c>
      <c r="AS71" s="91">
        <f t="shared" si="86"/>
        <v>0</v>
      </c>
      <c r="AT71" s="133"/>
      <c r="AU71" s="30"/>
      <c r="AV71" s="71">
        <f>(O71-(MAX($O$3:O71)))/(MAX($O$3:O71))</f>
        <v>0</v>
      </c>
      <c r="AW71" s="91">
        <f>(P71-(MAX($P$3:P71)))/(MAX($P$3:P71))</f>
        <v>0</v>
      </c>
      <c r="AX71" s="64">
        <f>(R71-(MAX($R$3:R71)))/(MAX($R$3:R71))</f>
        <v>0</v>
      </c>
      <c r="AY71" s="30"/>
      <c r="AZ71" s="71">
        <f t="shared" si="87"/>
        <v>0</v>
      </c>
      <c r="BA71" s="91">
        <f t="shared" si="88"/>
        <v>0</v>
      </c>
      <c r="BB71" s="64">
        <f t="shared" si="89"/>
        <v>0</v>
      </c>
      <c r="BC71" s="72"/>
      <c r="BD71" s="95">
        <f t="shared" si="90"/>
        <v>100</v>
      </c>
      <c r="BE71" s="96">
        <f t="shared" si="90"/>
        <v>100</v>
      </c>
      <c r="BF71" s="97">
        <f t="shared" si="90"/>
        <v>100</v>
      </c>
      <c r="BG71" s="30"/>
      <c r="BH71" s="71">
        <f t="shared" si="91"/>
        <v>0</v>
      </c>
      <c r="BI71" s="91">
        <f t="shared" si="92"/>
        <v>0</v>
      </c>
      <c r="BJ71" s="64">
        <f t="shared" si="93"/>
        <v>0</v>
      </c>
      <c r="BK71" s="72"/>
      <c r="BL71" s="95">
        <f t="shared" si="94"/>
        <v>100</v>
      </c>
      <c r="BM71" s="96">
        <f t="shared" si="94"/>
        <v>100</v>
      </c>
      <c r="BN71" s="97">
        <f t="shared" si="94"/>
        <v>100</v>
      </c>
    </row>
    <row r="72" spans="1:105" ht="15.75" thickBot="1">
      <c r="H72" s="153"/>
      <c r="I72" s="154"/>
      <c r="J72" s="71"/>
      <c r="K72" s="91"/>
      <c r="L72" s="91"/>
      <c r="M72" s="64"/>
      <c r="N72" s="107"/>
      <c r="O72" s="165">
        <f t="shared" si="95"/>
        <v>10000</v>
      </c>
      <c r="P72" s="87">
        <f t="shared" si="95"/>
        <v>10000</v>
      </c>
      <c r="Q72" s="87">
        <f t="shared" si="95"/>
        <v>10000</v>
      </c>
      <c r="R72" s="166">
        <f t="shared" si="95"/>
        <v>10000</v>
      </c>
      <c r="S72" s="155"/>
      <c r="T72" s="167">
        <f t="shared" si="79"/>
        <v>0</v>
      </c>
      <c r="U72" s="168">
        <f t="shared" si="80"/>
        <v>0</v>
      </c>
      <c r="V72" s="169">
        <f t="shared" si="81"/>
        <v>0</v>
      </c>
      <c r="W72" s="155"/>
      <c r="X72" s="142"/>
      <c r="Y72" s="72"/>
      <c r="Z72" s="142"/>
      <c r="AA72" s="155"/>
      <c r="AB72" s="142"/>
      <c r="AC72" s="72"/>
      <c r="AD72" s="142"/>
      <c r="AE72" s="156"/>
      <c r="AF72" s="137">
        <f t="shared" si="68"/>
        <v>0</v>
      </c>
      <c r="AG72" s="138">
        <f t="shared" si="68"/>
        <v>0</v>
      </c>
      <c r="AH72" s="139">
        <f t="shared" si="82"/>
        <v>0</v>
      </c>
      <c r="AI72" s="138"/>
      <c r="AJ72" s="137">
        <f t="shared" si="69"/>
        <v>0</v>
      </c>
      <c r="AK72" s="138">
        <f t="shared" si="69"/>
        <v>0</v>
      </c>
      <c r="AL72" s="139">
        <f t="shared" si="69"/>
        <v>0</v>
      </c>
      <c r="AM72" s="157"/>
      <c r="AN72" s="158" t="e">
        <f t="shared" si="83"/>
        <v>#DIV/0!</v>
      </c>
      <c r="AO72" s="159" t="e">
        <f t="shared" si="84"/>
        <v>#DIV/0!</v>
      </c>
      <c r="AP72" s="160" t="e">
        <f t="shared" si="78"/>
        <v>#DIV/0!</v>
      </c>
      <c r="AQ72" s="157"/>
      <c r="AR72" s="137">
        <f t="shared" si="85"/>
        <v>0</v>
      </c>
      <c r="AS72" s="138">
        <f t="shared" si="86"/>
        <v>0</v>
      </c>
      <c r="AT72" s="161"/>
      <c r="AU72" s="157"/>
      <c r="AV72" s="137">
        <f>(O72-(MAX($O$3:O72)))/(MAX($O$3:O72))</f>
        <v>0</v>
      </c>
      <c r="AW72" s="138">
        <f>(P72-(MAX($P$3:P72)))/(MAX($P$3:P72))</f>
        <v>0</v>
      </c>
      <c r="AX72" s="139">
        <f>(R72-(MAX($R$3:R72)))/(MAX($R$3:R72))</f>
        <v>0</v>
      </c>
      <c r="AY72" s="157"/>
      <c r="AZ72" s="137">
        <f t="shared" si="87"/>
        <v>0</v>
      </c>
      <c r="BA72" s="138">
        <f t="shared" si="88"/>
        <v>0</v>
      </c>
      <c r="BB72" s="139">
        <f t="shared" si="89"/>
        <v>0</v>
      </c>
      <c r="BC72" s="156"/>
      <c r="BD72" s="162">
        <f t="shared" si="90"/>
        <v>100</v>
      </c>
      <c r="BE72" s="163">
        <f t="shared" si="90"/>
        <v>100</v>
      </c>
      <c r="BF72" s="164">
        <f t="shared" si="90"/>
        <v>100</v>
      </c>
      <c r="BG72" s="157"/>
      <c r="BH72" s="137">
        <f t="shared" si="91"/>
        <v>0</v>
      </c>
      <c r="BI72" s="138">
        <f t="shared" si="92"/>
        <v>0</v>
      </c>
      <c r="BJ72" s="139">
        <f t="shared" si="93"/>
        <v>0</v>
      </c>
      <c r="BK72" s="156"/>
      <c r="BL72" s="162">
        <f t="shared" si="94"/>
        <v>100</v>
      </c>
      <c r="BM72" s="163">
        <f t="shared" si="94"/>
        <v>100</v>
      </c>
      <c r="BN72" s="164">
        <f t="shared" si="94"/>
        <v>100</v>
      </c>
    </row>
    <row r="73" spans="1:105">
      <c r="H73" s="72"/>
      <c r="I73" s="141"/>
      <c r="J73" s="71"/>
      <c r="K73" s="91"/>
      <c r="L73" s="91"/>
      <c r="M73" s="64"/>
      <c r="N73"/>
      <c r="O73" s="170"/>
      <c r="P73" s="72"/>
      <c r="Q73" s="72"/>
      <c r="R73" s="170"/>
      <c r="S73" s="141"/>
      <c r="T73" s="171"/>
      <c r="U73" s="72"/>
      <c r="V73" s="171"/>
      <c r="W73" s="141"/>
      <c r="X73" s="142"/>
      <c r="Y73" s="72"/>
      <c r="Z73" s="142"/>
      <c r="AA73" s="141"/>
      <c r="AB73" s="142"/>
      <c r="AC73" s="72"/>
      <c r="AD73" s="142"/>
      <c r="AE73" s="72"/>
      <c r="AF73" s="72"/>
      <c r="AG73" s="72"/>
      <c r="AH73" s="72"/>
      <c r="AI73" s="72"/>
      <c r="AJ73" s="72"/>
      <c r="AK73" s="72"/>
      <c r="AL73" s="72"/>
      <c r="AM73" s="30"/>
      <c r="AN73" s="92"/>
      <c r="AO73" s="172"/>
      <c r="AP73" s="173"/>
      <c r="AQ73" s="30"/>
      <c r="AR73" s="30"/>
      <c r="AS73" s="72"/>
      <c r="AT73" s="30"/>
      <c r="AU73" s="30"/>
      <c r="AV73" s="30"/>
      <c r="AW73" s="72"/>
      <c r="AX73" s="30"/>
      <c r="AY73" s="30"/>
      <c r="AZ73" s="142"/>
      <c r="BA73" s="72"/>
      <c r="BB73" s="142"/>
      <c r="BC73" s="72"/>
      <c r="BD73" s="173"/>
      <c r="BE73" s="172"/>
      <c r="BF73" s="173"/>
      <c r="BG73" s="30"/>
      <c r="BH73" s="142"/>
      <c r="BI73" s="72"/>
      <c r="BJ73" s="142"/>
      <c r="BK73" s="72"/>
      <c r="BL73" s="173"/>
      <c r="BM73" s="172"/>
      <c r="BN73" s="173"/>
    </row>
    <row r="74" spans="1:105">
      <c r="H74" s="72"/>
      <c r="I74" s="141"/>
      <c r="J74" s="71"/>
      <c r="K74" s="91"/>
      <c r="L74" s="91"/>
      <c r="M74" s="64"/>
      <c r="N74"/>
      <c r="O74" s="170"/>
      <c r="P74" s="72"/>
      <c r="Q74" s="72"/>
      <c r="R74" s="170"/>
      <c r="S74" s="141"/>
      <c r="T74" s="171"/>
      <c r="U74" s="72"/>
      <c r="V74" s="171"/>
      <c r="W74" s="141"/>
      <c r="X74" s="142"/>
      <c r="Y74" s="72"/>
      <c r="Z74" s="142"/>
      <c r="AA74" s="141"/>
      <c r="AB74" s="142"/>
      <c r="AC74" s="72"/>
      <c r="AD74" s="142"/>
      <c r="AE74" s="72"/>
      <c r="AF74" s="72"/>
      <c r="AG74" s="72"/>
      <c r="AH74" s="72"/>
      <c r="AI74" s="72"/>
      <c r="AJ74" s="72"/>
      <c r="AK74" s="72"/>
      <c r="AL74" s="72"/>
      <c r="AM74" s="30"/>
      <c r="AN74" s="92"/>
      <c r="AO74" s="172"/>
      <c r="AP74" s="173"/>
      <c r="AQ74" s="30"/>
      <c r="AR74" s="30"/>
      <c r="AS74" s="72"/>
      <c r="AT74" s="30"/>
      <c r="AU74" s="30"/>
      <c r="AV74" s="30"/>
      <c r="AW74" s="72"/>
      <c r="AX74" s="30"/>
      <c r="AY74" s="30"/>
      <c r="AZ74" s="142"/>
      <c r="BA74" s="72"/>
      <c r="BB74" s="142"/>
      <c r="BC74" s="72"/>
      <c r="BD74" s="173"/>
      <c r="BE74" s="172"/>
      <c r="BF74" s="173"/>
      <c r="BG74" s="30"/>
      <c r="BH74" s="142"/>
      <c r="BI74" s="72"/>
      <c r="BJ74" s="142"/>
      <c r="BK74" s="72"/>
      <c r="BL74" s="173"/>
      <c r="BM74" s="172"/>
      <c r="BN74" s="173"/>
    </row>
    <row r="75" spans="1:105">
      <c r="H75" s="72"/>
      <c r="I75" s="141"/>
      <c r="J75" s="71"/>
      <c r="K75" s="91"/>
      <c r="L75" s="91"/>
      <c r="M75" s="64"/>
      <c r="N75"/>
      <c r="O75" s="170"/>
      <c r="P75" s="72"/>
      <c r="Q75" s="72"/>
      <c r="R75" s="170"/>
      <c r="S75" s="141"/>
      <c r="T75" s="171"/>
      <c r="U75" s="72"/>
      <c r="V75" s="171"/>
      <c r="W75" s="141"/>
      <c r="X75" s="142"/>
      <c r="Y75" s="72"/>
      <c r="Z75" s="142"/>
      <c r="AA75" s="141"/>
      <c r="AB75" s="142"/>
      <c r="AC75" s="72"/>
      <c r="AD75" s="142"/>
      <c r="AE75" s="72"/>
      <c r="AF75" s="72"/>
      <c r="AG75" s="72"/>
      <c r="AH75" s="72"/>
      <c r="AI75" s="72"/>
      <c r="AJ75" s="72"/>
      <c r="AK75" s="72"/>
      <c r="AL75" s="72"/>
      <c r="AM75" s="30"/>
      <c r="AN75" s="92"/>
      <c r="AO75" s="172"/>
      <c r="AP75" s="173"/>
      <c r="AQ75" s="30"/>
      <c r="AR75" s="30"/>
      <c r="AS75" s="72"/>
      <c r="AT75" s="30"/>
      <c r="AU75" s="30"/>
      <c r="AV75" s="30"/>
      <c r="AW75" s="72"/>
      <c r="AX75" s="30"/>
      <c r="AY75" s="30"/>
      <c r="AZ75" s="142"/>
      <c r="BA75" s="72"/>
      <c r="BB75" s="142"/>
      <c r="BC75" s="72"/>
      <c r="BD75" s="173"/>
      <c r="BE75" s="172"/>
      <c r="BF75" s="173"/>
      <c r="BG75" s="30"/>
      <c r="BH75" s="142"/>
      <c r="BI75" s="72"/>
      <c r="BJ75" s="142"/>
      <c r="BK75" s="72"/>
      <c r="BL75" s="173"/>
      <c r="BM75" s="172"/>
      <c r="BN75" s="173"/>
    </row>
    <row r="76" spans="1:105">
      <c r="H76" s="72"/>
      <c r="I76" s="141"/>
      <c r="J76" s="71"/>
      <c r="K76" s="91"/>
      <c r="L76" s="91"/>
      <c r="M76" s="64"/>
      <c r="N76"/>
      <c r="O76" s="170"/>
      <c r="P76" s="72"/>
      <c r="Q76" s="72"/>
      <c r="R76" s="170"/>
      <c r="S76" s="141"/>
      <c r="T76" s="171"/>
      <c r="U76" s="72"/>
      <c r="V76" s="171"/>
      <c r="W76" s="141"/>
      <c r="X76" s="142"/>
      <c r="Y76" s="72"/>
      <c r="Z76" s="142"/>
      <c r="AA76" s="141"/>
      <c r="AB76" s="142"/>
      <c r="AC76" s="72"/>
      <c r="AD76" s="142"/>
      <c r="AE76" s="72"/>
      <c r="AF76" s="72"/>
      <c r="AG76" s="72"/>
      <c r="AH76" s="72"/>
      <c r="AI76" s="72"/>
      <c r="AJ76" s="72"/>
      <c r="AK76" s="72"/>
      <c r="AL76" s="72"/>
      <c r="AM76" s="30"/>
      <c r="AN76" s="92"/>
      <c r="AO76" s="172"/>
      <c r="AP76" s="173"/>
      <c r="AQ76" s="30"/>
      <c r="AR76" s="30"/>
      <c r="AS76" s="72"/>
      <c r="AT76" s="30"/>
      <c r="AU76" s="30"/>
      <c r="AV76" s="30"/>
      <c r="AW76" s="72"/>
      <c r="AX76" s="30"/>
      <c r="AY76" s="30"/>
      <c r="AZ76" s="142"/>
      <c r="BA76" s="72"/>
      <c r="BB76" s="142"/>
      <c r="BC76" s="72"/>
      <c r="BD76" s="173"/>
      <c r="BE76" s="172"/>
      <c r="BF76" s="173"/>
      <c r="BG76" s="30"/>
      <c r="BH76" s="142"/>
      <c r="BI76" s="72"/>
      <c r="BJ76" s="142"/>
      <c r="BK76" s="72"/>
      <c r="BL76" s="173"/>
      <c r="BM76" s="172"/>
      <c r="BN76" s="173"/>
    </row>
    <row r="77" spans="1:105">
      <c r="H77" s="72"/>
      <c r="I77" s="141"/>
      <c r="J77" s="71"/>
      <c r="K77" s="91"/>
      <c r="L77" s="91"/>
      <c r="M77" s="64"/>
      <c r="N77"/>
      <c r="O77" s="170"/>
      <c r="P77" s="72"/>
      <c r="Q77" s="72"/>
      <c r="R77" s="170"/>
      <c r="S77" s="141"/>
      <c r="T77" s="171"/>
      <c r="U77" s="72"/>
      <c r="V77" s="171"/>
      <c r="W77" s="141"/>
      <c r="X77" s="142"/>
      <c r="Y77" s="72"/>
      <c r="Z77" s="142"/>
      <c r="AA77" s="141"/>
      <c r="AB77" s="142"/>
      <c r="AC77" s="72"/>
      <c r="AD77" s="142"/>
      <c r="AE77" s="72"/>
      <c r="AF77" s="72"/>
      <c r="AG77" s="72"/>
      <c r="AH77" s="72"/>
      <c r="AI77" s="72"/>
      <c r="AJ77" s="72"/>
      <c r="AK77" s="72"/>
      <c r="AL77" s="72"/>
      <c r="AM77" s="30"/>
      <c r="AN77" s="92"/>
      <c r="AO77" s="172"/>
      <c r="AP77" s="173"/>
      <c r="AQ77" s="30"/>
      <c r="AR77" s="30"/>
      <c r="AS77" s="72"/>
      <c r="AT77" s="30"/>
      <c r="AU77" s="30"/>
      <c r="AV77" s="30"/>
      <c r="AW77" s="72"/>
      <c r="AX77" s="30"/>
      <c r="AY77" s="30"/>
      <c r="AZ77" s="142"/>
      <c r="BA77" s="72"/>
      <c r="BB77" s="142"/>
      <c r="BC77" s="72"/>
      <c r="BD77" s="173"/>
      <c r="BE77" s="172"/>
      <c r="BF77" s="173"/>
      <c r="BG77" s="30"/>
      <c r="BH77" s="142"/>
      <c r="BI77" s="72"/>
      <c r="BJ77" s="142"/>
      <c r="BK77" s="72"/>
      <c r="BL77" s="173"/>
      <c r="BM77" s="172"/>
      <c r="BN77" s="173"/>
    </row>
    <row r="78" spans="1:105">
      <c r="H78" s="72"/>
      <c r="I78" s="141"/>
      <c r="J78" s="71"/>
      <c r="K78" s="91"/>
      <c r="L78" s="91"/>
      <c r="M78" s="64"/>
      <c r="N78"/>
      <c r="O78" s="170"/>
      <c r="P78" s="72"/>
      <c r="Q78" s="72"/>
      <c r="R78" s="170"/>
      <c r="S78" s="141"/>
      <c r="T78" s="171"/>
      <c r="U78" s="72"/>
      <c r="V78" s="171"/>
      <c r="W78" s="141"/>
      <c r="X78" s="142"/>
      <c r="Y78" s="72"/>
      <c r="Z78" s="142"/>
      <c r="AA78" s="141"/>
      <c r="AB78" s="142"/>
      <c r="AC78" s="72"/>
      <c r="AD78" s="142"/>
      <c r="AE78" s="72"/>
      <c r="AF78" s="72"/>
      <c r="AG78" s="72"/>
      <c r="AH78" s="72"/>
      <c r="AI78" s="72"/>
      <c r="AJ78" s="72"/>
      <c r="AK78" s="72"/>
      <c r="AL78" s="72"/>
      <c r="AM78" s="30"/>
      <c r="AN78" s="92"/>
      <c r="AO78" s="172"/>
      <c r="AP78" s="173"/>
      <c r="AQ78" s="30"/>
      <c r="AR78" s="30"/>
      <c r="AS78" s="72"/>
      <c r="AT78" s="30"/>
      <c r="AU78" s="30"/>
      <c r="AV78" s="30"/>
      <c r="AW78" s="72"/>
      <c r="AX78" s="30"/>
      <c r="AY78" s="30"/>
      <c r="AZ78" s="142"/>
      <c r="BA78" s="72"/>
      <c r="BB78" s="142"/>
      <c r="BC78" s="72"/>
      <c r="BD78" s="173"/>
      <c r="BE78" s="172"/>
      <c r="BF78" s="173"/>
      <c r="BG78" s="30"/>
      <c r="BH78" s="142"/>
      <c r="BI78" s="72"/>
      <c r="BJ78" s="142"/>
      <c r="BK78" s="72"/>
      <c r="BL78" s="173"/>
      <c r="BM78" s="172"/>
      <c r="BN78" s="173"/>
    </row>
    <row r="79" spans="1:105">
      <c r="H79" s="72"/>
      <c r="I79" s="141"/>
      <c r="J79" s="71"/>
      <c r="K79" s="91"/>
      <c r="L79" s="91"/>
      <c r="M79" s="64"/>
      <c r="N79"/>
      <c r="O79" s="170"/>
      <c r="P79" s="72"/>
      <c r="Q79" s="72"/>
      <c r="R79" s="170"/>
      <c r="S79" s="141"/>
      <c r="T79" s="171"/>
      <c r="U79" s="72"/>
      <c r="V79" s="171"/>
      <c r="W79" s="141"/>
      <c r="X79" s="142"/>
      <c r="Y79" s="72"/>
      <c r="Z79" s="142"/>
      <c r="AA79" s="141"/>
      <c r="AB79" s="142"/>
      <c r="AC79" s="72"/>
      <c r="AD79" s="142"/>
      <c r="AE79" s="72"/>
      <c r="AF79" s="72"/>
      <c r="AG79" s="72"/>
      <c r="AH79" s="72"/>
      <c r="AI79" s="72"/>
      <c r="AJ79" s="72"/>
      <c r="AK79" s="72"/>
      <c r="AL79" s="72"/>
      <c r="AM79" s="30"/>
      <c r="AN79" s="92"/>
      <c r="AO79" s="172"/>
      <c r="AP79" s="173"/>
      <c r="AQ79" s="30"/>
      <c r="AR79" s="30"/>
      <c r="AS79" s="72"/>
      <c r="AT79" s="30"/>
      <c r="AU79" s="30"/>
      <c r="AV79" s="30"/>
      <c r="AW79" s="72"/>
      <c r="AX79" s="30"/>
      <c r="AY79" s="30"/>
      <c r="AZ79" s="142"/>
      <c r="BA79" s="72"/>
      <c r="BB79" s="142"/>
      <c r="BC79" s="72"/>
      <c r="BD79" s="173"/>
      <c r="BE79" s="172"/>
      <c r="BF79" s="173"/>
      <c r="BG79" s="30"/>
      <c r="BH79" s="142"/>
      <c r="BI79" s="72"/>
      <c r="BJ79" s="142"/>
      <c r="BK79" s="72"/>
      <c r="BL79" s="173"/>
      <c r="BM79" s="172"/>
      <c r="BN79" s="173"/>
    </row>
    <row r="80" spans="1:105">
      <c r="H80" s="72"/>
      <c r="I80" s="141"/>
      <c r="J80" s="71"/>
      <c r="K80" s="91"/>
      <c r="L80" s="91"/>
      <c r="M80" s="64"/>
      <c r="N80"/>
      <c r="O80" s="170"/>
      <c r="P80" s="72"/>
      <c r="Q80" s="72"/>
      <c r="R80" s="170"/>
      <c r="S80" s="141"/>
      <c r="T80" s="171"/>
      <c r="U80" s="72"/>
      <c r="V80" s="171"/>
      <c r="W80" s="141"/>
      <c r="X80" s="142"/>
      <c r="Y80" s="72"/>
      <c r="Z80" s="142"/>
      <c r="AA80" s="141"/>
      <c r="AB80" s="142"/>
      <c r="AC80" s="72"/>
      <c r="AD80" s="142"/>
      <c r="AE80" s="72"/>
      <c r="AF80" s="72"/>
      <c r="AG80" s="72"/>
      <c r="AH80" s="72"/>
      <c r="AI80" s="72"/>
      <c r="AJ80" s="72"/>
      <c r="AK80" s="72"/>
      <c r="AL80" s="72"/>
      <c r="AM80" s="30"/>
      <c r="AN80" s="92"/>
      <c r="AO80" s="172"/>
      <c r="AP80" s="173"/>
      <c r="AQ80" s="30"/>
      <c r="AR80" s="30"/>
      <c r="AS80" s="72"/>
      <c r="AT80" s="30"/>
      <c r="AU80" s="30"/>
      <c r="AV80" s="30"/>
      <c r="AW80" s="72"/>
      <c r="AX80" s="30"/>
      <c r="AY80" s="30"/>
      <c r="AZ80" s="142"/>
      <c r="BA80" s="72"/>
      <c r="BB80" s="142"/>
      <c r="BC80" s="72"/>
      <c r="BD80" s="173"/>
      <c r="BE80" s="172"/>
      <c r="BF80" s="173"/>
      <c r="BG80" s="30"/>
      <c r="BH80" s="142"/>
      <c r="BI80" s="72"/>
      <c r="BJ80" s="142"/>
      <c r="BK80" s="72"/>
      <c r="BL80" s="173"/>
      <c r="BM80" s="172"/>
      <c r="BN80" s="173"/>
    </row>
    <row r="81" spans="8:66">
      <c r="H81" s="72"/>
      <c r="I81" s="141"/>
      <c r="J81" s="71"/>
      <c r="K81" s="91"/>
      <c r="L81" s="91"/>
      <c r="M81" s="64"/>
      <c r="N81"/>
      <c r="O81" s="170"/>
      <c r="P81" s="72"/>
      <c r="Q81" s="72"/>
      <c r="R81" s="170"/>
      <c r="S81" s="141"/>
      <c r="T81" s="171"/>
      <c r="U81" s="72"/>
      <c r="V81" s="171"/>
      <c r="W81" s="141"/>
      <c r="X81" s="142"/>
      <c r="Y81" s="72"/>
      <c r="Z81" s="142"/>
      <c r="AA81" s="141"/>
      <c r="AB81" s="142"/>
      <c r="AC81" s="72"/>
      <c r="AD81" s="142"/>
      <c r="AE81" s="72"/>
      <c r="AF81" s="72"/>
      <c r="AG81" s="72"/>
      <c r="AH81" s="72"/>
      <c r="AI81" s="72"/>
      <c r="AJ81" s="72"/>
      <c r="AK81" s="72"/>
      <c r="AL81" s="72"/>
      <c r="AM81" s="30"/>
      <c r="AN81" s="92"/>
      <c r="AO81" s="172"/>
      <c r="AP81" s="173"/>
      <c r="AQ81" s="30"/>
      <c r="AR81" s="30"/>
      <c r="AS81" s="72"/>
      <c r="AT81" s="30"/>
      <c r="AU81" s="30"/>
      <c r="AV81" s="30"/>
      <c r="AW81" s="72"/>
      <c r="AX81" s="30"/>
      <c r="AY81" s="30"/>
      <c r="AZ81" s="142"/>
      <c r="BA81" s="72"/>
      <c r="BB81" s="142"/>
      <c r="BC81" s="72"/>
      <c r="BD81" s="173"/>
      <c r="BE81" s="172"/>
      <c r="BF81" s="173"/>
      <c r="BG81" s="30"/>
      <c r="BH81" s="142"/>
      <c r="BI81" s="72"/>
      <c r="BJ81" s="142"/>
      <c r="BK81" s="72"/>
      <c r="BL81" s="173"/>
      <c r="BM81" s="172"/>
      <c r="BN81" s="173"/>
    </row>
    <row r="82" spans="8:66">
      <c r="H82" s="72"/>
      <c r="I82" s="141"/>
      <c r="J82" s="71"/>
      <c r="K82" s="91"/>
      <c r="L82" s="91"/>
      <c r="M82" s="64"/>
      <c r="N82"/>
      <c r="O82" s="170"/>
      <c r="P82" s="72"/>
      <c r="Q82" s="72"/>
      <c r="R82" s="170"/>
      <c r="S82" s="141"/>
      <c r="T82" s="171"/>
      <c r="U82" s="72"/>
      <c r="V82" s="171"/>
      <c r="W82" s="141"/>
      <c r="X82" s="142"/>
      <c r="Y82" s="72"/>
      <c r="Z82" s="142"/>
      <c r="AA82" s="141"/>
      <c r="AB82" s="142"/>
      <c r="AC82" s="72"/>
      <c r="AD82" s="142"/>
      <c r="AE82" s="72"/>
      <c r="AF82" s="72"/>
      <c r="AG82" s="72"/>
      <c r="AH82" s="72"/>
      <c r="AI82" s="72"/>
      <c r="AJ82" s="72"/>
      <c r="AK82" s="72"/>
      <c r="AL82" s="72"/>
      <c r="AM82" s="30"/>
      <c r="AN82" s="92"/>
      <c r="AO82" s="172"/>
      <c r="AP82" s="173"/>
      <c r="AQ82" s="30"/>
      <c r="AR82" s="30"/>
      <c r="AS82" s="72"/>
      <c r="AT82" s="30"/>
      <c r="AU82" s="30"/>
      <c r="AV82" s="30"/>
      <c r="AW82" s="72"/>
      <c r="AX82" s="30"/>
      <c r="AY82" s="30"/>
      <c r="AZ82" s="142"/>
      <c r="BA82" s="72"/>
      <c r="BB82" s="142"/>
      <c r="BC82" s="72"/>
      <c r="BD82" s="173"/>
      <c r="BE82" s="172"/>
      <c r="BF82" s="173"/>
      <c r="BG82" s="30"/>
      <c r="BH82" s="142"/>
      <c r="BI82" s="72"/>
      <c r="BJ82" s="142"/>
      <c r="BK82" s="72"/>
      <c r="BL82" s="173"/>
      <c r="BM82" s="172"/>
      <c r="BN82" s="173"/>
    </row>
    <row r="83" spans="8:66">
      <c r="H83" s="72"/>
      <c r="I83" s="141"/>
      <c r="J83" s="71"/>
      <c r="K83" s="91"/>
      <c r="L83" s="91"/>
      <c r="M83" s="64"/>
      <c r="N83"/>
      <c r="O83" s="170"/>
      <c r="P83" s="72"/>
      <c r="Q83" s="72"/>
      <c r="R83" s="170"/>
      <c r="S83" s="141"/>
      <c r="T83" s="171"/>
      <c r="U83" s="72"/>
      <c r="V83" s="171"/>
      <c r="W83" s="141"/>
      <c r="X83" s="142"/>
      <c r="Y83" s="72"/>
      <c r="Z83" s="142"/>
      <c r="AA83" s="141"/>
      <c r="AB83" s="142"/>
      <c r="AC83" s="72"/>
      <c r="AD83" s="142"/>
      <c r="AE83" s="72"/>
      <c r="AF83" s="72"/>
      <c r="AG83" s="72"/>
      <c r="AH83" s="72"/>
      <c r="AI83" s="72"/>
      <c r="AJ83" s="72"/>
      <c r="AK83" s="72"/>
      <c r="AL83" s="72"/>
      <c r="AM83" s="30"/>
      <c r="AN83" s="92"/>
      <c r="AO83" s="172"/>
      <c r="AP83" s="173"/>
      <c r="AQ83" s="30"/>
      <c r="AR83" s="30"/>
      <c r="AS83" s="72"/>
      <c r="AT83" s="30"/>
      <c r="AU83" s="30"/>
      <c r="AV83" s="30"/>
      <c r="AW83" s="72"/>
      <c r="AX83" s="30"/>
      <c r="AY83" s="30"/>
      <c r="AZ83" s="142"/>
      <c r="BA83" s="72"/>
      <c r="BB83" s="142"/>
      <c r="BC83" s="72"/>
      <c r="BD83" s="173"/>
      <c r="BE83" s="172"/>
      <c r="BF83" s="173"/>
      <c r="BG83" s="30"/>
      <c r="BH83" s="142"/>
      <c r="BI83" s="72"/>
      <c r="BJ83" s="142"/>
      <c r="BK83" s="72"/>
      <c r="BL83" s="173"/>
      <c r="BM83" s="172"/>
      <c r="BN83" s="173"/>
    </row>
    <row r="84" spans="8:66">
      <c r="H84" s="72"/>
      <c r="I84" s="141"/>
      <c r="J84" s="71"/>
      <c r="K84" s="91"/>
      <c r="L84" s="91"/>
      <c r="M84" s="64"/>
      <c r="N84"/>
      <c r="O84" s="170"/>
      <c r="P84" s="72"/>
      <c r="Q84" s="72"/>
      <c r="R84" s="170"/>
      <c r="S84" s="141"/>
      <c r="T84" s="171"/>
      <c r="U84" s="72"/>
      <c r="V84" s="171"/>
      <c r="W84" s="141"/>
      <c r="X84" s="142"/>
      <c r="Y84" s="72"/>
      <c r="Z84" s="142"/>
      <c r="AA84" s="141"/>
      <c r="AB84" s="142"/>
      <c r="AC84" s="72"/>
      <c r="AD84" s="142"/>
      <c r="AE84" s="72"/>
      <c r="AF84" s="72"/>
      <c r="AG84" s="72"/>
      <c r="AH84" s="72"/>
      <c r="AI84" s="72"/>
      <c r="AJ84" s="72"/>
      <c r="AK84" s="72"/>
      <c r="AL84" s="72"/>
      <c r="AM84" s="30"/>
      <c r="AN84" s="92"/>
      <c r="AO84" s="172"/>
      <c r="AP84" s="173"/>
      <c r="AQ84" s="30"/>
      <c r="AR84" s="30"/>
      <c r="AS84" s="72"/>
      <c r="AT84" s="30"/>
      <c r="AU84" s="30"/>
      <c r="AV84" s="30"/>
      <c r="AW84" s="72"/>
      <c r="AX84" s="30"/>
      <c r="AY84" s="30"/>
      <c r="AZ84" s="142"/>
      <c r="BA84" s="72"/>
      <c r="BB84" s="142"/>
      <c r="BC84" s="72"/>
      <c r="BD84" s="173"/>
      <c r="BE84" s="172"/>
      <c r="BF84" s="173"/>
      <c r="BG84" s="30"/>
      <c r="BH84" s="142"/>
      <c r="BI84" s="72"/>
      <c r="BJ84" s="142"/>
      <c r="BK84" s="72"/>
      <c r="BL84" s="173"/>
      <c r="BM84" s="172"/>
      <c r="BN84" s="173"/>
    </row>
    <row r="85" spans="8:66">
      <c r="H85" s="72"/>
      <c r="I85" s="141"/>
      <c r="J85" s="71"/>
      <c r="K85" s="91"/>
      <c r="L85" s="91"/>
      <c r="M85" s="64"/>
      <c r="N85"/>
      <c r="O85" s="170"/>
      <c r="P85" s="72"/>
      <c r="Q85" s="72"/>
      <c r="R85" s="170"/>
      <c r="S85" s="141"/>
      <c r="T85" s="171"/>
      <c r="U85" s="72"/>
      <c r="V85" s="171"/>
      <c r="W85" s="141"/>
      <c r="X85" s="142"/>
      <c r="Y85" s="72"/>
      <c r="Z85" s="142"/>
      <c r="AA85" s="141"/>
      <c r="AB85" s="142"/>
      <c r="AC85" s="72"/>
      <c r="AD85" s="142"/>
      <c r="AE85" s="72"/>
      <c r="AF85" s="72"/>
      <c r="AG85" s="72"/>
      <c r="AH85" s="72"/>
      <c r="AI85" s="72"/>
      <c r="AJ85" s="72"/>
      <c r="AK85" s="72"/>
      <c r="AL85" s="72"/>
      <c r="AM85" s="30"/>
      <c r="AN85" s="92"/>
      <c r="AO85" s="172"/>
      <c r="AP85" s="173"/>
      <c r="AQ85" s="30"/>
      <c r="AR85" s="30"/>
      <c r="AS85" s="72"/>
      <c r="AT85" s="30"/>
      <c r="AU85" s="30"/>
      <c r="AV85" s="30"/>
      <c r="AW85" s="72"/>
      <c r="AX85" s="30"/>
      <c r="AY85" s="30"/>
      <c r="AZ85" s="142"/>
      <c r="BA85" s="72"/>
      <c r="BB85" s="142"/>
      <c r="BC85" s="72"/>
      <c r="BD85" s="173"/>
      <c r="BE85" s="172"/>
      <c r="BF85" s="173"/>
      <c r="BG85" s="30"/>
      <c r="BH85" s="142"/>
      <c r="BI85" s="72"/>
      <c r="BJ85" s="142"/>
      <c r="BK85" s="72"/>
      <c r="BL85" s="173"/>
      <c r="BM85" s="172"/>
      <c r="BN85" s="173"/>
    </row>
    <row r="86" spans="8:66">
      <c r="H86" s="72"/>
      <c r="I86" s="141"/>
      <c r="J86" s="71"/>
      <c r="K86" s="91"/>
      <c r="L86" s="91"/>
      <c r="M86" s="64"/>
      <c r="N86"/>
      <c r="O86" s="170"/>
      <c r="P86" s="72"/>
      <c r="Q86" s="72"/>
      <c r="R86" s="170"/>
      <c r="S86" s="141"/>
      <c r="T86" s="171"/>
      <c r="U86" s="72"/>
      <c r="V86" s="171"/>
      <c r="W86" s="141"/>
      <c r="X86" s="142"/>
      <c r="Y86" s="72"/>
      <c r="Z86" s="142"/>
      <c r="AA86" s="141"/>
      <c r="AB86" s="142"/>
      <c r="AC86" s="72"/>
      <c r="AD86" s="142"/>
      <c r="AE86" s="72"/>
      <c r="AF86" s="72"/>
      <c r="AG86" s="72"/>
      <c r="AH86" s="72"/>
      <c r="AI86" s="72"/>
      <c r="AJ86" s="72"/>
      <c r="AK86" s="72"/>
      <c r="AL86" s="72"/>
      <c r="AM86" s="30"/>
      <c r="AN86" s="92"/>
      <c r="AO86" s="172"/>
      <c r="AP86" s="173"/>
      <c r="AQ86" s="30"/>
      <c r="AR86" s="30"/>
      <c r="AS86" s="72"/>
      <c r="AT86" s="30"/>
      <c r="AU86" s="30"/>
      <c r="AV86" s="30"/>
      <c r="AW86" s="72"/>
      <c r="AX86" s="30"/>
      <c r="AY86" s="30"/>
      <c r="AZ86" s="142"/>
      <c r="BA86" s="72"/>
      <c r="BB86" s="142"/>
      <c r="BC86" s="72"/>
      <c r="BD86" s="173"/>
      <c r="BE86" s="172"/>
      <c r="BF86" s="173"/>
      <c r="BG86" s="30"/>
      <c r="BH86" s="142"/>
      <c r="BI86" s="72"/>
      <c r="BJ86" s="142"/>
      <c r="BK86" s="72"/>
      <c r="BL86" s="173"/>
      <c r="BM86" s="172"/>
      <c r="BN86" s="173"/>
    </row>
    <row r="87" spans="8:66">
      <c r="H87" s="72"/>
      <c r="I87" s="141"/>
      <c r="J87" s="71"/>
      <c r="K87" s="91"/>
      <c r="L87" s="91"/>
      <c r="M87" s="64"/>
      <c r="N87"/>
      <c r="O87" s="170"/>
      <c r="P87" s="72"/>
      <c r="Q87" s="72"/>
      <c r="R87" s="170"/>
      <c r="S87" s="141"/>
      <c r="T87" s="171"/>
      <c r="U87" s="72"/>
      <c r="V87" s="171"/>
      <c r="W87" s="141"/>
      <c r="X87" s="142"/>
      <c r="Y87" s="72"/>
      <c r="Z87" s="142"/>
      <c r="AA87" s="141"/>
      <c r="AB87" s="142"/>
      <c r="AC87" s="72"/>
      <c r="AD87" s="142"/>
      <c r="AE87" s="72"/>
      <c r="AF87" s="72"/>
      <c r="AG87" s="72"/>
      <c r="AH87" s="72"/>
      <c r="AI87" s="72"/>
      <c r="AJ87" s="72"/>
      <c r="AK87" s="72"/>
      <c r="AL87" s="72"/>
      <c r="AM87" s="30"/>
      <c r="AN87" s="92"/>
      <c r="AO87" s="172"/>
      <c r="AP87" s="173"/>
      <c r="AQ87" s="30"/>
      <c r="AR87" s="30"/>
      <c r="AS87" s="72"/>
      <c r="AT87" s="30"/>
      <c r="AU87" s="30"/>
      <c r="AV87" s="30"/>
      <c r="AW87" s="72"/>
      <c r="AX87" s="30"/>
      <c r="AY87" s="30"/>
      <c r="AZ87" s="142"/>
      <c r="BA87" s="72"/>
      <c r="BB87" s="142"/>
      <c r="BC87" s="72"/>
      <c r="BD87" s="173"/>
      <c r="BE87" s="172"/>
      <c r="BF87" s="173"/>
      <c r="BG87" s="30"/>
      <c r="BH87" s="142"/>
      <c r="BI87" s="72"/>
      <c r="BJ87" s="142"/>
      <c r="BK87" s="72"/>
      <c r="BL87" s="173"/>
      <c r="BM87" s="172"/>
      <c r="BN87" s="173"/>
    </row>
    <row r="88" spans="8:66">
      <c r="H88" s="72"/>
      <c r="I88" s="141"/>
      <c r="J88" s="71"/>
      <c r="K88" s="91"/>
      <c r="L88" s="91"/>
      <c r="M88" s="64"/>
      <c r="N88"/>
      <c r="O88" s="170"/>
      <c r="P88" s="72"/>
      <c r="Q88" s="72"/>
      <c r="R88" s="170"/>
      <c r="S88" s="141"/>
      <c r="T88" s="171"/>
      <c r="U88" s="72"/>
      <c r="V88" s="171"/>
      <c r="W88" s="141"/>
      <c r="X88" s="142"/>
      <c r="Y88" s="72"/>
      <c r="Z88" s="142"/>
      <c r="AA88" s="141"/>
      <c r="AB88" s="142"/>
      <c r="AC88" s="72"/>
      <c r="AD88" s="142"/>
      <c r="AE88" s="72"/>
      <c r="AF88" s="72"/>
      <c r="AG88" s="72"/>
      <c r="AH88" s="72"/>
      <c r="AI88" s="72"/>
      <c r="AJ88" s="72"/>
      <c r="AK88" s="72"/>
      <c r="AL88" s="72"/>
      <c r="AM88" s="30"/>
      <c r="AN88" s="92"/>
      <c r="AO88" s="172"/>
      <c r="AP88" s="173"/>
      <c r="AQ88" s="30"/>
      <c r="AR88" s="30"/>
      <c r="AS88" s="72"/>
      <c r="AT88" s="30"/>
      <c r="AU88" s="30"/>
      <c r="AV88" s="30"/>
      <c r="AW88" s="72"/>
      <c r="AX88" s="30"/>
      <c r="AY88" s="30"/>
      <c r="AZ88" s="142"/>
      <c r="BA88" s="72"/>
      <c r="BB88" s="142"/>
      <c r="BC88" s="72"/>
      <c r="BD88" s="173"/>
      <c r="BE88" s="172"/>
      <c r="BF88" s="173"/>
      <c r="BG88" s="30"/>
      <c r="BH88" s="142"/>
      <c r="BI88" s="72"/>
      <c r="BJ88" s="142"/>
      <c r="BK88" s="72"/>
      <c r="BL88" s="173"/>
      <c r="BM88" s="172"/>
      <c r="BN88" s="173"/>
    </row>
    <row r="89" spans="8:66">
      <c r="H89" s="72"/>
      <c r="I89" s="141"/>
      <c r="J89" s="71"/>
      <c r="K89" s="91"/>
      <c r="L89" s="91"/>
      <c r="M89" s="64"/>
      <c r="N89"/>
      <c r="O89" s="170"/>
      <c r="P89" s="72"/>
      <c r="Q89" s="72"/>
      <c r="R89" s="170"/>
      <c r="S89" s="141"/>
      <c r="T89" s="171"/>
      <c r="U89" s="72"/>
      <c r="V89" s="171"/>
      <c r="W89" s="141"/>
      <c r="X89" s="142"/>
      <c r="Y89" s="72"/>
      <c r="Z89" s="142"/>
      <c r="AA89" s="141"/>
      <c r="AB89" s="142"/>
      <c r="AC89" s="72"/>
      <c r="AD89" s="142"/>
      <c r="AE89" s="72"/>
      <c r="AF89" s="72"/>
      <c r="AG89" s="72"/>
      <c r="AH89" s="72"/>
      <c r="AI89" s="72"/>
      <c r="AJ89" s="72"/>
      <c r="AK89" s="72"/>
      <c r="AL89" s="72"/>
      <c r="AM89" s="30"/>
      <c r="AN89" s="92"/>
      <c r="AO89" s="172"/>
      <c r="AP89" s="173"/>
      <c r="AQ89" s="30"/>
      <c r="AR89" s="30"/>
      <c r="AS89" s="72"/>
      <c r="AT89" s="30"/>
      <c r="AU89" s="30"/>
      <c r="AV89" s="30"/>
      <c r="AW89" s="72"/>
      <c r="AX89" s="30"/>
      <c r="AY89" s="30"/>
      <c r="AZ89" s="142"/>
      <c r="BA89" s="72"/>
      <c r="BB89" s="142"/>
      <c r="BC89" s="72"/>
      <c r="BD89" s="173"/>
      <c r="BE89" s="172"/>
      <c r="BF89" s="173"/>
      <c r="BG89" s="30"/>
      <c r="BH89" s="142"/>
      <c r="BI89" s="72"/>
      <c r="BJ89" s="142"/>
      <c r="BK89" s="72"/>
      <c r="BL89" s="173"/>
      <c r="BM89" s="172"/>
      <c r="BN89" s="173"/>
    </row>
    <row r="90" spans="8:66">
      <c r="H90" s="72"/>
      <c r="I90" s="141"/>
      <c r="J90" s="71"/>
      <c r="K90" s="91"/>
      <c r="L90" s="91"/>
      <c r="M90" s="64"/>
      <c r="N90"/>
      <c r="O90" s="170"/>
      <c r="P90" s="72"/>
      <c r="Q90" s="72"/>
      <c r="R90" s="170"/>
      <c r="S90" s="141"/>
      <c r="T90" s="171"/>
      <c r="U90" s="72"/>
      <c r="V90" s="171"/>
      <c r="W90" s="141"/>
      <c r="X90" s="142"/>
      <c r="Y90" s="72"/>
      <c r="Z90" s="142"/>
      <c r="AA90" s="141"/>
      <c r="AB90" s="142"/>
      <c r="AC90" s="72"/>
      <c r="AD90" s="142"/>
      <c r="AE90" s="72"/>
      <c r="AF90" s="72"/>
      <c r="AG90" s="72"/>
      <c r="AH90" s="72"/>
      <c r="AI90" s="72"/>
      <c r="AJ90" s="72"/>
      <c r="AK90" s="72"/>
      <c r="AL90" s="72"/>
      <c r="AM90" s="30"/>
      <c r="AN90" s="92"/>
      <c r="AO90" s="172"/>
      <c r="AP90" s="173"/>
      <c r="AQ90" s="30"/>
      <c r="AR90" s="30"/>
      <c r="AS90" s="72"/>
      <c r="AT90" s="30"/>
      <c r="AU90" s="30"/>
      <c r="AV90" s="30"/>
      <c r="AW90" s="72"/>
      <c r="AX90" s="30"/>
      <c r="AY90" s="30"/>
      <c r="AZ90" s="142"/>
      <c r="BA90" s="72"/>
      <c r="BB90" s="142"/>
      <c r="BC90" s="72"/>
      <c r="BD90" s="173"/>
      <c r="BE90" s="172"/>
      <c r="BF90" s="173"/>
      <c r="BG90" s="30"/>
      <c r="BH90" s="142"/>
      <c r="BI90" s="72"/>
      <c r="BJ90" s="142"/>
      <c r="BK90" s="72"/>
      <c r="BL90" s="173"/>
      <c r="BM90" s="172"/>
      <c r="BN90" s="173"/>
    </row>
    <row r="91" spans="8:66">
      <c r="H91" s="72"/>
      <c r="I91" s="141"/>
      <c r="J91" s="71"/>
      <c r="K91" s="91"/>
      <c r="L91" s="91"/>
      <c r="M91" s="64"/>
      <c r="N91"/>
      <c r="O91" s="170"/>
      <c r="P91" s="72"/>
      <c r="Q91" s="72"/>
      <c r="R91" s="170"/>
      <c r="S91" s="141"/>
      <c r="T91" s="171"/>
      <c r="U91" s="72"/>
      <c r="V91" s="171"/>
      <c r="W91" s="141"/>
      <c r="X91" s="142"/>
      <c r="Y91" s="72"/>
      <c r="Z91" s="142"/>
      <c r="AA91" s="141"/>
      <c r="AB91" s="142"/>
      <c r="AC91" s="72"/>
      <c r="AD91" s="142"/>
      <c r="AE91" s="72"/>
      <c r="AF91" s="72"/>
      <c r="AG91" s="72"/>
      <c r="AH91" s="72"/>
      <c r="AI91" s="72"/>
      <c r="AJ91" s="72"/>
      <c r="AK91" s="72"/>
      <c r="AL91" s="72"/>
      <c r="AM91" s="30"/>
      <c r="AN91" s="92"/>
      <c r="AO91" s="172"/>
      <c r="AP91" s="173"/>
      <c r="AQ91" s="30"/>
      <c r="AR91" s="30"/>
      <c r="AS91" s="72"/>
      <c r="AT91" s="30"/>
      <c r="AU91" s="30"/>
      <c r="AV91" s="30"/>
      <c r="AW91" s="72"/>
      <c r="AX91" s="30"/>
      <c r="AY91" s="30"/>
      <c r="AZ91" s="142"/>
      <c r="BA91" s="72"/>
      <c r="BB91" s="142"/>
      <c r="BC91" s="72"/>
      <c r="BD91" s="173"/>
      <c r="BE91" s="172"/>
      <c r="BF91" s="173"/>
      <c r="BG91" s="30"/>
      <c r="BH91" s="142"/>
      <c r="BI91" s="72"/>
      <c r="BJ91" s="142"/>
      <c r="BK91" s="72"/>
      <c r="BL91" s="173"/>
      <c r="BM91" s="172"/>
      <c r="BN91" s="173"/>
    </row>
    <row r="92" spans="8:66">
      <c r="H92" s="72"/>
      <c r="I92" s="141"/>
      <c r="J92" s="71"/>
      <c r="K92" s="91"/>
      <c r="L92" s="91"/>
      <c r="M92" s="64"/>
      <c r="N92"/>
      <c r="O92" s="170"/>
      <c r="P92" s="72"/>
      <c r="Q92" s="72"/>
      <c r="R92" s="170"/>
      <c r="S92" s="141"/>
      <c r="T92" s="171"/>
      <c r="U92" s="72"/>
      <c r="V92" s="171"/>
      <c r="W92" s="141"/>
      <c r="X92" s="142"/>
      <c r="Y92" s="72"/>
      <c r="Z92" s="142"/>
      <c r="AA92" s="141"/>
      <c r="AB92" s="142"/>
      <c r="AC92" s="72"/>
      <c r="AD92" s="142"/>
      <c r="AE92" s="72"/>
      <c r="AF92" s="72"/>
      <c r="AG92" s="72"/>
      <c r="AH92" s="72"/>
      <c r="AI92" s="72"/>
      <c r="AJ92" s="72"/>
      <c r="AK92" s="72"/>
      <c r="AL92" s="72"/>
      <c r="AM92" s="30"/>
      <c r="AN92" s="92"/>
      <c r="AO92" s="172"/>
      <c r="AP92" s="173"/>
      <c r="AQ92" s="30"/>
      <c r="AR92" s="30"/>
      <c r="AS92" s="72"/>
      <c r="AT92" s="30"/>
      <c r="AU92" s="30"/>
      <c r="AV92" s="30"/>
      <c r="AW92" s="72"/>
      <c r="AX92" s="30"/>
      <c r="AY92" s="30"/>
      <c r="AZ92" s="142"/>
      <c r="BA92" s="72"/>
      <c r="BB92" s="142"/>
      <c r="BC92" s="72"/>
      <c r="BD92" s="173"/>
      <c r="BE92" s="172"/>
      <c r="BF92" s="173"/>
      <c r="BG92" s="30"/>
      <c r="BH92" s="142"/>
      <c r="BI92" s="72"/>
      <c r="BJ92" s="142"/>
      <c r="BK92" s="72"/>
      <c r="BL92" s="173"/>
      <c r="BM92" s="172"/>
      <c r="BN92" s="173"/>
    </row>
    <row r="93" spans="8:66">
      <c r="H93" s="72"/>
      <c r="I93" s="141"/>
      <c r="J93" s="71"/>
      <c r="K93" s="91"/>
      <c r="L93" s="91"/>
      <c r="M93" s="64"/>
      <c r="N93"/>
      <c r="O93" s="170"/>
      <c r="P93" s="72"/>
      <c r="Q93" s="72"/>
      <c r="R93" s="170"/>
      <c r="S93" s="141"/>
      <c r="T93" s="171"/>
      <c r="U93" s="72"/>
      <c r="V93" s="171"/>
      <c r="W93" s="141"/>
      <c r="X93" s="142"/>
      <c r="Y93" s="72"/>
      <c r="Z93" s="142"/>
      <c r="AA93" s="141"/>
      <c r="AB93" s="142"/>
      <c r="AC93" s="72"/>
      <c r="AD93" s="142"/>
      <c r="AE93" s="72"/>
      <c r="AF93" s="72"/>
      <c r="AG93" s="72"/>
      <c r="AH93" s="72"/>
      <c r="AI93" s="72"/>
      <c r="AJ93" s="72"/>
      <c r="AK93" s="72"/>
      <c r="AL93" s="72"/>
      <c r="AM93" s="30"/>
      <c r="AN93" s="92"/>
      <c r="AO93" s="172"/>
      <c r="AP93" s="173"/>
      <c r="AQ93" s="30"/>
      <c r="AR93" s="30"/>
      <c r="AS93" s="72"/>
      <c r="AT93" s="30"/>
      <c r="AU93" s="30"/>
      <c r="AV93" s="30"/>
      <c r="AW93" s="72"/>
      <c r="AX93" s="30"/>
      <c r="AY93" s="30"/>
      <c r="AZ93" s="142"/>
      <c r="BA93" s="72"/>
      <c r="BB93" s="142"/>
      <c r="BC93" s="72"/>
      <c r="BD93" s="173"/>
      <c r="BE93" s="172"/>
      <c r="BF93" s="173"/>
      <c r="BG93" s="30"/>
      <c r="BH93" s="142"/>
      <c r="BI93" s="72"/>
      <c r="BJ93" s="142"/>
      <c r="BK93" s="72"/>
      <c r="BL93" s="173"/>
      <c r="BM93" s="172"/>
      <c r="BN93" s="173"/>
    </row>
    <row r="94" spans="8:66">
      <c r="H94" s="72"/>
      <c r="I94" s="141"/>
      <c r="J94" s="71"/>
      <c r="K94" s="91"/>
      <c r="L94" s="91"/>
      <c r="M94" s="64"/>
      <c r="N94"/>
      <c r="O94" s="170"/>
      <c r="P94" s="72"/>
      <c r="Q94" s="72"/>
      <c r="R94" s="170"/>
      <c r="S94" s="141"/>
      <c r="T94" s="171"/>
      <c r="U94" s="72"/>
      <c r="V94" s="171"/>
      <c r="W94" s="141"/>
      <c r="X94" s="142"/>
      <c r="Y94" s="72"/>
      <c r="Z94" s="142"/>
      <c r="AA94" s="141"/>
      <c r="AB94" s="142"/>
      <c r="AC94" s="72"/>
      <c r="AD94" s="142"/>
      <c r="AE94" s="72"/>
      <c r="AF94" s="72"/>
      <c r="AG94" s="72"/>
      <c r="AH94" s="72"/>
      <c r="AI94" s="72"/>
      <c r="AJ94" s="72"/>
      <c r="AK94" s="72"/>
      <c r="AL94" s="72"/>
      <c r="AM94" s="30"/>
      <c r="AN94" s="92"/>
      <c r="AO94" s="172"/>
      <c r="AP94" s="173"/>
      <c r="AQ94" s="30"/>
      <c r="AR94" s="30"/>
      <c r="AS94" s="72"/>
      <c r="AT94" s="30"/>
      <c r="AU94" s="30"/>
      <c r="AV94" s="30"/>
      <c r="AW94" s="72"/>
      <c r="AX94" s="30"/>
      <c r="AY94" s="30"/>
      <c r="AZ94" s="142"/>
      <c r="BA94" s="72"/>
      <c r="BB94" s="142"/>
      <c r="BC94" s="72"/>
      <c r="BD94" s="173"/>
      <c r="BE94" s="172"/>
      <c r="BF94" s="173"/>
      <c r="BG94" s="30"/>
      <c r="BH94" s="142"/>
      <c r="BI94" s="72"/>
      <c r="BJ94" s="142"/>
      <c r="BK94" s="72"/>
      <c r="BL94" s="173"/>
      <c r="BM94" s="172"/>
      <c r="BN94" s="173"/>
    </row>
    <row r="95" spans="8:66">
      <c r="H95" s="72"/>
      <c r="I95" s="141"/>
      <c r="J95" s="71"/>
      <c r="K95" s="91"/>
      <c r="L95" s="91"/>
      <c r="M95" s="64"/>
      <c r="N95"/>
      <c r="O95" s="170"/>
      <c r="P95" s="72"/>
      <c r="Q95" s="72"/>
      <c r="R95" s="170"/>
      <c r="S95" s="141"/>
      <c r="T95" s="171"/>
      <c r="U95" s="72"/>
      <c r="V95" s="171"/>
      <c r="W95" s="141"/>
      <c r="X95" s="142"/>
      <c r="Y95" s="72"/>
      <c r="Z95" s="142"/>
      <c r="AA95" s="141"/>
      <c r="AB95" s="142"/>
      <c r="AC95" s="72"/>
      <c r="AD95" s="142"/>
      <c r="AE95" s="72"/>
      <c r="AF95" s="72"/>
      <c r="AG95" s="72"/>
      <c r="AH95" s="72"/>
      <c r="AI95" s="72"/>
      <c r="AJ95" s="72"/>
      <c r="AK95" s="72"/>
      <c r="AL95" s="72"/>
      <c r="AM95" s="30"/>
      <c r="AN95" s="92"/>
      <c r="AO95" s="172"/>
      <c r="AP95" s="173"/>
      <c r="AQ95" s="30"/>
      <c r="AR95" s="30"/>
      <c r="AS95" s="72"/>
      <c r="AT95" s="30"/>
      <c r="AU95" s="30"/>
      <c r="AV95" s="30"/>
      <c r="AW95" s="72"/>
      <c r="AX95" s="30"/>
      <c r="AY95" s="30"/>
      <c r="AZ95" s="142"/>
      <c r="BA95" s="72"/>
      <c r="BB95" s="142"/>
      <c r="BC95" s="72"/>
      <c r="BD95" s="173"/>
      <c r="BE95" s="172"/>
      <c r="BF95" s="173"/>
      <c r="BG95" s="30"/>
      <c r="BH95" s="142"/>
      <c r="BI95" s="72"/>
      <c r="BJ95" s="142"/>
      <c r="BK95" s="72"/>
      <c r="BL95" s="173"/>
      <c r="BM95" s="172"/>
      <c r="BN95" s="173"/>
    </row>
    <row r="96" spans="8:66">
      <c r="H96" s="72"/>
      <c r="I96" s="141"/>
      <c r="J96" s="71"/>
      <c r="K96" s="91"/>
      <c r="L96" s="91"/>
      <c r="M96" s="64"/>
      <c r="N96"/>
      <c r="O96" s="170"/>
      <c r="P96" s="72"/>
      <c r="Q96" s="72"/>
      <c r="R96" s="170"/>
      <c r="S96" s="141"/>
      <c r="T96" s="171"/>
      <c r="U96" s="72"/>
      <c r="V96" s="171"/>
      <c r="W96" s="141"/>
      <c r="X96" s="142"/>
      <c r="Y96" s="72"/>
      <c r="Z96" s="142"/>
      <c r="AA96" s="141"/>
      <c r="AB96" s="142"/>
      <c r="AC96" s="72"/>
      <c r="AD96" s="142"/>
      <c r="AE96" s="72"/>
      <c r="AF96" s="72"/>
      <c r="AG96" s="72"/>
      <c r="AH96" s="72"/>
      <c r="AI96" s="72"/>
      <c r="AJ96" s="72"/>
      <c r="AK96" s="72"/>
      <c r="AL96" s="72"/>
      <c r="AM96" s="30"/>
      <c r="AN96" s="92"/>
      <c r="AO96" s="172"/>
      <c r="AP96" s="173"/>
      <c r="AQ96" s="30"/>
      <c r="AR96" s="30"/>
      <c r="AS96" s="72"/>
      <c r="AT96" s="30"/>
      <c r="AU96" s="30"/>
      <c r="AV96" s="30"/>
      <c r="AW96" s="72"/>
      <c r="AX96" s="30"/>
      <c r="AY96" s="30"/>
      <c r="AZ96" s="142"/>
      <c r="BA96" s="72"/>
      <c r="BB96" s="142"/>
      <c r="BC96" s="72"/>
      <c r="BD96" s="173"/>
      <c r="BE96" s="172"/>
      <c r="BF96" s="173"/>
      <c r="BG96" s="30"/>
      <c r="BH96" s="142"/>
      <c r="BI96" s="72"/>
      <c r="BJ96" s="142"/>
      <c r="BK96" s="72"/>
      <c r="BL96" s="173"/>
      <c r="BM96" s="172"/>
      <c r="BN96" s="173"/>
    </row>
    <row r="97" spans="8:66">
      <c r="H97" s="72"/>
      <c r="I97" s="141"/>
      <c r="J97" s="71"/>
      <c r="K97" s="91"/>
      <c r="L97" s="91"/>
      <c r="M97" s="64"/>
      <c r="N97"/>
      <c r="O97" s="170"/>
      <c r="P97" s="72"/>
      <c r="Q97" s="72"/>
      <c r="R97" s="170"/>
      <c r="S97" s="141"/>
      <c r="T97" s="171"/>
      <c r="U97" s="72"/>
      <c r="V97" s="171"/>
      <c r="W97" s="141"/>
      <c r="X97" s="142"/>
      <c r="Y97" s="72"/>
      <c r="Z97" s="142"/>
      <c r="AA97" s="141"/>
      <c r="AB97" s="142"/>
      <c r="AC97" s="72"/>
      <c r="AD97" s="142"/>
      <c r="AE97" s="72"/>
      <c r="AF97" s="72"/>
      <c r="AG97" s="72"/>
      <c r="AH97" s="72"/>
      <c r="AI97" s="72"/>
      <c r="AJ97" s="72"/>
      <c r="AK97" s="72"/>
      <c r="AL97" s="72"/>
      <c r="AM97" s="30"/>
      <c r="AN97" s="92"/>
      <c r="AO97" s="172"/>
      <c r="AP97" s="173"/>
      <c r="AQ97" s="30"/>
      <c r="AR97" s="30"/>
      <c r="AS97" s="72"/>
      <c r="AT97" s="30"/>
      <c r="AU97" s="30"/>
      <c r="AV97" s="30"/>
      <c r="AW97" s="72"/>
      <c r="AX97" s="30"/>
      <c r="AY97" s="30"/>
      <c r="AZ97" s="142"/>
      <c r="BA97" s="72"/>
      <c r="BB97" s="142"/>
      <c r="BC97" s="72"/>
      <c r="BD97" s="173"/>
      <c r="BE97" s="172"/>
      <c r="BF97" s="173"/>
      <c r="BG97" s="30"/>
      <c r="BH97" s="142"/>
      <c r="BI97" s="72"/>
      <c r="BJ97" s="142"/>
      <c r="BK97" s="72"/>
      <c r="BL97" s="173"/>
      <c r="BM97" s="172"/>
      <c r="BN97" s="173"/>
    </row>
    <row r="98" spans="8:66">
      <c r="H98" s="72"/>
      <c r="I98" s="141"/>
      <c r="J98" s="71"/>
      <c r="K98" s="91"/>
      <c r="L98" s="91"/>
      <c r="M98" s="64"/>
      <c r="N98"/>
      <c r="O98" s="170"/>
      <c r="P98" s="72"/>
      <c r="Q98" s="72"/>
      <c r="R98" s="170"/>
      <c r="S98" s="141"/>
      <c r="T98" s="171"/>
      <c r="U98" s="72"/>
      <c r="V98" s="171"/>
      <c r="W98" s="141"/>
      <c r="X98" s="142"/>
      <c r="Y98" s="72"/>
      <c r="Z98" s="142"/>
      <c r="AA98" s="141"/>
      <c r="AB98" s="142"/>
      <c r="AC98" s="72"/>
      <c r="AD98" s="142"/>
      <c r="AE98" s="72"/>
      <c r="AF98" s="72"/>
      <c r="AG98" s="72"/>
      <c r="AH98" s="72"/>
      <c r="AI98" s="72"/>
      <c r="AJ98" s="72"/>
      <c r="AK98" s="72"/>
      <c r="AL98" s="72"/>
      <c r="AM98" s="30"/>
      <c r="AN98" s="92"/>
      <c r="AO98" s="172"/>
      <c r="AP98" s="173"/>
      <c r="AQ98" s="30"/>
      <c r="AR98" s="30"/>
      <c r="AS98" s="72"/>
      <c r="AT98" s="30"/>
      <c r="AU98" s="30"/>
      <c r="AV98" s="30"/>
      <c r="AW98" s="72"/>
      <c r="AX98" s="30"/>
      <c r="AY98" s="30"/>
      <c r="AZ98" s="142"/>
      <c r="BA98" s="72"/>
      <c r="BB98" s="142"/>
      <c r="BC98" s="72"/>
      <c r="BD98" s="173"/>
      <c r="BE98" s="172"/>
      <c r="BF98" s="173"/>
      <c r="BG98" s="30"/>
      <c r="BH98" s="142"/>
      <c r="BI98" s="72"/>
      <c r="BJ98" s="142"/>
      <c r="BK98" s="72"/>
      <c r="BL98" s="173"/>
      <c r="BM98" s="172"/>
      <c r="BN98" s="173"/>
    </row>
    <row r="99" spans="8:66">
      <c r="H99" s="72"/>
      <c r="I99" s="141"/>
      <c r="J99" s="71"/>
      <c r="K99" s="91"/>
      <c r="L99" s="91"/>
      <c r="M99" s="64"/>
      <c r="N99"/>
      <c r="O99" s="170"/>
      <c r="P99" s="72"/>
      <c r="Q99" s="72"/>
      <c r="R99" s="170"/>
      <c r="S99" s="141"/>
      <c r="T99" s="171"/>
      <c r="U99" s="72"/>
      <c r="V99" s="171"/>
      <c r="W99" s="141"/>
      <c r="X99" s="142"/>
      <c r="Y99" s="72"/>
      <c r="Z99" s="142"/>
      <c r="AA99" s="141"/>
      <c r="AB99" s="142"/>
      <c r="AC99" s="72"/>
      <c r="AD99" s="142"/>
      <c r="AE99" s="72"/>
      <c r="AF99" s="72"/>
      <c r="AG99" s="72"/>
      <c r="AH99" s="72"/>
      <c r="AI99" s="72"/>
      <c r="AJ99" s="72"/>
      <c r="AK99" s="72"/>
      <c r="AL99" s="72"/>
      <c r="AM99" s="30"/>
      <c r="AN99" s="92"/>
      <c r="AO99" s="172"/>
      <c r="AP99" s="173"/>
      <c r="AQ99" s="30"/>
      <c r="AR99" s="30"/>
      <c r="AS99" s="72"/>
      <c r="AT99" s="30"/>
      <c r="AU99" s="30"/>
      <c r="AV99" s="30"/>
      <c r="AW99" s="72"/>
      <c r="AX99" s="30"/>
      <c r="AY99" s="30"/>
      <c r="AZ99" s="142"/>
      <c r="BA99" s="72"/>
      <c r="BB99" s="142"/>
      <c r="BC99" s="72"/>
      <c r="BD99" s="173"/>
      <c r="BE99" s="172"/>
      <c r="BF99" s="173"/>
      <c r="BG99" s="30"/>
      <c r="BH99" s="142"/>
      <c r="BI99" s="72"/>
      <c r="BJ99" s="142"/>
      <c r="BK99" s="72"/>
      <c r="BL99" s="173"/>
      <c r="BM99" s="172"/>
      <c r="BN99" s="173"/>
    </row>
    <row r="100" spans="8:66">
      <c r="H100" s="72"/>
      <c r="I100" s="141"/>
      <c r="J100" s="71"/>
      <c r="K100" s="91"/>
      <c r="L100" s="91"/>
      <c r="M100" s="64"/>
      <c r="N100"/>
      <c r="O100" s="170"/>
      <c r="P100" s="72"/>
      <c r="Q100" s="72"/>
      <c r="R100" s="170"/>
      <c r="S100" s="141"/>
      <c r="T100" s="171"/>
      <c r="U100" s="72"/>
      <c r="V100" s="171"/>
      <c r="W100" s="141"/>
      <c r="X100" s="142"/>
      <c r="Y100" s="72"/>
      <c r="Z100" s="142"/>
      <c r="AA100" s="141"/>
      <c r="AB100" s="142"/>
      <c r="AC100" s="72"/>
      <c r="AD100" s="142"/>
      <c r="AE100" s="72"/>
      <c r="AF100" s="72"/>
      <c r="AG100" s="72"/>
      <c r="AH100" s="72"/>
      <c r="AI100" s="72"/>
      <c r="AJ100" s="72"/>
      <c r="AK100" s="72"/>
      <c r="AL100" s="72"/>
      <c r="AM100" s="30"/>
      <c r="AN100" s="92"/>
      <c r="AO100" s="172"/>
      <c r="AP100" s="173"/>
      <c r="AQ100" s="30"/>
      <c r="AR100" s="30"/>
      <c r="AS100" s="72"/>
      <c r="AT100" s="30"/>
      <c r="AU100" s="30"/>
      <c r="AV100" s="30"/>
      <c r="AW100" s="72"/>
      <c r="AX100" s="30"/>
      <c r="AY100" s="30"/>
      <c r="AZ100" s="142"/>
      <c r="BA100" s="72"/>
      <c r="BB100" s="142"/>
      <c r="BC100" s="72"/>
      <c r="BD100" s="173"/>
      <c r="BE100" s="172"/>
      <c r="BF100" s="173"/>
      <c r="BG100" s="30"/>
      <c r="BH100" s="142"/>
      <c r="BI100" s="72"/>
      <c r="BJ100" s="142"/>
      <c r="BK100" s="72"/>
      <c r="BL100" s="173"/>
      <c r="BM100" s="172"/>
      <c r="BN100" s="173"/>
    </row>
    <row r="101" spans="8:66">
      <c r="H101" s="72"/>
      <c r="I101" s="141"/>
      <c r="J101" s="71"/>
      <c r="K101" s="91"/>
      <c r="L101" s="91"/>
      <c r="M101" s="64"/>
      <c r="N101"/>
      <c r="O101" s="170"/>
      <c r="P101" s="72"/>
      <c r="Q101" s="72"/>
      <c r="R101" s="170"/>
      <c r="S101" s="141"/>
      <c r="T101" s="171"/>
      <c r="U101" s="72"/>
      <c r="V101" s="171"/>
      <c r="W101" s="141"/>
      <c r="X101" s="142"/>
      <c r="Y101" s="72"/>
      <c r="Z101" s="142"/>
      <c r="AA101" s="141"/>
      <c r="AB101" s="142"/>
      <c r="AC101" s="72"/>
      <c r="AD101" s="142"/>
      <c r="AE101" s="72"/>
      <c r="AF101" s="72"/>
      <c r="AG101" s="72"/>
      <c r="AH101" s="72"/>
      <c r="AI101" s="72"/>
      <c r="AJ101" s="72"/>
      <c r="AK101" s="72"/>
      <c r="AL101" s="72"/>
      <c r="AM101" s="30"/>
      <c r="AN101" s="92"/>
      <c r="AO101" s="172"/>
      <c r="AP101" s="173"/>
      <c r="AQ101" s="30"/>
      <c r="AR101" s="30"/>
      <c r="AS101" s="72"/>
      <c r="AT101" s="30"/>
      <c r="AU101" s="30"/>
      <c r="AV101" s="30"/>
      <c r="AW101" s="72"/>
      <c r="AX101" s="30"/>
      <c r="AY101" s="30"/>
      <c r="AZ101" s="142"/>
      <c r="BA101" s="72"/>
      <c r="BB101" s="142"/>
      <c r="BC101" s="72"/>
      <c r="BD101" s="173"/>
      <c r="BE101" s="172"/>
      <c r="BF101" s="173"/>
      <c r="BG101" s="30"/>
      <c r="BH101" s="142"/>
      <c r="BI101" s="72"/>
      <c r="BJ101" s="142"/>
      <c r="BK101" s="72"/>
      <c r="BL101" s="173"/>
      <c r="BM101" s="172"/>
      <c r="BN101" s="173"/>
    </row>
    <row r="102" spans="8:66">
      <c r="H102" s="72"/>
      <c r="I102" s="141"/>
      <c r="J102" s="71"/>
      <c r="K102" s="91"/>
      <c r="L102" s="91"/>
      <c r="M102" s="64"/>
      <c r="N102"/>
      <c r="O102" s="170"/>
      <c r="P102" s="72"/>
      <c r="Q102" s="72"/>
      <c r="R102" s="170"/>
      <c r="S102" s="141"/>
      <c r="T102" s="171"/>
      <c r="U102" s="72"/>
      <c r="V102" s="171"/>
      <c r="W102" s="141"/>
      <c r="X102" s="142"/>
      <c r="Y102" s="72"/>
      <c r="Z102" s="142"/>
      <c r="AA102" s="141"/>
      <c r="AB102" s="142"/>
      <c r="AC102" s="72"/>
      <c r="AD102" s="142"/>
      <c r="AE102" s="72"/>
      <c r="AF102" s="72"/>
      <c r="AG102" s="72"/>
      <c r="AH102" s="72"/>
      <c r="AI102" s="72"/>
      <c r="AJ102" s="72"/>
      <c r="AK102" s="72"/>
      <c r="AL102" s="72"/>
      <c r="AM102" s="30"/>
      <c r="AN102" s="92"/>
      <c r="AO102" s="172"/>
      <c r="AP102" s="173"/>
      <c r="AQ102" s="30"/>
      <c r="AR102" s="30"/>
      <c r="AS102" s="72"/>
      <c r="AT102" s="30"/>
      <c r="AU102" s="30"/>
      <c r="AV102" s="30"/>
      <c r="AW102" s="72"/>
      <c r="AX102" s="30"/>
      <c r="AY102" s="30"/>
      <c r="AZ102" s="142"/>
      <c r="BA102" s="72"/>
      <c r="BB102" s="142"/>
      <c r="BC102" s="72"/>
      <c r="BD102" s="173"/>
      <c r="BE102" s="172"/>
      <c r="BF102" s="173"/>
      <c r="BG102" s="30"/>
      <c r="BH102" s="142"/>
      <c r="BI102" s="72"/>
      <c r="BJ102" s="142"/>
      <c r="BK102" s="72"/>
      <c r="BL102" s="173"/>
      <c r="BM102" s="172"/>
      <c r="BN102" s="173"/>
    </row>
    <row r="103" spans="8:66">
      <c r="H103" s="72"/>
      <c r="I103" s="141"/>
      <c r="J103" s="71"/>
      <c r="K103" s="91"/>
      <c r="L103" s="91"/>
      <c r="M103" s="64"/>
      <c r="N103"/>
      <c r="O103" s="170"/>
      <c r="P103" s="72"/>
      <c r="Q103" s="72"/>
      <c r="R103" s="170"/>
      <c r="S103" s="141"/>
      <c r="T103" s="171"/>
      <c r="U103" s="72"/>
      <c r="V103" s="171"/>
      <c r="W103" s="141"/>
      <c r="X103" s="142"/>
      <c r="Y103" s="72"/>
      <c r="Z103" s="142"/>
      <c r="AA103" s="141"/>
      <c r="AB103" s="142"/>
      <c r="AC103" s="72"/>
      <c r="AD103" s="142"/>
      <c r="AE103" s="72"/>
      <c r="AF103" s="72"/>
      <c r="AG103" s="72"/>
      <c r="AH103" s="72"/>
      <c r="AI103" s="72"/>
      <c r="AJ103" s="72"/>
      <c r="AK103" s="72"/>
      <c r="AL103" s="72"/>
      <c r="AM103" s="30"/>
      <c r="AN103" s="92"/>
      <c r="AO103" s="172"/>
      <c r="AP103" s="173"/>
      <c r="AQ103" s="30"/>
      <c r="AR103" s="30"/>
      <c r="AS103" s="72"/>
      <c r="AT103" s="30"/>
      <c r="AU103" s="30"/>
      <c r="AV103" s="30"/>
      <c r="AW103" s="72"/>
      <c r="AX103" s="30"/>
      <c r="AY103" s="30"/>
      <c r="AZ103" s="142"/>
      <c r="BA103" s="72"/>
      <c r="BB103" s="142"/>
      <c r="BC103" s="72"/>
      <c r="BD103" s="173"/>
      <c r="BE103" s="172"/>
      <c r="BF103" s="173"/>
      <c r="BG103" s="30"/>
      <c r="BH103" s="142"/>
      <c r="BI103" s="72"/>
      <c r="BJ103" s="142"/>
      <c r="BK103" s="72"/>
      <c r="BL103" s="173"/>
      <c r="BM103" s="172"/>
      <c r="BN103" s="173"/>
    </row>
    <row r="104" spans="8:66">
      <c r="H104" s="72"/>
      <c r="I104" s="141"/>
      <c r="J104" s="71"/>
      <c r="K104" s="91"/>
      <c r="L104" s="91"/>
      <c r="M104" s="64"/>
      <c r="N104"/>
      <c r="O104" s="170"/>
      <c r="P104" s="72"/>
      <c r="Q104" s="72"/>
      <c r="R104" s="170"/>
      <c r="S104" s="141"/>
      <c r="T104" s="171"/>
      <c r="U104" s="72"/>
      <c r="V104" s="171"/>
      <c r="W104" s="141"/>
      <c r="X104" s="142"/>
      <c r="Y104" s="72"/>
      <c r="Z104" s="142"/>
      <c r="AA104" s="141"/>
      <c r="AB104" s="142"/>
      <c r="AC104" s="72"/>
      <c r="AD104" s="142"/>
      <c r="AE104" s="72"/>
      <c r="AF104" s="72"/>
      <c r="AG104" s="72"/>
      <c r="AH104" s="72"/>
      <c r="AI104" s="72"/>
      <c r="AJ104" s="72"/>
      <c r="AK104" s="72"/>
      <c r="AL104" s="72"/>
      <c r="AM104" s="30"/>
      <c r="AN104" s="92"/>
      <c r="AO104" s="172"/>
      <c r="AP104" s="173"/>
      <c r="AQ104" s="30"/>
      <c r="AR104" s="30"/>
      <c r="AS104" s="72"/>
      <c r="AT104" s="30"/>
      <c r="AU104" s="30"/>
      <c r="AV104" s="30"/>
      <c r="AW104" s="72"/>
      <c r="AX104" s="30"/>
      <c r="AY104" s="30"/>
      <c r="AZ104" s="142"/>
      <c r="BA104" s="72"/>
      <c r="BB104" s="142"/>
      <c r="BC104" s="72"/>
      <c r="BD104" s="173"/>
      <c r="BE104" s="172"/>
      <c r="BF104" s="173"/>
      <c r="BG104" s="30"/>
      <c r="BH104" s="142"/>
      <c r="BI104" s="72"/>
      <c r="BJ104" s="142"/>
      <c r="BK104" s="72"/>
      <c r="BL104" s="173"/>
      <c r="BM104" s="172"/>
      <c r="BN104" s="173"/>
    </row>
    <row r="105" spans="8:66">
      <c r="H105" s="72"/>
      <c r="I105" s="141"/>
      <c r="J105" s="71"/>
      <c r="K105" s="91"/>
      <c r="L105" s="91"/>
      <c r="M105" s="64"/>
      <c r="N105"/>
      <c r="O105" s="170"/>
      <c r="P105" s="72"/>
      <c r="Q105" s="72"/>
      <c r="R105" s="170"/>
      <c r="S105" s="141"/>
      <c r="T105" s="171"/>
      <c r="U105" s="72"/>
      <c r="V105" s="171"/>
      <c r="W105" s="141"/>
      <c r="X105" s="142"/>
      <c r="Y105" s="72"/>
      <c r="Z105" s="142"/>
      <c r="AA105" s="141"/>
      <c r="AB105" s="142"/>
      <c r="AC105" s="72"/>
      <c r="AD105" s="142"/>
      <c r="AE105" s="72"/>
      <c r="AF105" s="72"/>
      <c r="AG105" s="72"/>
      <c r="AH105" s="72"/>
      <c r="AI105" s="72"/>
      <c r="AJ105" s="72"/>
      <c r="AK105" s="72"/>
      <c r="AL105" s="72"/>
      <c r="AM105" s="30"/>
      <c r="AN105" s="92"/>
      <c r="AO105" s="172"/>
      <c r="AP105" s="173"/>
      <c r="AQ105" s="30"/>
      <c r="AR105" s="30"/>
      <c r="AS105" s="72"/>
      <c r="AT105" s="30"/>
      <c r="AU105" s="30"/>
      <c r="AV105" s="30"/>
      <c r="AW105" s="72"/>
      <c r="AX105" s="30"/>
      <c r="AY105" s="30"/>
      <c r="AZ105" s="142"/>
      <c r="BA105" s="72"/>
      <c r="BB105" s="142"/>
      <c r="BC105" s="72"/>
      <c r="BD105" s="173"/>
      <c r="BE105" s="172"/>
      <c r="BF105" s="173"/>
      <c r="BG105" s="30"/>
      <c r="BH105" s="142"/>
      <c r="BI105" s="72"/>
      <c r="BJ105" s="142"/>
      <c r="BK105" s="72"/>
      <c r="BL105" s="173"/>
      <c r="BM105" s="172"/>
      <c r="BN105" s="173"/>
    </row>
    <row r="106" spans="8:66">
      <c r="H106" s="72"/>
      <c r="I106" s="141"/>
      <c r="J106" s="71"/>
      <c r="K106" s="91"/>
      <c r="L106" s="91"/>
      <c r="M106" s="64"/>
      <c r="N106"/>
      <c r="O106" s="170"/>
      <c r="P106" s="72"/>
      <c r="Q106" s="72"/>
      <c r="R106" s="170"/>
      <c r="S106" s="141"/>
      <c r="T106" s="171"/>
      <c r="U106" s="72"/>
      <c r="V106" s="171"/>
      <c r="W106" s="141"/>
      <c r="X106" s="142"/>
      <c r="Y106" s="72"/>
      <c r="Z106" s="142"/>
      <c r="AA106" s="141"/>
      <c r="AB106" s="142"/>
      <c r="AC106" s="72"/>
      <c r="AD106" s="142"/>
      <c r="AE106" s="72"/>
      <c r="AF106" s="72"/>
      <c r="AG106" s="72"/>
      <c r="AH106" s="72"/>
      <c r="AI106" s="72"/>
      <c r="AJ106" s="72"/>
      <c r="AK106" s="72"/>
      <c r="AL106" s="72"/>
      <c r="AM106" s="30"/>
      <c r="AN106" s="92"/>
      <c r="AO106" s="172"/>
      <c r="AP106" s="173"/>
      <c r="AQ106" s="30"/>
      <c r="AR106" s="30"/>
      <c r="AS106" s="72"/>
      <c r="AT106" s="30"/>
      <c r="AU106" s="30"/>
      <c r="AV106" s="30"/>
      <c r="AW106" s="72"/>
      <c r="AX106" s="30"/>
      <c r="AY106" s="30"/>
      <c r="AZ106" s="142"/>
      <c r="BA106" s="72"/>
      <c r="BB106" s="142"/>
      <c r="BC106" s="72"/>
      <c r="BD106" s="173"/>
      <c r="BE106" s="172"/>
      <c r="BF106" s="173"/>
      <c r="BG106" s="30"/>
      <c r="BH106" s="142"/>
      <c r="BI106" s="72"/>
      <c r="BJ106" s="142"/>
      <c r="BK106" s="72"/>
      <c r="BL106" s="173"/>
      <c r="BM106" s="172"/>
      <c r="BN106" s="173"/>
    </row>
    <row r="107" spans="8:66">
      <c r="H107" s="72"/>
      <c r="I107" s="141"/>
      <c r="J107" s="71"/>
      <c r="K107" s="91"/>
      <c r="L107" s="91"/>
      <c r="M107" s="64"/>
      <c r="N107"/>
      <c r="O107" s="170"/>
      <c r="P107" s="72"/>
      <c r="Q107" s="72"/>
      <c r="R107" s="170"/>
      <c r="S107" s="141"/>
      <c r="T107" s="171"/>
      <c r="U107" s="72"/>
      <c r="V107" s="171"/>
      <c r="W107" s="141"/>
      <c r="X107" s="142"/>
      <c r="Y107" s="72"/>
      <c r="Z107" s="142"/>
      <c r="AA107" s="141"/>
      <c r="AB107" s="142"/>
      <c r="AC107" s="72"/>
      <c r="AD107" s="142"/>
      <c r="AE107" s="72"/>
      <c r="AF107" s="72"/>
      <c r="AG107" s="72"/>
      <c r="AH107" s="72"/>
      <c r="AI107" s="72"/>
      <c r="AJ107" s="72"/>
      <c r="AK107" s="72"/>
      <c r="AL107" s="72"/>
      <c r="AM107" s="30"/>
      <c r="AN107" s="92"/>
      <c r="AO107" s="172"/>
      <c r="AP107" s="173"/>
      <c r="AQ107" s="30"/>
      <c r="AR107" s="30"/>
      <c r="AS107" s="72"/>
      <c r="AT107" s="30"/>
      <c r="AU107" s="30"/>
      <c r="AV107" s="30"/>
      <c r="AW107" s="72"/>
      <c r="AX107" s="30"/>
      <c r="AY107" s="30"/>
      <c r="AZ107" s="142"/>
      <c r="BA107" s="72"/>
      <c r="BB107" s="142"/>
      <c r="BC107" s="72"/>
      <c r="BD107" s="173"/>
      <c r="BE107" s="172"/>
      <c r="BF107" s="173"/>
      <c r="BG107" s="30"/>
      <c r="BH107" s="142"/>
      <c r="BI107" s="72"/>
      <c r="BJ107" s="142"/>
      <c r="BK107" s="72"/>
      <c r="BL107" s="173"/>
      <c r="BM107" s="172"/>
      <c r="BN107" s="173"/>
    </row>
    <row r="108" spans="8:66">
      <c r="H108" s="72"/>
      <c r="I108" s="141"/>
      <c r="J108" s="71"/>
      <c r="K108" s="91"/>
      <c r="L108" s="91"/>
      <c r="M108" s="64"/>
      <c r="N108"/>
      <c r="O108" s="170"/>
      <c r="P108" s="72"/>
      <c r="Q108" s="72"/>
      <c r="R108" s="170"/>
      <c r="S108" s="141"/>
      <c r="T108" s="171"/>
      <c r="U108" s="72"/>
      <c r="V108" s="171"/>
      <c r="W108" s="141"/>
      <c r="X108" s="142"/>
      <c r="Y108" s="72"/>
      <c r="Z108" s="142"/>
      <c r="AA108" s="141"/>
      <c r="AB108" s="142"/>
      <c r="AC108" s="72"/>
      <c r="AD108" s="142"/>
      <c r="AE108" s="72"/>
      <c r="AF108" s="72"/>
      <c r="AG108" s="72"/>
      <c r="AH108" s="72"/>
      <c r="AI108" s="72"/>
      <c r="AJ108" s="72"/>
      <c r="AK108" s="72"/>
      <c r="AL108" s="72"/>
      <c r="AM108" s="30"/>
      <c r="AN108" s="92"/>
      <c r="AO108" s="172"/>
      <c r="AP108" s="173"/>
      <c r="AQ108" s="30"/>
      <c r="AR108" s="30"/>
      <c r="AS108" s="72"/>
      <c r="AT108" s="30"/>
      <c r="AU108" s="30"/>
      <c r="AV108" s="30"/>
      <c r="AW108" s="72"/>
      <c r="AX108" s="30"/>
      <c r="AY108" s="30"/>
      <c r="AZ108" s="142"/>
      <c r="BA108" s="72"/>
      <c r="BB108" s="142"/>
      <c r="BC108" s="72"/>
      <c r="BD108" s="173"/>
      <c r="BE108" s="172"/>
      <c r="BF108" s="173"/>
      <c r="BG108" s="30"/>
      <c r="BH108" s="142"/>
      <c r="BI108" s="72"/>
      <c r="BJ108" s="142"/>
      <c r="BK108" s="72"/>
      <c r="BL108" s="173"/>
      <c r="BM108" s="172"/>
      <c r="BN108" s="173"/>
    </row>
    <row r="109" spans="8:66">
      <c r="H109" s="72"/>
      <c r="I109" s="141"/>
      <c r="J109" s="71"/>
      <c r="K109" s="91"/>
      <c r="L109" s="91"/>
      <c r="M109" s="64"/>
      <c r="N109"/>
      <c r="O109" s="170"/>
      <c r="P109" s="72"/>
      <c r="Q109" s="72"/>
      <c r="R109" s="170"/>
      <c r="S109" s="141"/>
      <c r="T109" s="171"/>
      <c r="U109" s="72"/>
      <c r="V109" s="171"/>
      <c r="W109" s="141"/>
      <c r="X109" s="142"/>
      <c r="Y109" s="72"/>
      <c r="Z109" s="142"/>
      <c r="AA109" s="141"/>
      <c r="AB109" s="142"/>
      <c r="AC109" s="72"/>
      <c r="AD109" s="142"/>
      <c r="AE109" s="72"/>
      <c r="AF109" s="72"/>
      <c r="AG109" s="72"/>
      <c r="AH109" s="72"/>
      <c r="AI109" s="72"/>
      <c r="AJ109" s="72"/>
      <c r="AK109" s="72"/>
      <c r="AL109" s="72"/>
      <c r="AM109" s="30"/>
      <c r="AN109" s="92"/>
      <c r="AO109" s="172"/>
      <c r="AP109" s="173"/>
      <c r="AQ109" s="30"/>
      <c r="AR109" s="30"/>
      <c r="AS109" s="72"/>
      <c r="AT109" s="30"/>
      <c r="AU109" s="30"/>
      <c r="AV109" s="30"/>
      <c r="AW109" s="72"/>
      <c r="AX109" s="30"/>
      <c r="AY109" s="30"/>
      <c r="AZ109" s="142"/>
      <c r="BA109" s="72"/>
      <c r="BB109" s="142"/>
      <c r="BC109" s="72"/>
      <c r="BD109" s="173"/>
      <c r="BE109" s="172"/>
      <c r="BF109" s="173"/>
      <c r="BG109" s="30"/>
      <c r="BH109" s="142"/>
      <c r="BI109" s="72"/>
      <c r="BJ109" s="142"/>
      <c r="BK109" s="72"/>
      <c r="BL109" s="173"/>
      <c r="BM109" s="172"/>
      <c r="BN109" s="173"/>
    </row>
    <row r="110" spans="8:66">
      <c r="H110" s="72"/>
      <c r="I110" s="141"/>
      <c r="J110" s="71"/>
      <c r="K110" s="91"/>
      <c r="L110" s="91"/>
      <c r="M110" s="64"/>
      <c r="N110"/>
      <c r="O110" s="170"/>
      <c r="P110" s="72"/>
      <c r="Q110" s="72"/>
      <c r="R110" s="170"/>
      <c r="S110" s="141"/>
      <c r="T110" s="171"/>
      <c r="U110" s="72"/>
      <c r="V110" s="171"/>
      <c r="W110" s="141"/>
      <c r="X110" s="142"/>
      <c r="Y110" s="72"/>
      <c r="Z110" s="142"/>
      <c r="AA110" s="141"/>
      <c r="AB110" s="142"/>
      <c r="AC110" s="72"/>
      <c r="AD110" s="142"/>
      <c r="AE110" s="72"/>
      <c r="AF110" s="72"/>
      <c r="AG110" s="72"/>
      <c r="AH110" s="72"/>
      <c r="AI110" s="72"/>
      <c r="AJ110" s="72"/>
      <c r="AK110" s="72"/>
      <c r="AL110" s="72"/>
      <c r="AM110" s="30"/>
      <c r="AN110" s="92"/>
      <c r="AO110" s="172"/>
      <c r="AP110" s="173"/>
      <c r="AQ110" s="30"/>
      <c r="AR110" s="30"/>
      <c r="AS110" s="72"/>
      <c r="AT110" s="30"/>
      <c r="AU110" s="30"/>
      <c r="AV110" s="30"/>
      <c r="AW110" s="72"/>
      <c r="AX110" s="30"/>
      <c r="AY110" s="30"/>
      <c r="AZ110" s="142"/>
      <c r="BA110" s="72"/>
      <c r="BB110" s="142"/>
      <c r="BC110" s="72"/>
      <c r="BD110" s="173"/>
      <c r="BE110" s="172"/>
      <c r="BF110" s="173"/>
      <c r="BG110" s="30"/>
      <c r="BH110" s="142"/>
      <c r="BI110" s="72"/>
      <c r="BJ110" s="142"/>
      <c r="BK110" s="72"/>
      <c r="BL110" s="173"/>
      <c r="BM110" s="172"/>
      <c r="BN110" s="173"/>
    </row>
    <row r="111" spans="8:66">
      <c r="H111" s="72"/>
      <c r="I111" s="141"/>
      <c r="J111" s="71"/>
      <c r="K111" s="91"/>
      <c r="L111" s="91"/>
      <c r="M111" s="64"/>
      <c r="N111"/>
      <c r="O111" s="170"/>
      <c r="P111" s="72"/>
      <c r="Q111" s="72"/>
      <c r="R111" s="170"/>
      <c r="S111" s="141"/>
      <c r="T111" s="171"/>
      <c r="U111" s="72"/>
      <c r="V111" s="171"/>
      <c r="W111" s="141"/>
      <c r="X111" s="142"/>
      <c r="Y111" s="72"/>
      <c r="Z111" s="142"/>
      <c r="AA111" s="141"/>
      <c r="AB111" s="142"/>
      <c r="AC111" s="72"/>
      <c r="AD111" s="142"/>
      <c r="AE111" s="72"/>
      <c r="AF111" s="72"/>
      <c r="AG111" s="72"/>
      <c r="AH111" s="72"/>
      <c r="AI111" s="72"/>
      <c r="AJ111" s="72"/>
      <c r="AK111" s="72"/>
      <c r="AL111" s="72"/>
      <c r="AM111" s="30"/>
      <c r="AN111" s="92"/>
      <c r="AO111" s="172"/>
      <c r="AP111" s="173"/>
      <c r="AQ111" s="30"/>
      <c r="AR111" s="30"/>
      <c r="AS111" s="72"/>
      <c r="AT111" s="30"/>
      <c r="AU111" s="30"/>
      <c r="AV111" s="30"/>
      <c r="AW111" s="72"/>
      <c r="AX111" s="30"/>
      <c r="AY111" s="30"/>
      <c r="AZ111" s="142"/>
      <c r="BA111" s="72"/>
      <c r="BB111" s="142"/>
      <c r="BC111" s="72"/>
      <c r="BD111" s="173"/>
      <c r="BE111" s="172"/>
      <c r="BF111" s="173"/>
      <c r="BG111" s="30"/>
      <c r="BH111" s="142"/>
      <c r="BI111" s="72"/>
      <c r="BJ111" s="142"/>
      <c r="BK111" s="72"/>
      <c r="BL111" s="173"/>
      <c r="BM111" s="172"/>
      <c r="BN111" s="173"/>
    </row>
    <row r="112" spans="8:66">
      <c r="H112" s="72"/>
      <c r="I112" s="141"/>
      <c r="J112" s="71"/>
      <c r="K112" s="91"/>
      <c r="L112" s="91"/>
      <c r="M112" s="64"/>
      <c r="N112"/>
      <c r="O112" s="170"/>
      <c r="P112" s="72"/>
      <c r="Q112" s="72"/>
      <c r="R112" s="170"/>
      <c r="S112" s="141"/>
      <c r="T112" s="171"/>
      <c r="U112" s="72"/>
      <c r="V112" s="171"/>
      <c r="W112" s="141"/>
      <c r="X112" s="142"/>
      <c r="Y112" s="72"/>
      <c r="Z112" s="142"/>
      <c r="AA112" s="141"/>
      <c r="AB112" s="142"/>
      <c r="AC112" s="72"/>
      <c r="AD112" s="142"/>
      <c r="AE112" s="72"/>
      <c r="AF112" s="72"/>
      <c r="AG112" s="72"/>
      <c r="AH112" s="72"/>
      <c r="AI112" s="72"/>
      <c r="AJ112" s="72"/>
      <c r="AK112" s="72"/>
      <c r="AL112" s="72"/>
      <c r="AM112" s="30"/>
      <c r="AN112" s="92"/>
      <c r="AO112" s="172"/>
      <c r="AP112" s="173"/>
      <c r="AQ112" s="30"/>
      <c r="AR112" s="30"/>
      <c r="AS112" s="72"/>
      <c r="AT112" s="30"/>
      <c r="AU112" s="30"/>
      <c r="AV112" s="30"/>
      <c r="AW112" s="72"/>
      <c r="AX112" s="30"/>
      <c r="AY112" s="30"/>
      <c r="AZ112" s="142"/>
      <c r="BA112" s="72"/>
      <c r="BB112" s="142"/>
      <c r="BC112" s="72"/>
      <c r="BD112" s="173"/>
      <c r="BE112" s="172"/>
      <c r="BF112" s="173"/>
      <c r="BG112" s="30"/>
      <c r="BH112" s="142"/>
      <c r="BI112" s="72"/>
      <c r="BJ112" s="142"/>
      <c r="BK112" s="72"/>
      <c r="BL112" s="173"/>
      <c r="BM112" s="172"/>
      <c r="BN112" s="173"/>
    </row>
    <row r="113" spans="8:66">
      <c r="H113" s="72"/>
      <c r="I113" s="141"/>
      <c r="J113" s="71"/>
      <c r="K113" s="91"/>
      <c r="L113" s="91"/>
      <c r="M113" s="64"/>
      <c r="N113"/>
      <c r="O113" s="170"/>
      <c r="P113" s="72"/>
      <c r="Q113" s="72"/>
      <c r="R113" s="170"/>
      <c r="S113" s="141"/>
      <c r="T113" s="171"/>
      <c r="U113" s="72"/>
      <c r="V113" s="171"/>
      <c r="W113" s="141"/>
      <c r="X113" s="142"/>
      <c r="Y113" s="72"/>
      <c r="Z113" s="142"/>
      <c r="AA113" s="141"/>
      <c r="AB113" s="142"/>
      <c r="AC113" s="72"/>
      <c r="AD113" s="142"/>
      <c r="AE113" s="72"/>
      <c r="AF113" s="72"/>
      <c r="AG113" s="72"/>
      <c r="AH113" s="72"/>
      <c r="AI113" s="72"/>
      <c r="AJ113" s="72"/>
      <c r="AK113" s="72"/>
      <c r="AL113" s="72"/>
      <c r="AM113" s="30"/>
      <c r="AN113" s="92"/>
      <c r="AO113" s="172"/>
      <c r="AP113" s="173"/>
      <c r="AQ113" s="30"/>
      <c r="AR113" s="30"/>
      <c r="AS113" s="72"/>
      <c r="AT113" s="30"/>
      <c r="AU113" s="30"/>
      <c r="AV113" s="30"/>
      <c r="AW113" s="72"/>
      <c r="AX113" s="30"/>
      <c r="AY113" s="30"/>
      <c r="AZ113" s="142"/>
      <c r="BA113" s="72"/>
      <c r="BB113" s="142"/>
      <c r="BC113" s="72"/>
      <c r="BD113" s="173"/>
      <c r="BE113" s="172"/>
      <c r="BF113" s="173"/>
      <c r="BG113" s="30"/>
      <c r="BH113" s="142"/>
      <c r="BI113" s="72"/>
      <c r="BJ113" s="142"/>
      <c r="BK113" s="72"/>
      <c r="BL113" s="173"/>
      <c r="BM113" s="172"/>
      <c r="BN113" s="173"/>
    </row>
    <row r="114" spans="8:66">
      <c r="H114" s="72"/>
      <c r="I114" s="141"/>
      <c r="J114" s="71"/>
      <c r="K114" s="91"/>
      <c r="L114" s="91"/>
      <c r="M114" s="64"/>
      <c r="N114"/>
      <c r="O114" s="170"/>
      <c r="P114" s="72"/>
      <c r="Q114" s="72"/>
      <c r="R114" s="170"/>
      <c r="S114" s="141"/>
      <c r="T114" s="171"/>
      <c r="U114" s="72"/>
      <c r="V114" s="171"/>
      <c r="W114" s="141"/>
      <c r="X114" s="142"/>
      <c r="Y114" s="72"/>
      <c r="Z114" s="142"/>
      <c r="AA114" s="141"/>
      <c r="AB114" s="142"/>
      <c r="AC114" s="72"/>
      <c r="AD114" s="142"/>
      <c r="AE114" s="72"/>
      <c r="AF114" s="72"/>
      <c r="AG114" s="72"/>
      <c r="AH114" s="72"/>
      <c r="AI114" s="72"/>
      <c r="AJ114" s="72"/>
      <c r="AK114" s="72"/>
      <c r="AL114" s="72"/>
      <c r="AM114" s="30"/>
      <c r="AN114" s="92"/>
      <c r="AO114" s="172"/>
      <c r="AP114" s="173"/>
      <c r="AQ114" s="30"/>
      <c r="AR114" s="30"/>
      <c r="AS114" s="72"/>
      <c r="AT114" s="30"/>
      <c r="AU114" s="30"/>
      <c r="AV114" s="30"/>
      <c r="AW114" s="72"/>
      <c r="AX114" s="30"/>
      <c r="AY114" s="30"/>
      <c r="AZ114" s="142"/>
      <c r="BA114" s="72"/>
      <c r="BB114" s="142"/>
      <c r="BC114" s="72"/>
      <c r="BD114" s="173"/>
      <c r="BE114" s="172"/>
      <c r="BF114" s="173"/>
      <c r="BG114" s="30"/>
      <c r="BH114" s="142"/>
      <c r="BI114" s="72"/>
      <c r="BJ114" s="142"/>
      <c r="BK114" s="72"/>
      <c r="BL114" s="173"/>
      <c r="BM114" s="172"/>
      <c r="BN114" s="173"/>
    </row>
    <row r="115" spans="8:66">
      <c r="H115" s="72"/>
      <c r="I115" s="141"/>
      <c r="J115" s="71"/>
      <c r="K115" s="91"/>
      <c r="L115" s="91"/>
      <c r="M115" s="64"/>
      <c r="N115"/>
      <c r="O115" s="170"/>
      <c r="P115" s="72"/>
      <c r="Q115" s="72"/>
      <c r="R115" s="170"/>
      <c r="S115" s="141"/>
      <c r="T115" s="171"/>
      <c r="U115" s="72"/>
      <c r="V115" s="171"/>
      <c r="W115" s="141"/>
      <c r="X115" s="142"/>
      <c r="Y115" s="72"/>
      <c r="Z115" s="142"/>
      <c r="AA115" s="141"/>
      <c r="AB115" s="142"/>
      <c r="AC115" s="72"/>
      <c r="AD115" s="142"/>
      <c r="AE115" s="72"/>
      <c r="AF115" s="72"/>
      <c r="AG115" s="72"/>
      <c r="AH115" s="72"/>
      <c r="AI115" s="72"/>
      <c r="AJ115" s="72"/>
      <c r="AK115" s="72"/>
      <c r="AL115" s="72"/>
      <c r="AM115" s="30"/>
      <c r="AN115" s="92"/>
      <c r="AO115" s="172"/>
      <c r="AP115" s="173"/>
      <c r="AQ115" s="30"/>
      <c r="AR115" s="30"/>
      <c r="AS115" s="72"/>
      <c r="AT115" s="30"/>
      <c r="AU115" s="30"/>
      <c r="AV115" s="30"/>
      <c r="AW115" s="72"/>
      <c r="AX115" s="30"/>
      <c r="AY115" s="30"/>
      <c r="AZ115" s="142"/>
      <c r="BA115" s="72"/>
      <c r="BB115" s="142"/>
      <c r="BC115" s="72"/>
      <c r="BD115" s="173"/>
      <c r="BE115" s="172"/>
      <c r="BF115" s="173"/>
      <c r="BG115" s="30"/>
      <c r="BH115" s="142"/>
      <c r="BI115" s="72"/>
      <c r="BJ115" s="142"/>
      <c r="BK115" s="72"/>
      <c r="BL115" s="173"/>
      <c r="BM115" s="172"/>
      <c r="BN115" s="173"/>
    </row>
    <row r="116" spans="8:66">
      <c r="H116" s="72"/>
      <c r="I116" s="141"/>
      <c r="J116" s="71"/>
      <c r="K116" s="91"/>
      <c r="L116" s="91"/>
      <c r="M116" s="64"/>
      <c r="N116"/>
      <c r="O116" s="170"/>
      <c r="P116" s="72"/>
      <c r="Q116" s="72"/>
      <c r="R116" s="170"/>
      <c r="S116" s="141"/>
      <c r="T116" s="171"/>
      <c r="U116" s="72"/>
      <c r="V116" s="171"/>
      <c r="W116" s="141"/>
      <c r="X116" s="142"/>
      <c r="Y116" s="72"/>
      <c r="Z116" s="142"/>
      <c r="AA116" s="141"/>
      <c r="AB116" s="142"/>
      <c r="AC116" s="72"/>
      <c r="AD116" s="142"/>
      <c r="AE116" s="72"/>
      <c r="AF116" s="72"/>
      <c r="AG116" s="72"/>
      <c r="AH116" s="72"/>
      <c r="AI116" s="72"/>
      <c r="AJ116" s="72"/>
      <c r="AK116" s="72"/>
      <c r="AL116" s="72"/>
      <c r="AM116" s="30"/>
      <c r="AN116" s="92"/>
      <c r="AO116" s="172"/>
      <c r="AP116" s="173"/>
      <c r="AQ116" s="30"/>
      <c r="AR116" s="30"/>
      <c r="AS116" s="72"/>
      <c r="AT116" s="30"/>
      <c r="AU116" s="30"/>
      <c r="AV116" s="30"/>
      <c r="AW116" s="72"/>
      <c r="AX116" s="30"/>
      <c r="AY116" s="30"/>
      <c r="AZ116" s="142"/>
      <c r="BA116" s="72"/>
      <c r="BB116" s="142"/>
      <c r="BC116" s="72"/>
      <c r="BD116" s="173"/>
      <c r="BE116" s="172"/>
      <c r="BF116" s="173"/>
      <c r="BG116" s="30"/>
      <c r="BH116" s="142"/>
      <c r="BI116" s="72"/>
      <c r="BJ116" s="142"/>
      <c r="BK116" s="72"/>
      <c r="BL116" s="173"/>
      <c r="BM116" s="172"/>
      <c r="BN116" s="173"/>
    </row>
    <row r="117" spans="8:66">
      <c r="H117" s="72"/>
      <c r="I117" s="141"/>
      <c r="J117" s="71"/>
      <c r="K117" s="91"/>
      <c r="L117" s="91"/>
      <c r="M117" s="64"/>
      <c r="N117"/>
      <c r="O117" s="170"/>
      <c r="P117" s="72"/>
      <c r="Q117" s="72"/>
      <c r="R117" s="170"/>
      <c r="S117" s="141"/>
      <c r="T117" s="171"/>
      <c r="U117" s="72"/>
      <c r="V117" s="171"/>
      <c r="W117" s="141"/>
      <c r="X117" s="142"/>
      <c r="Y117" s="72"/>
      <c r="Z117" s="142"/>
      <c r="AA117" s="141"/>
      <c r="AB117" s="142"/>
      <c r="AC117" s="72"/>
      <c r="AD117" s="142"/>
      <c r="AE117" s="72"/>
      <c r="AF117" s="72"/>
      <c r="AG117" s="72"/>
      <c r="AH117" s="72"/>
      <c r="AI117" s="72"/>
      <c r="AJ117" s="72"/>
      <c r="AK117" s="72"/>
      <c r="AL117" s="72"/>
      <c r="AM117" s="30"/>
      <c r="AN117" s="92"/>
      <c r="AO117" s="172"/>
      <c r="AP117" s="173"/>
      <c r="AQ117" s="30"/>
      <c r="AR117" s="30"/>
      <c r="AS117" s="72"/>
      <c r="AT117" s="30"/>
      <c r="AU117" s="30"/>
      <c r="AV117" s="30"/>
      <c r="AW117" s="72"/>
      <c r="AX117" s="30"/>
      <c r="AY117" s="30"/>
      <c r="AZ117" s="142"/>
      <c r="BA117" s="72"/>
      <c r="BB117" s="142"/>
      <c r="BC117" s="72"/>
      <c r="BD117" s="173"/>
      <c r="BE117" s="172"/>
      <c r="BF117" s="173"/>
      <c r="BG117" s="30"/>
      <c r="BH117" s="142"/>
      <c r="BI117" s="72"/>
      <c r="BJ117" s="142"/>
      <c r="BK117" s="72"/>
      <c r="BL117" s="173"/>
      <c r="BM117" s="172"/>
      <c r="BN117" s="173"/>
    </row>
    <row r="118" spans="8:66">
      <c r="H118" s="72"/>
      <c r="I118" s="141"/>
      <c r="J118" s="71"/>
      <c r="K118" s="91"/>
      <c r="L118" s="91"/>
      <c r="M118" s="64"/>
      <c r="N118"/>
      <c r="O118" s="170"/>
      <c r="P118" s="72"/>
      <c r="Q118" s="72"/>
      <c r="R118" s="170"/>
      <c r="S118" s="141"/>
      <c r="T118" s="171"/>
      <c r="U118" s="72"/>
      <c r="V118" s="171"/>
      <c r="W118" s="141"/>
      <c r="X118" s="142"/>
      <c r="Y118" s="72"/>
      <c r="Z118" s="142"/>
      <c r="AA118" s="141"/>
      <c r="AB118" s="142"/>
      <c r="AC118" s="72"/>
      <c r="AD118" s="142"/>
      <c r="AE118" s="72"/>
      <c r="AF118" s="72"/>
      <c r="AG118" s="72"/>
      <c r="AH118" s="72"/>
      <c r="AI118" s="72"/>
      <c r="AJ118" s="72"/>
      <c r="AK118" s="72"/>
      <c r="AL118" s="72"/>
      <c r="AM118" s="30"/>
      <c r="AN118" s="92"/>
      <c r="AO118" s="172"/>
      <c r="AP118" s="173"/>
      <c r="AQ118" s="30"/>
      <c r="AR118" s="30"/>
      <c r="AS118" s="72"/>
      <c r="AT118" s="30"/>
      <c r="AU118" s="30"/>
      <c r="AV118" s="30"/>
      <c r="AW118" s="72"/>
      <c r="AX118" s="30"/>
      <c r="AY118" s="30"/>
      <c r="AZ118" s="142"/>
      <c r="BA118" s="72"/>
      <c r="BB118" s="142"/>
      <c r="BC118" s="72"/>
      <c r="BD118" s="173"/>
      <c r="BE118" s="172"/>
      <c r="BF118" s="173"/>
      <c r="BG118" s="30"/>
      <c r="BH118" s="142"/>
      <c r="BI118" s="72"/>
      <c r="BJ118" s="142"/>
      <c r="BK118" s="72"/>
      <c r="BL118" s="173"/>
      <c r="BM118" s="172"/>
      <c r="BN118" s="173"/>
    </row>
    <row r="119" spans="8:66">
      <c r="H119" s="72"/>
      <c r="I119" s="141"/>
      <c r="J119" s="71"/>
      <c r="K119" s="91"/>
      <c r="L119" s="91"/>
      <c r="M119" s="64"/>
      <c r="N119"/>
      <c r="O119" s="170"/>
      <c r="P119" s="72"/>
      <c r="Q119" s="72"/>
      <c r="R119" s="170"/>
      <c r="S119" s="141"/>
      <c r="T119" s="171"/>
      <c r="U119" s="72"/>
      <c r="V119" s="171"/>
      <c r="W119" s="141"/>
      <c r="X119" s="142"/>
      <c r="Y119" s="72"/>
      <c r="Z119" s="142"/>
      <c r="AA119" s="141"/>
      <c r="AB119" s="142"/>
      <c r="AC119" s="72"/>
      <c r="AD119" s="142"/>
      <c r="AE119" s="72"/>
      <c r="AF119" s="72"/>
      <c r="AG119" s="72"/>
      <c r="AH119" s="72"/>
      <c r="AI119" s="72"/>
      <c r="AJ119" s="72"/>
      <c r="AK119" s="72"/>
      <c r="AL119" s="72"/>
      <c r="AM119" s="30"/>
      <c r="AN119" s="92"/>
      <c r="AO119" s="172"/>
      <c r="AP119" s="173"/>
      <c r="AQ119" s="30"/>
      <c r="AR119" s="30"/>
      <c r="AS119" s="72"/>
      <c r="AT119" s="30"/>
      <c r="AU119" s="30"/>
      <c r="AV119" s="30"/>
      <c r="AW119" s="72"/>
      <c r="AX119" s="30"/>
      <c r="AY119" s="30"/>
      <c r="AZ119" s="142"/>
      <c r="BA119" s="72"/>
      <c r="BB119" s="142"/>
      <c r="BC119" s="72"/>
      <c r="BD119" s="173"/>
      <c r="BE119" s="172"/>
      <c r="BF119" s="173"/>
      <c r="BG119" s="30"/>
      <c r="BH119" s="142"/>
      <c r="BI119" s="72"/>
      <c r="BJ119" s="142"/>
      <c r="BK119" s="72"/>
      <c r="BL119" s="173"/>
      <c r="BM119" s="172"/>
      <c r="BN119" s="173"/>
    </row>
    <row r="120" spans="8:66">
      <c r="H120" s="72"/>
      <c r="I120" s="141"/>
      <c r="J120" s="71"/>
      <c r="K120" s="91"/>
      <c r="L120" s="91"/>
      <c r="M120" s="64"/>
      <c r="N120"/>
      <c r="O120" s="170"/>
      <c r="P120" s="72"/>
      <c r="Q120" s="72"/>
      <c r="R120" s="170"/>
      <c r="S120" s="141"/>
      <c r="T120" s="171"/>
      <c r="U120" s="72"/>
      <c r="V120" s="171"/>
      <c r="W120" s="141"/>
      <c r="X120" s="142"/>
      <c r="Y120" s="72"/>
      <c r="Z120" s="142"/>
      <c r="AA120" s="141"/>
      <c r="AB120" s="142"/>
      <c r="AC120" s="72"/>
      <c r="AD120" s="142"/>
      <c r="AE120" s="72"/>
      <c r="AF120" s="72"/>
      <c r="AG120" s="72"/>
      <c r="AH120" s="72"/>
      <c r="AI120" s="72"/>
      <c r="AJ120" s="72"/>
      <c r="AK120" s="72"/>
      <c r="AL120" s="72"/>
      <c r="AM120" s="30"/>
      <c r="AN120" s="92"/>
      <c r="AO120" s="172"/>
      <c r="AP120" s="173"/>
      <c r="AQ120" s="30"/>
      <c r="AR120" s="30"/>
      <c r="AS120" s="72"/>
      <c r="AT120" s="30"/>
      <c r="AU120" s="30"/>
      <c r="AV120" s="30"/>
      <c r="AW120" s="72"/>
      <c r="AX120" s="30"/>
      <c r="AY120" s="30"/>
      <c r="AZ120" s="142"/>
      <c r="BA120" s="72"/>
      <c r="BB120" s="142"/>
      <c r="BC120" s="72"/>
      <c r="BD120" s="173"/>
      <c r="BE120" s="172"/>
      <c r="BF120" s="173"/>
      <c r="BG120" s="30"/>
      <c r="BH120" s="142"/>
      <c r="BI120" s="72"/>
      <c r="BJ120" s="142"/>
      <c r="BK120" s="72"/>
      <c r="BL120" s="173"/>
      <c r="BM120" s="172"/>
      <c r="BN120" s="173"/>
    </row>
    <row r="121" spans="8:66">
      <c r="H121" s="72"/>
      <c r="I121" s="141"/>
      <c r="J121" s="71"/>
      <c r="K121" s="91"/>
      <c r="L121" s="91"/>
      <c r="M121" s="64"/>
      <c r="N121"/>
      <c r="O121" s="170"/>
      <c r="P121" s="72"/>
      <c r="Q121" s="72"/>
      <c r="R121" s="170"/>
      <c r="S121" s="141"/>
      <c r="T121" s="171"/>
      <c r="U121" s="72"/>
      <c r="V121" s="171"/>
      <c r="W121" s="141"/>
      <c r="X121" s="142"/>
      <c r="Y121" s="72"/>
      <c r="Z121" s="142"/>
      <c r="AA121" s="141"/>
      <c r="AB121" s="142"/>
      <c r="AC121" s="72"/>
      <c r="AD121" s="142"/>
      <c r="AE121" s="72"/>
      <c r="AF121" s="72"/>
      <c r="AG121" s="72"/>
      <c r="AH121" s="72"/>
      <c r="AI121" s="72"/>
      <c r="AJ121" s="72"/>
      <c r="AK121" s="72"/>
      <c r="AL121" s="72"/>
      <c r="AM121" s="30"/>
      <c r="AN121" s="92"/>
      <c r="AO121" s="172"/>
      <c r="AP121" s="173"/>
      <c r="AQ121" s="30"/>
      <c r="AR121" s="30"/>
      <c r="AS121" s="72"/>
      <c r="AT121" s="30"/>
      <c r="AU121" s="30"/>
      <c r="AV121" s="30"/>
      <c r="AW121" s="72"/>
      <c r="AX121" s="30"/>
      <c r="AY121" s="30"/>
      <c r="AZ121" s="142"/>
      <c r="BA121" s="72"/>
      <c r="BB121" s="142"/>
      <c r="BC121" s="72"/>
      <c r="BD121" s="173"/>
      <c r="BE121" s="172"/>
      <c r="BF121" s="173"/>
      <c r="BG121" s="30"/>
      <c r="BH121" s="142"/>
      <c r="BI121" s="72"/>
      <c r="BJ121" s="142"/>
      <c r="BK121" s="72"/>
      <c r="BL121" s="173"/>
      <c r="BM121" s="172"/>
      <c r="BN121" s="173"/>
    </row>
    <row r="122" spans="8:66">
      <c r="H122" s="72"/>
      <c r="I122" s="141"/>
      <c r="J122" s="71"/>
      <c r="K122" s="91"/>
      <c r="L122" s="91"/>
      <c r="M122" s="64"/>
      <c r="N122"/>
      <c r="O122" s="170"/>
      <c r="P122" s="72"/>
      <c r="Q122" s="72"/>
      <c r="R122" s="170"/>
      <c r="S122" s="141"/>
      <c r="T122" s="171"/>
      <c r="U122" s="72"/>
      <c r="V122" s="171"/>
      <c r="W122" s="141"/>
      <c r="X122" s="142"/>
      <c r="Y122" s="72"/>
      <c r="Z122" s="142"/>
      <c r="AA122" s="141"/>
      <c r="AB122" s="142"/>
      <c r="AC122" s="72"/>
      <c r="AD122" s="142"/>
      <c r="AE122" s="72"/>
      <c r="AF122" s="72"/>
      <c r="AG122" s="72"/>
      <c r="AH122" s="72"/>
      <c r="AI122" s="72"/>
      <c r="AJ122" s="72"/>
      <c r="AK122" s="72"/>
      <c r="AL122" s="72"/>
      <c r="AM122" s="30"/>
      <c r="AN122" s="92"/>
      <c r="AO122" s="172"/>
      <c r="AP122" s="173"/>
      <c r="AQ122" s="30"/>
      <c r="AR122" s="30"/>
      <c r="AS122" s="72"/>
      <c r="AT122" s="30"/>
      <c r="AU122" s="30"/>
      <c r="AV122" s="30"/>
      <c r="AW122" s="72"/>
      <c r="AX122" s="30"/>
      <c r="AY122" s="30"/>
      <c r="AZ122" s="142"/>
      <c r="BA122" s="72"/>
      <c r="BB122" s="142"/>
      <c r="BC122" s="72"/>
      <c r="BD122" s="173"/>
      <c r="BE122" s="172"/>
      <c r="BF122" s="173"/>
      <c r="BG122" s="30"/>
      <c r="BH122" s="142"/>
      <c r="BI122" s="72"/>
      <c r="BJ122" s="142"/>
      <c r="BK122" s="72"/>
      <c r="BL122" s="173"/>
      <c r="BM122" s="172"/>
      <c r="BN122" s="173"/>
    </row>
    <row r="123" spans="8:66">
      <c r="H123" s="72"/>
      <c r="I123" s="141"/>
      <c r="J123" s="71"/>
      <c r="K123" s="91"/>
      <c r="L123" s="91"/>
      <c r="M123" s="64"/>
      <c r="N123"/>
      <c r="O123" s="170"/>
      <c r="P123" s="72"/>
      <c r="Q123" s="72"/>
      <c r="R123" s="170"/>
      <c r="S123" s="141"/>
      <c r="T123" s="171"/>
      <c r="U123" s="72"/>
      <c r="V123" s="171"/>
      <c r="W123" s="141"/>
      <c r="X123" s="142"/>
      <c r="Y123" s="72"/>
      <c r="Z123" s="142"/>
      <c r="AA123" s="141"/>
      <c r="AB123" s="142"/>
      <c r="AC123" s="72"/>
      <c r="AD123" s="142"/>
      <c r="AE123" s="72"/>
      <c r="AF123" s="72"/>
      <c r="AG123" s="72"/>
      <c r="AH123" s="72"/>
      <c r="AI123" s="72"/>
      <c r="AJ123" s="72"/>
      <c r="AK123" s="72"/>
      <c r="AL123" s="72"/>
      <c r="AM123" s="30"/>
      <c r="AN123" s="92"/>
      <c r="AO123" s="172"/>
      <c r="AP123" s="173"/>
      <c r="AQ123" s="30"/>
      <c r="AR123" s="30"/>
      <c r="AS123" s="72"/>
      <c r="AT123" s="30"/>
      <c r="AU123" s="30"/>
      <c r="AV123" s="30"/>
      <c r="AW123" s="72"/>
      <c r="AX123" s="30"/>
      <c r="AY123" s="30"/>
      <c r="AZ123" s="142"/>
      <c r="BA123" s="72"/>
      <c r="BB123" s="142"/>
      <c r="BC123" s="72"/>
      <c r="BD123" s="173"/>
      <c r="BE123" s="172"/>
      <c r="BF123" s="173"/>
      <c r="BG123" s="30"/>
      <c r="BH123" s="142"/>
      <c r="BI123" s="72"/>
      <c r="BJ123" s="142"/>
      <c r="BK123" s="72"/>
      <c r="BL123" s="173"/>
      <c r="BM123" s="172"/>
      <c r="BN123" s="173"/>
    </row>
    <row r="124" spans="8:66">
      <c r="H124" s="72"/>
      <c r="I124" s="141"/>
      <c r="J124" s="71"/>
      <c r="K124" s="91"/>
      <c r="L124" s="91"/>
      <c r="M124" s="64"/>
      <c r="N124"/>
      <c r="O124" s="170"/>
      <c r="P124" s="72"/>
      <c r="Q124" s="72"/>
      <c r="R124" s="170"/>
      <c r="S124" s="141"/>
      <c r="T124" s="171"/>
      <c r="U124" s="72"/>
      <c r="V124" s="171"/>
      <c r="W124" s="141"/>
      <c r="X124" s="142"/>
      <c r="Y124" s="72"/>
      <c r="Z124" s="142"/>
      <c r="AA124" s="141"/>
      <c r="AB124" s="142"/>
      <c r="AC124" s="72"/>
      <c r="AD124" s="142"/>
      <c r="AE124" s="72"/>
      <c r="AF124" s="72"/>
      <c r="AG124" s="72"/>
      <c r="AH124" s="72"/>
      <c r="AI124" s="72"/>
      <c r="AJ124" s="72"/>
      <c r="AK124" s="72"/>
      <c r="AL124" s="72"/>
      <c r="AM124" s="30"/>
      <c r="AN124" s="92"/>
      <c r="AO124" s="172"/>
      <c r="AP124" s="173"/>
      <c r="AQ124" s="30"/>
      <c r="AR124" s="30"/>
      <c r="AS124" s="72"/>
      <c r="AT124" s="30"/>
      <c r="AU124" s="30"/>
      <c r="AV124" s="30"/>
      <c r="AW124" s="72"/>
      <c r="AX124" s="30"/>
      <c r="AY124" s="30"/>
      <c r="AZ124" s="142"/>
      <c r="BA124" s="72"/>
      <c r="BB124" s="142"/>
      <c r="BC124" s="72"/>
      <c r="BD124" s="173"/>
      <c r="BE124" s="172"/>
      <c r="BF124" s="173"/>
      <c r="BG124" s="30"/>
      <c r="BH124" s="142"/>
      <c r="BI124" s="72"/>
      <c r="BJ124" s="142"/>
      <c r="BK124" s="72"/>
      <c r="BL124" s="173"/>
      <c r="BM124" s="172"/>
      <c r="BN124" s="173"/>
    </row>
    <row r="125" spans="8:66">
      <c r="H125" s="72"/>
      <c r="I125" s="141"/>
      <c r="J125" s="71"/>
      <c r="K125" s="91"/>
      <c r="L125" s="91"/>
      <c r="M125" s="64"/>
      <c r="N125"/>
      <c r="O125" s="170"/>
      <c r="P125" s="72"/>
      <c r="Q125" s="72"/>
      <c r="R125" s="170"/>
      <c r="S125" s="141"/>
      <c r="T125" s="171"/>
      <c r="U125" s="72"/>
      <c r="V125" s="171"/>
      <c r="W125" s="141"/>
      <c r="X125" s="142"/>
      <c r="Y125" s="72"/>
      <c r="Z125" s="142"/>
      <c r="AA125" s="141"/>
      <c r="AB125" s="142"/>
      <c r="AC125" s="72"/>
      <c r="AD125" s="142"/>
      <c r="AE125" s="72"/>
      <c r="AF125" s="72"/>
      <c r="AG125" s="72"/>
      <c r="AH125" s="72"/>
      <c r="AI125" s="72"/>
      <c r="AJ125" s="72"/>
      <c r="AK125" s="72"/>
      <c r="AL125" s="72"/>
      <c r="AM125" s="30"/>
      <c r="AN125" s="92"/>
      <c r="AO125" s="172"/>
      <c r="AP125" s="173"/>
      <c r="AQ125" s="30"/>
      <c r="AR125" s="30"/>
      <c r="AS125" s="72"/>
      <c r="AT125" s="30"/>
      <c r="AU125" s="30"/>
      <c r="AV125" s="30"/>
      <c r="AW125" s="72"/>
      <c r="AX125" s="30"/>
      <c r="AY125" s="30"/>
      <c r="AZ125" s="142"/>
      <c r="BA125" s="72"/>
      <c r="BB125" s="142"/>
      <c r="BC125" s="72"/>
      <c r="BD125" s="173"/>
      <c r="BE125" s="172"/>
      <c r="BF125" s="173"/>
      <c r="BG125" s="30"/>
      <c r="BH125" s="142"/>
      <c r="BI125" s="72"/>
      <c r="BJ125" s="142"/>
      <c r="BK125" s="72"/>
      <c r="BL125" s="173"/>
      <c r="BM125" s="172"/>
      <c r="BN125" s="173"/>
    </row>
    <row r="126" spans="8:66">
      <c r="H126" s="72"/>
      <c r="I126" s="141"/>
      <c r="J126" s="71"/>
      <c r="K126" s="91"/>
      <c r="L126" s="91"/>
      <c r="M126" s="64"/>
      <c r="N126"/>
      <c r="O126" s="170"/>
      <c r="P126" s="72"/>
      <c r="Q126" s="72"/>
      <c r="R126" s="170"/>
      <c r="S126" s="141"/>
      <c r="T126" s="171"/>
      <c r="U126" s="72"/>
      <c r="V126" s="171"/>
      <c r="W126" s="141"/>
      <c r="X126" s="142"/>
      <c r="Y126" s="72"/>
      <c r="Z126" s="142"/>
      <c r="AA126" s="141"/>
      <c r="AB126" s="142"/>
      <c r="AC126" s="72"/>
      <c r="AD126" s="142"/>
      <c r="AE126" s="72"/>
      <c r="AF126" s="72"/>
      <c r="AG126" s="72"/>
      <c r="AH126" s="72"/>
      <c r="AI126" s="72"/>
      <c r="AJ126" s="72"/>
      <c r="AK126" s="72"/>
      <c r="AL126" s="72"/>
      <c r="AM126" s="30"/>
      <c r="AN126" s="92"/>
      <c r="AO126" s="172"/>
      <c r="AP126" s="173"/>
      <c r="AQ126" s="30"/>
      <c r="AR126" s="30"/>
      <c r="AS126" s="72"/>
      <c r="AT126" s="30"/>
      <c r="AU126" s="30"/>
      <c r="AV126" s="30"/>
      <c r="AW126" s="72"/>
      <c r="AX126" s="30"/>
      <c r="AY126" s="30"/>
      <c r="AZ126" s="142"/>
      <c r="BA126" s="72"/>
      <c r="BB126" s="142"/>
      <c r="BC126" s="72"/>
      <c r="BD126" s="173"/>
      <c r="BE126" s="172"/>
      <c r="BF126" s="173"/>
      <c r="BG126" s="30"/>
      <c r="BH126" s="142"/>
      <c r="BI126" s="72"/>
      <c r="BJ126" s="142"/>
      <c r="BK126" s="72"/>
      <c r="BL126" s="173"/>
      <c r="BM126" s="172"/>
      <c r="BN126" s="173"/>
    </row>
    <row r="127" spans="8:66">
      <c r="H127" s="72"/>
      <c r="I127" s="141"/>
      <c r="J127" s="71"/>
      <c r="K127" s="91"/>
      <c r="L127" s="91"/>
      <c r="M127" s="64"/>
      <c r="N127"/>
      <c r="O127" s="170"/>
      <c r="P127" s="72"/>
      <c r="Q127" s="72"/>
      <c r="R127" s="170"/>
      <c r="S127" s="141"/>
      <c r="T127" s="171"/>
      <c r="U127" s="72"/>
      <c r="V127" s="171"/>
      <c r="W127" s="141"/>
      <c r="X127" s="142"/>
      <c r="Y127" s="72"/>
      <c r="Z127" s="142"/>
      <c r="AA127" s="141"/>
      <c r="AB127" s="142"/>
      <c r="AC127" s="72"/>
      <c r="AD127" s="142"/>
      <c r="AE127" s="72"/>
      <c r="AF127" s="72"/>
      <c r="AG127" s="72"/>
      <c r="AH127" s="72"/>
      <c r="AI127" s="72"/>
      <c r="AJ127" s="72"/>
      <c r="AK127" s="72"/>
      <c r="AL127" s="72"/>
      <c r="AM127" s="30"/>
      <c r="AN127" s="92"/>
      <c r="AO127" s="172"/>
      <c r="AP127" s="173"/>
      <c r="AQ127" s="30"/>
      <c r="AR127" s="30"/>
      <c r="AS127" s="72"/>
      <c r="AT127" s="30"/>
      <c r="AU127" s="30"/>
      <c r="AV127" s="30"/>
      <c r="AW127" s="72"/>
      <c r="AX127" s="30"/>
      <c r="AY127" s="30"/>
      <c r="AZ127" s="142"/>
      <c r="BA127" s="72"/>
      <c r="BB127" s="142"/>
      <c r="BC127" s="72"/>
      <c r="BD127" s="173"/>
      <c r="BE127" s="172"/>
      <c r="BF127" s="173"/>
      <c r="BG127" s="30"/>
      <c r="BH127" s="142"/>
      <c r="BI127" s="72"/>
      <c r="BJ127" s="142"/>
      <c r="BK127" s="72"/>
      <c r="BL127" s="173"/>
      <c r="BM127" s="172"/>
      <c r="BN127" s="173"/>
    </row>
    <row r="128" spans="8:66">
      <c r="H128" s="72"/>
      <c r="I128" s="141"/>
      <c r="J128" s="71"/>
      <c r="K128" s="91"/>
      <c r="L128" s="91"/>
      <c r="M128" s="64"/>
      <c r="N128"/>
      <c r="O128" s="170"/>
      <c r="P128" s="72"/>
      <c r="Q128" s="72"/>
      <c r="R128" s="170"/>
      <c r="S128" s="141"/>
      <c r="T128" s="171"/>
      <c r="U128" s="72"/>
      <c r="V128" s="171"/>
      <c r="W128" s="141"/>
      <c r="X128" s="142"/>
      <c r="Y128" s="72"/>
      <c r="Z128" s="142"/>
      <c r="AA128" s="141"/>
      <c r="AB128" s="142"/>
      <c r="AC128" s="72"/>
      <c r="AD128" s="142"/>
      <c r="AE128" s="72"/>
      <c r="AF128" s="72"/>
      <c r="AG128" s="72"/>
      <c r="AH128" s="72"/>
      <c r="AI128" s="72"/>
      <c r="AJ128" s="72"/>
      <c r="AK128" s="72"/>
      <c r="AL128" s="72"/>
      <c r="AM128" s="30"/>
      <c r="AN128" s="92"/>
      <c r="AO128" s="172"/>
      <c r="AP128" s="173"/>
      <c r="AQ128" s="30"/>
      <c r="AR128" s="30"/>
      <c r="AS128" s="72"/>
      <c r="AT128" s="30"/>
      <c r="AU128" s="30"/>
      <c r="AV128" s="30"/>
      <c r="AW128" s="72"/>
      <c r="AX128" s="30"/>
      <c r="AY128" s="30"/>
      <c r="AZ128" s="142"/>
      <c r="BA128" s="72"/>
      <c r="BB128" s="142"/>
      <c r="BC128" s="72"/>
      <c r="BD128" s="173"/>
      <c r="BE128" s="172"/>
      <c r="BF128" s="173"/>
      <c r="BG128" s="30"/>
      <c r="BH128" s="142"/>
      <c r="BI128" s="72"/>
      <c r="BJ128" s="142"/>
      <c r="BK128" s="72"/>
      <c r="BL128" s="173"/>
      <c r="BM128" s="172"/>
      <c r="BN128" s="173"/>
    </row>
    <row r="129" spans="8:66">
      <c r="H129" s="72"/>
      <c r="I129" s="141"/>
      <c r="J129" s="71"/>
      <c r="K129" s="91"/>
      <c r="L129" s="91"/>
      <c r="M129" s="64"/>
      <c r="N129"/>
      <c r="O129" s="170"/>
      <c r="P129" s="72"/>
      <c r="Q129" s="72"/>
      <c r="R129" s="170"/>
      <c r="S129" s="141"/>
      <c r="T129" s="171"/>
      <c r="U129" s="72"/>
      <c r="V129" s="171"/>
      <c r="W129" s="141"/>
      <c r="X129" s="142"/>
      <c r="Y129" s="72"/>
      <c r="Z129" s="142"/>
      <c r="AA129" s="141"/>
      <c r="AB129" s="142"/>
      <c r="AC129" s="72"/>
      <c r="AD129" s="142"/>
      <c r="AE129" s="72"/>
      <c r="AF129" s="72"/>
      <c r="AG129" s="72"/>
      <c r="AH129" s="72"/>
      <c r="AI129" s="72"/>
      <c r="AJ129" s="72"/>
      <c r="AK129" s="72"/>
      <c r="AL129" s="72"/>
      <c r="AM129" s="30"/>
      <c r="AN129" s="92"/>
      <c r="AO129" s="172"/>
      <c r="AP129" s="173"/>
      <c r="AQ129" s="30"/>
      <c r="AR129" s="30"/>
      <c r="AS129" s="72"/>
      <c r="AT129" s="30"/>
      <c r="AU129" s="30"/>
      <c r="AV129" s="30"/>
      <c r="AW129" s="72"/>
      <c r="AX129" s="30"/>
      <c r="AY129" s="30"/>
      <c r="AZ129" s="142"/>
      <c r="BA129" s="72"/>
      <c r="BB129" s="142"/>
      <c r="BC129" s="72"/>
      <c r="BD129" s="173"/>
      <c r="BE129" s="172"/>
      <c r="BF129" s="173"/>
      <c r="BG129" s="30"/>
      <c r="BH129" s="142"/>
      <c r="BI129" s="72"/>
      <c r="BJ129" s="142"/>
      <c r="BK129" s="72"/>
      <c r="BL129" s="173"/>
      <c r="BM129" s="172"/>
      <c r="BN129" s="173"/>
    </row>
    <row r="130" spans="8:66">
      <c r="H130" s="72"/>
      <c r="I130" s="141"/>
      <c r="J130" s="71"/>
      <c r="K130" s="91"/>
      <c r="L130" s="91"/>
      <c r="M130" s="64"/>
      <c r="N130"/>
      <c r="O130" s="170"/>
      <c r="P130" s="72"/>
      <c r="Q130" s="72"/>
      <c r="R130" s="170"/>
      <c r="S130" s="141"/>
      <c r="T130" s="171"/>
      <c r="U130" s="72"/>
      <c r="V130" s="171"/>
      <c r="W130" s="141"/>
      <c r="X130" s="142"/>
      <c r="Y130" s="72"/>
      <c r="Z130" s="142"/>
      <c r="AA130" s="141"/>
      <c r="AB130" s="142"/>
      <c r="AC130" s="72"/>
      <c r="AD130" s="142"/>
      <c r="AE130" s="72"/>
      <c r="AF130" s="72"/>
      <c r="AG130" s="72"/>
      <c r="AH130" s="72"/>
      <c r="AI130" s="72"/>
      <c r="AJ130" s="72"/>
      <c r="AK130" s="72"/>
      <c r="AL130" s="72"/>
      <c r="AM130" s="30"/>
      <c r="AN130" s="92"/>
      <c r="AO130" s="172"/>
      <c r="AP130" s="173"/>
      <c r="AQ130" s="30"/>
      <c r="AR130" s="30"/>
      <c r="AS130" s="72"/>
      <c r="AT130" s="30"/>
      <c r="AU130" s="30"/>
      <c r="AV130" s="30"/>
      <c r="AW130" s="72"/>
      <c r="AX130" s="30"/>
      <c r="AY130" s="30"/>
      <c r="AZ130" s="142"/>
      <c r="BA130" s="72"/>
      <c r="BB130" s="142"/>
      <c r="BC130" s="72"/>
      <c r="BD130" s="173"/>
      <c r="BE130" s="172"/>
      <c r="BF130" s="173"/>
      <c r="BG130" s="30"/>
      <c r="BH130" s="142"/>
      <c r="BI130" s="72"/>
      <c r="BJ130" s="142"/>
      <c r="BK130" s="72"/>
      <c r="BL130" s="173"/>
      <c r="BM130" s="172"/>
      <c r="BN130" s="173"/>
    </row>
    <row r="131" spans="8:66">
      <c r="H131" s="72"/>
      <c r="I131" s="141"/>
      <c r="J131" s="71"/>
      <c r="K131" s="91"/>
      <c r="L131" s="91"/>
      <c r="M131" s="64"/>
      <c r="N131"/>
      <c r="O131" s="170"/>
      <c r="P131" s="72"/>
      <c r="Q131" s="72"/>
      <c r="R131" s="170"/>
      <c r="S131" s="141"/>
      <c r="T131" s="171"/>
      <c r="U131" s="72"/>
      <c r="V131" s="171"/>
      <c r="W131" s="141"/>
      <c r="X131" s="142"/>
      <c r="Y131" s="72"/>
      <c r="Z131" s="142"/>
      <c r="AA131" s="141"/>
      <c r="AB131" s="142"/>
      <c r="AC131" s="72"/>
      <c r="AD131" s="142"/>
      <c r="AE131" s="72"/>
      <c r="AF131" s="72"/>
      <c r="AG131" s="72"/>
      <c r="AH131" s="72"/>
      <c r="AI131" s="72"/>
      <c r="AJ131" s="72"/>
      <c r="AK131" s="72"/>
      <c r="AL131" s="72"/>
      <c r="AM131" s="30"/>
      <c r="AN131" s="92"/>
      <c r="AO131" s="172"/>
      <c r="AP131" s="173"/>
      <c r="AQ131" s="30"/>
      <c r="AR131" s="30"/>
      <c r="AS131" s="72"/>
      <c r="AT131" s="30"/>
      <c r="AU131" s="30"/>
      <c r="AV131" s="30"/>
      <c r="AW131" s="72"/>
      <c r="AX131" s="30"/>
      <c r="AY131" s="30"/>
      <c r="AZ131" s="142"/>
      <c r="BA131" s="72"/>
      <c r="BB131" s="142"/>
      <c r="BC131" s="72"/>
      <c r="BD131" s="173"/>
      <c r="BE131" s="172"/>
      <c r="BF131" s="173"/>
      <c r="BG131" s="30"/>
      <c r="BH131" s="142"/>
      <c r="BI131" s="72"/>
      <c r="BJ131" s="142"/>
      <c r="BK131" s="72"/>
      <c r="BL131" s="173"/>
      <c r="BM131" s="172"/>
      <c r="BN131" s="173"/>
    </row>
    <row r="132" spans="8:66">
      <c r="H132" s="72"/>
      <c r="I132" s="141"/>
      <c r="J132" s="71"/>
      <c r="K132" s="91"/>
      <c r="L132" s="91"/>
      <c r="M132" s="64"/>
      <c r="N132"/>
      <c r="O132" s="170"/>
      <c r="P132" s="72"/>
      <c r="Q132" s="72"/>
      <c r="R132" s="170"/>
      <c r="S132" s="141"/>
      <c r="T132" s="171"/>
      <c r="U132" s="72"/>
      <c r="V132" s="171"/>
      <c r="W132" s="141"/>
      <c r="X132" s="142"/>
      <c r="Y132" s="72"/>
      <c r="Z132" s="142"/>
      <c r="AA132" s="141"/>
      <c r="AB132" s="142"/>
      <c r="AC132" s="72"/>
      <c r="AD132" s="142"/>
      <c r="AE132" s="72"/>
      <c r="AF132" s="72"/>
      <c r="AG132" s="72"/>
      <c r="AH132" s="72"/>
      <c r="AI132" s="72"/>
      <c r="AJ132" s="72"/>
      <c r="AK132" s="72"/>
      <c r="AL132" s="72"/>
      <c r="AM132" s="30"/>
      <c r="AN132" s="92"/>
      <c r="AO132" s="172"/>
      <c r="AP132" s="173"/>
      <c r="AQ132" s="30"/>
      <c r="AR132" s="30"/>
      <c r="AS132" s="72"/>
      <c r="AT132" s="30"/>
      <c r="AU132" s="30"/>
      <c r="AV132" s="30"/>
      <c r="AW132" s="72"/>
      <c r="AX132" s="30"/>
      <c r="AY132" s="30"/>
      <c r="AZ132" s="142"/>
      <c r="BA132" s="72"/>
      <c r="BB132" s="142"/>
      <c r="BC132" s="72"/>
      <c r="BD132" s="173"/>
      <c r="BE132" s="172"/>
      <c r="BF132" s="173"/>
      <c r="BG132" s="30"/>
      <c r="BH132" s="142"/>
      <c r="BI132" s="72"/>
      <c r="BJ132" s="142"/>
      <c r="BK132" s="72"/>
      <c r="BL132" s="173"/>
      <c r="BM132" s="172"/>
      <c r="BN132" s="173"/>
    </row>
    <row r="133" spans="8:66">
      <c r="H133" s="72"/>
      <c r="I133" s="141"/>
      <c r="J133" s="71"/>
      <c r="K133" s="91"/>
      <c r="L133" s="91"/>
      <c r="M133" s="64"/>
      <c r="N133"/>
      <c r="O133" s="170"/>
      <c r="P133" s="72"/>
      <c r="Q133" s="72"/>
      <c r="R133" s="170"/>
      <c r="S133" s="141"/>
      <c r="T133" s="171"/>
      <c r="U133" s="72"/>
      <c r="V133" s="171"/>
      <c r="W133" s="141"/>
      <c r="X133" s="142"/>
      <c r="Y133" s="72"/>
      <c r="Z133" s="142"/>
      <c r="AA133" s="141"/>
      <c r="AB133" s="142"/>
      <c r="AC133" s="72"/>
      <c r="AD133" s="142"/>
      <c r="AE133" s="72"/>
      <c r="AF133" s="72"/>
      <c r="AG133" s="72"/>
      <c r="AH133" s="72"/>
      <c r="AI133" s="72"/>
      <c r="AJ133" s="72"/>
      <c r="AK133" s="72"/>
      <c r="AL133" s="72"/>
      <c r="AM133" s="30"/>
      <c r="AN133" s="92"/>
      <c r="AO133" s="172"/>
      <c r="AP133" s="173"/>
      <c r="AQ133" s="30"/>
      <c r="AR133" s="30"/>
      <c r="AS133" s="72"/>
      <c r="AT133" s="30"/>
      <c r="AU133" s="30"/>
      <c r="AV133" s="30"/>
      <c r="AW133" s="72"/>
      <c r="AX133" s="30"/>
      <c r="AY133" s="30"/>
      <c r="AZ133" s="142"/>
      <c r="BA133" s="72"/>
      <c r="BB133" s="142"/>
      <c r="BC133" s="72"/>
      <c r="BD133" s="173"/>
      <c r="BE133" s="172"/>
      <c r="BF133" s="173"/>
      <c r="BG133" s="30"/>
      <c r="BH133" s="142"/>
      <c r="BI133" s="72"/>
      <c r="BJ133" s="142"/>
      <c r="BK133" s="72"/>
      <c r="BL133" s="173"/>
      <c r="BM133" s="172"/>
      <c r="BN133" s="173"/>
    </row>
    <row r="134" spans="8:66">
      <c r="H134" s="72"/>
      <c r="I134" s="141"/>
      <c r="J134" s="71"/>
      <c r="K134" s="91"/>
      <c r="L134" s="91"/>
      <c r="M134" s="64"/>
      <c r="N134"/>
      <c r="O134" s="170"/>
      <c r="P134" s="72"/>
      <c r="Q134" s="72"/>
      <c r="R134" s="170"/>
      <c r="S134" s="141"/>
      <c r="T134" s="171"/>
      <c r="U134" s="72"/>
      <c r="V134" s="171"/>
      <c r="W134" s="141"/>
      <c r="X134" s="142"/>
      <c r="Y134" s="72"/>
      <c r="Z134" s="142"/>
      <c r="AA134" s="141"/>
      <c r="AB134" s="142"/>
      <c r="AC134" s="72"/>
      <c r="AD134" s="142"/>
      <c r="AE134" s="72"/>
      <c r="AF134" s="72"/>
      <c r="AG134" s="72"/>
      <c r="AH134" s="72"/>
      <c r="AI134" s="72"/>
      <c r="AJ134" s="72"/>
      <c r="AK134" s="72"/>
      <c r="AL134" s="72"/>
      <c r="AM134" s="30"/>
      <c r="AN134" s="92"/>
      <c r="AO134" s="172"/>
      <c r="AP134" s="173"/>
      <c r="AQ134" s="30"/>
      <c r="AR134" s="30"/>
      <c r="AS134" s="72"/>
      <c r="AT134" s="30"/>
      <c r="AU134" s="30"/>
      <c r="AV134" s="30"/>
      <c r="AW134" s="72"/>
      <c r="AX134" s="30"/>
      <c r="AY134" s="30"/>
      <c r="AZ134" s="142"/>
      <c r="BA134" s="72"/>
      <c r="BB134" s="142"/>
      <c r="BC134" s="72"/>
      <c r="BD134" s="173"/>
      <c r="BE134" s="172"/>
      <c r="BF134" s="173"/>
      <c r="BG134" s="30"/>
      <c r="BH134" s="142"/>
      <c r="BI134" s="72"/>
      <c r="BJ134" s="142"/>
      <c r="BK134" s="72"/>
      <c r="BL134" s="173"/>
      <c r="BM134" s="172"/>
      <c r="BN134" s="173"/>
    </row>
    <row r="135" spans="8:66">
      <c r="H135" s="72"/>
      <c r="I135" s="141"/>
      <c r="J135" s="71"/>
      <c r="K135" s="91"/>
      <c r="L135" s="91"/>
      <c r="M135" s="64"/>
      <c r="N135"/>
      <c r="O135" s="170"/>
      <c r="P135" s="72"/>
      <c r="Q135" s="72"/>
      <c r="R135" s="170"/>
      <c r="S135" s="141"/>
      <c r="T135" s="171"/>
      <c r="U135" s="72"/>
      <c r="V135" s="171"/>
      <c r="W135" s="141"/>
      <c r="X135" s="142"/>
      <c r="Y135" s="72"/>
      <c r="Z135" s="142"/>
      <c r="AA135" s="141"/>
      <c r="AB135" s="142"/>
      <c r="AC135" s="72"/>
      <c r="AD135" s="142"/>
      <c r="AE135" s="72"/>
      <c r="AF135" s="72"/>
      <c r="AG135" s="72"/>
      <c r="AH135" s="72"/>
      <c r="AI135" s="72"/>
      <c r="AJ135" s="72"/>
      <c r="AK135" s="72"/>
      <c r="AL135" s="72"/>
      <c r="AM135" s="30"/>
      <c r="AN135" s="92"/>
      <c r="AO135" s="172"/>
      <c r="AP135" s="173"/>
      <c r="AQ135" s="30"/>
      <c r="AR135" s="30"/>
      <c r="AS135" s="72"/>
      <c r="AT135" s="30"/>
      <c r="AU135" s="30"/>
      <c r="AV135" s="30"/>
      <c r="AW135" s="72"/>
      <c r="AX135" s="30"/>
      <c r="AY135" s="30"/>
      <c r="AZ135" s="142"/>
      <c r="BA135" s="72"/>
      <c r="BB135" s="142"/>
      <c r="BC135" s="72"/>
      <c r="BD135" s="173"/>
      <c r="BE135" s="172"/>
      <c r="BF135" s="173"/>
      <c r="BG135" s="30"/>
      <c r="BH135" s="142"/>
      <c r="BI135" s="72"/>
      <c r="BJ135" s="142"/>
      <c r="BK135" s="72"/>
      <c r="BL135" s="173"/>
      <c r="BM135" s="172"/>
      <c r="BN135" s="173"/>
    </row>
    <row r="136" spans="8:66">
      <c r="H136" s="72"/>
      <c r="I136" s="141"/>
      <c r="J136" s="71"/>
      <c r="K136" s="91"/>
      <c r="L136" s="91"/>
      <c r="M136" s="64"/>
      <c r="N136"/>
      <c r="O136" s="170"/>
      <c r="P136" s="72"/>
      <c r="Q136" s="72"/>
      <c r="R136" s="170"/>
      <c r="S136" s="141"/>
      <c r="T136" s="171"/>
      <c r="U136" s="72"/>
      <c r="V136" s="171"/>
      <c r="W136" s="141"/>
      <c r="X136" s="142"/>
      <c r="Y136" s="72"/>
      <c r="Z136" s="142"/>
      <c r="AA136" s="141"/>
      <c r="AB136" s="142"/>
      <c r="AC136" s="72"/>
      <c r="AD136" s="142"/>
      <c r="AE136" s="72"/>
      <c r="AF136" s="72"/>
      <c r="AG136" s="72"/>
      <c r="AH136" s="72"/>
      <c r="AI136" s="72"/>
      <c r="AJ136" s="72"/>
      <c r="AK136" s="72"/>
      <c r="AL136" s="72"/>
      <c r="AM136" s="30"/>
      <c r="AN136" s="92"/>
      <c r="AO136" s="172"/>
      <c r="AP136" s="173"/>
      <c r="AQ136" s="30"/>
      <c r="AR136" s="30"/>
      <c r="AS136" s="72"/>
      <c r="AT136" s="30"/>
      <c r="AU136" s="30"/>
      <c r="AV136" s="30"/>
      <c r="AW136" s="72"/>
      <c r="AX136" s="30"/>
      <c r="AY136" s="30"/>
      <c r="AZ136" s="142"/>
      <c r="BA136" s="72"/>
      <c r="BB136" s="142"/>
      <c r="BC136" s="72"/>
      <c r="BD136" s="173"/>
      <c r="BE136" s="172"/>
      <c r="BF136" s="173"/>
      <c r="BG136" s="30"/>
      <c r="BH136" s="142"/>
      <c r="BI136" s="72"/>
      <c r="BJ136" s="142"/>
      <c r="BK136" s="72"/>
      <c r="BL136" s="173"/>
      <c r="BM136" s="172"/>
      <c r="BN136" s="173"/>
    </row>
    <row r="137" spans="8:66">
      <c r="H137" s="72"/>
      <c r="I137" s="141"/>
      <c r="J137" s="71"/>
      <c r="K137" s="91"/>
      <c r="L137" s="91"/>
      <c r="M137" s="64"/>
      <c r="N137"/>
      <c r="O137" s="170"/>
      <c r="P137" s="72"/>
      <c r="Q137" s="72"/>
      <c r="R137" s="170"/>
      <c r="S137" s="141"/>
      <c r="T137" s="171"/>
      <c r="U137" s="72"/>
      <c r="V137" s="171"/>
      <c r="W137" s="141"/>
      <c r="X137" s="142"/>
      <c r="Y137" s="72"/>
      <c r="Z137" s="142"/>
      <c r="AA137" s="141"/>
      <c r="AB137" s="142"/>
      <c r="AC137" s="72"/>
      <c r="AD137" s="142"/>
      <c r="AE137" s="72"/>
      <c r="AF137" s="72"/>
      <c r="AG137" s="72"/>
      <c r="AH137" s="72"/>
      <c r="AI137" s="72"/>
      <c r="AJ137" s="72"/>
      <c r="AK137" s="72"/>
      <c r="AL137" s="72"/>
      <c r="AM137" s="30"/>
      <c r="AN137" s="92"/>
      <c r="AO137" s="172"/>
      <c r="AP137" s="173"/>
      <c r="AQ137" s="30"/>
      <c r="AR137" s="30"/>
      <c r="AS137" s="72"/>
      <c r="AT137" s="30"/>
      <c r="AU137" s="30"/>
      <c r="AV137" s="30"/>
      <c r="AW137" s="72"/>
      <c r="AX137" s="30"/>
      <c r="AY137" s="30"/>
      <c r="AZ137" s="142"/>
      <c r="BA137" s="72"/>
      <c r="BB137" s="142"/>
      <c r="BC137" s="72"/>
      <c r="BD137" s="173"/>
      <c r="BE137" s="172"/>
      <c r="BF137" s="173"/>
      <c r="BG137" s="30"/>
      <c r="BH137" s="142"/>
      <c r="BI137" s="72"/>
      <c r="BJ137" s="142"/>
      <c r="BK137" s="72"/>
      <c r="BL137" s="173"/>
      <c r="BM137" s="172"/>
      <c r="BN137" s="173"/>
    </row>
    <row r="138" spans="8:66">
      <c r="H138" s="72"/>
      <c r="I138" s="141"/>
      <c r="J138" s="71"/>
      <c r="K138" s="91"/>
      <c r="L138" s="91"/>
      <c r="M138" s="64"/>
      <c r="N138"/>
      <c r="O138" s="170"/>
      <c r="P138" s="72"/>
      <c r="Q138" s="72"/>
      <c r="R138" s="170"/>
      <c r="S138" s="141"/>
      <c r="T138" s="171"/>
      <c r="U138" s="72"/>
      <c r="V138" s="171"/>
      <c r="W138" s="141"/>
      <c r="X138" s="142"/>
      <c r="Y138" s="72"/>
      <c r="Z138" s="142"/>
      <c r="AA138" s="141"/>
      <c r="AB138" s="142"/>
      <c r="AC138" s="72"/>
      <c r="AD138" s="142"/>
      <c r="AE138" s="72"/>
      <c r="AF138" s="72"/>
      <c r="AG138" s="72"/>
      <c r="AH138" s="72"/>
      <c r="AI138" s="72"/>
      <c r="AJ138" s="72"/>
      <c r="AK138" s="72"/>
      <c r="AL138" s="72"/>
      <c r="AM138" s="30"/>
      <c r="AN138" s="92"/>
      <c r="AO138" s="172"/>
      <c r="AP138" s="173"/>
      <c r="AQ138" s="30"/>
      <c r="AR138" s="30"/>
      <c r="AS138" s="72"/>
      <c r="AT138" s="30"/>
      <c r="AU138" s="30"/>
      <c r="AV138" s="30"/>
      <c r="AW138" s="72"/>
      <c r="AX138" s="30"/>
      <c r="AY138" s="30"/>
      <c r="AZ138" s="142"/>
      <c r="BA138" s="72"/>
      <c r="BB138" s="142"/>
      <c r="BC138" s="72"/>
      <c r="BD138" s="173"/>
      <c r="BE138" s="172"/>
      <c r="BF138" s="173"/>
      <c r="BG138" s="30"/>
      <c r="BH138" s="142"/>
      <c r="BI138" s="72"/>
      <c r="BJ138" s="142"/>
      <c r="BK138" s="72"/>
      <c r="BL138" s="173"/>
      <c r="BM138" s="172"/>
      <c r="BN138" s="173"/>
    </row>
    <row r="139" spans="8:66">
      <c r="H139" s="72"/>
      <c r="I139" s="141"/>
      <c r="J139" s="71"/>
      <c r="K139" s="91"/>
      <c r="L139" s="91"/>
      <c r="M139" s="64"/>
      <c r="N139"/>
      <c r="O139" s="170"/>
      <c r="P139" s="72"/>
      <c r="Q139" s="72"/>
      <c r="R139" s="170"/>
      <c r="S139" s="141"/>
      <c r="T139" s="171"/>
      <c r="U139" s="72"/>
      <c r="V139" s="171"/>
      <c r="W139" s="141"/>
      <c r="X139" s="142"/>
      <c r="Y139" s="72"/>
      <c r="Z139" s="142"/>
      <c r="AA139" s="141"/>
      <c r="AB139" s="142"/>
      <c r="AC139" s="72"/>
      <c r="AD139" s="142"/>
      <c r="AE139" s="72"/>
      <c r="AF139" s="72"/>
      <c r="AG139" s="72"/>
      <c r="AH139" s="72"/>
      <c r="AI139" s="72"/>
      <c r="AJ139" s="72"/>
      <c r="AK139" s="72"/>
      <c r="AL139" s="72"/>
      <c r="AM139" s="30"/>
      <c r="AN139" s="92"/>
      <c r="AO139" s="172"/>
      <c r="AP139" s="173"/>
      <c r="AQ139" s="30"/>
      <c r="AR139" s="30"/>
      <c r="AS139" s="72"/>
      <c r="AT139" s="30"/>
      <c r="AU139" s="30"/>
      <c r="AV139" s="30"/>
      <c r="AW139" s="72"/>
      <c r="AX139" s="30"/>
      <c r="AY139" s="30"/>
      <c r="AZ139" s="142"/>
      <c r="BA139" s="72"/>
      <c r="BB139" s="142"/>
      <c r="BC139" s="72"/>
      <c r="BD139" s="173"/>
      <c r="BE139" s="172"/>
      <c r="BF139" s="173"/>
      <c r="BG139" s="30"/>
      <c r="BH139" s="142"/>
      <c r="BI139" s="72"/>
      <c r="BJ139" s="142"/>
      <c r="BK139" s="72"/>
      <c r="BL139" s="173"/>
      <c r="BM139" s="172"/>
      <c r="BN139" s="173"/>
    </row>
    <row r="140" spans="8:66">
      <c r="H140" s="72"/>
      <c r="I140" s="141"/>
      <c r="J140" s="71"/>
      <c r="K140" s="91"/>
      <c r="L140" s="91"/>
      <c r="M140" s="64"/>
      <c r="N140"/>
      <c r="O140" s="170"/>
      <c r="P140" s="72"/>
      <c r="Q140" s="72"/>
      <c r="R140" s="170"/>
      <c r="S140" s="141"/>
      <c r="T140" s="171"/>
      <c r="U140" s="72"/>
      <c r="V140" s="171"/>
      <c r="W140" s="141"/>
      <c r="X140" s="142"/>
      <c r="Y140" s="72"/>
      <c r="Z140" s="142"/>
      <c r="AA140" s="141"/>
      <c r="AB140" s="142"/>
      <c r="AC140" s="72"/>
      <c r="AD140" s="142"/>
      <c r="AE140" s="72"/>
      <c r="AF140" s="72"/>
      <c r="AG140" s="72"/>
      <c r="AH140" s="72"/>
      <c r="AI140" s="72"/>
      <c r="AJ140" s="72"/>
      <c r="AK140" s="72"/>
      <c r="AL140" s="72"/>
      <c r="AM140" s="30"/>
      <c r="AN140" s="92"/>
      <c r="AO140" s="172"/>
      <c r="AP140" s="173"/>
      <c r="AQ140" s="30"/>
      <c r="AR140" s="30"/>
      <c r="AS140" s="72"/>
      <c r="AT140" s="30"/>
      <c r="AU140" s="30"/>
      <c r="AV140" s="30"/>
      <c r="AW140" s="72"/>
      <c r="AX140" s="30"/>
      <c r="AY140" s="30"/>
      <c r="AZ140" s="142"/>
      <c r="BA140" s="72"/>
      <c r="BB140" s="142"/>
      <c r="BC140" s="72"/>
      <c r="BD140" s="173"/>
      <c r="BE140" s="172"/>
      <c r="BF140" s="173"/>
      <c r="BG140" s="30"/>
      <c r="BH140" s="142"/>
      <c r="BI140" s="72"/>
      <c r="BJ140" s="142"/>
      <c r="BK140" s="72"/>
      <c r="BL140" s="173"/>
      <c r="BM140" s="172"/>
      <c r="BN140" s="173"/>
    </row>
    <row r="141" spans="8:66">
      <c r="H141" s="72"/>
      <c r="I141" s="141"/>
      <c r="J141" s="71"/>
      <c r="K141" s="91"/>
      <c r="L141" s="91"/>
      <c r="M141" s="64"/>
      <c r="N141"/>
      <c r="O141" s="170"/>
      <c r="P141" s="72"/>
      <c r="Q141" s="72"/>
      <c r="R141" s="170"/>
      <c r="S141" s="141"/>
      <c r="T141" s="171"/>
      <c r="U141" s="72"/>
      <c r="V141" s="171"/>
      <c r="W141" s="141"/>
      <c r="X141" s="142"/>
      <c r="Y141" s="72"/>
      <c r="Z141" s="142"/>
      <c r="AA141" s="141"/>
      <c r="AB141" s="142"/>
      <c r="AC141" s="72"/>
      <c r="AD141" s="142"/>
      <c r="AE141" s="72"/>
      <c r="AF141" s="72"/>
      <c r="AG141" s="72"/>
      <c r="AH141" s="72"/>
      <c r="AI141" s="72"/>
      <c r="AJ141" s="72"/>
      <c r="AK141" s="72"/>
      <c r="AL141" s="72"/>
      <c r="AM141" s="30"/>
      <c r="AN141" s="92"/>
      <c r="AO141" s="172"/>
      <c r="AP141" s="173"/>
      <c r="AQ141" s="30"/>
      <c r="AR141" s="30"/>
      <c r="AS141" s="72"/>
      <c r="AT141" s="30"/>
      <c r="AU141" s="30"/>
      <c r="AV141" s="30"/>
      <c r="AW141" s="72"/>
      <c r="AX141" s="30"/>
      <c r="AY141" s="30"/>
      <c r="AZ141" s="142"/>
      <c r="BA141" s="72"/>
      <c r="BB141" s="142"/>
      <c r="BC141" s="72"/>
      <c r="BD141" s="173"/>
      <c r="BE141" s="172"/>
      <c r="BF141" s="173"/>
      <c r="BG141" s="30"/>
      <c r="BH141" s="142"/>
      <c r="BI141" s="72"/>
      <c r="BJ141" s="142"/>
      <c r="BK141" s="72"/>
      <c r="BL141" s="173"/>
      <c r="BM141" s="172"/>
      <c r="BN141" s="173"/>
    </row>
    <row r="142" spans="8:66">
      <c r="H142" s="72"/>
      <c r="I142" s="141"/>
      <c r="J142" s="71"/>
      <c r="K142" s="91"/>
      <c r="L142" s="91"/>
      <c r="M142" s="64"/>
      <c r="N142"/>
      <c r="O142" s="170"/>
      <c r="P142" s="72"/>
      <c r="Q142" s="72"/>
      <c r="R142" s="170"/>
      <c r="S142" s="141"/>
      <c r="T142" s="171"/>
      <c r="U142" s="72"/>
      <c r="V142" s="171"/>
      <c r="W142" s="141"/>
      <c r="X142" s="142"/>
      <c r="Y142" s="72"/>
      <c r="Z142" s="142"/>
      <c r="AA142" s="141"/>
      <c r="AB142" s="142"/>
      <c r="AC142" s="72"/>
      <c r="AD142" s="142"/>
      <c r="AE142" s="72"/>
      <c r="AF142" s="72"/>
      <c r="AG142" s="72"/>
      <c r="AH142" s="72"/>
      <c r="AI142" s="72"/>
      <c r="AJ142" s="72"/>
      <c r="AK142" s="72"/>
      <c r="AL142" s="72"/>
      <c r="AM142" s="30"/>
      <c r="AN142" s="92"/>
      <c r="AO142" s="172"/>
      <c r="AP142" s="173"/>
      <c r="AQ142" s="30"/>
      <c r="AR142" s="30"/>
      <c r="AS142" s="72"/>
      <c r="AT142" s="30"/>
      <c r="AU142" s="30"/>
      <c r="AV142" s="30"/>
      <c r="AW142" s="72"/>
      <c r="AX142" s="30"/>
      <c r="AY142" s="30"/>
      <c r="AZ142" s="142"/>
      <c r="BA142" s="72"/>
      <c r="BB142" s="142"/>
      <c r="BC142" s="72"/>
      <c r="BD142" s="173"/>
      <c r="BE142" s="172"/>
      <c r="BF142" s="173"/>
      <c r="BG142" s="30"/>
      <c r="BH142" s="142"/>
      <c r="BI142" s="72"/>
      <c r="BJ142" s="142"/>
      <c r="BK142" s="72"/>
      <c r="BL142" s="173"/>
      <c r="BM142" s="172"/>
      <c r="BN142" s="173"/>
    </row>
    <row r="143" spans="8:66">
      <c r="H143" s="72"/>
      <c r="I143" s="141"/>
      <c r="J143" s="71"/>
      <c r="K143" s="91"/>
      <c r="L143" s="91"/>
      <c r="M143" s="64"/>
      <c r="N143"/>
      <c r="O143" s="170"/>
      <c r="P143" s="72"/>
      <c r="Q143" s="72"/>
      <c r="R143" s="170"/>
      <c r="S143" s="141"/>
      <c r="T143" s="171"/>
      <c r="U143" s="72"/>
      <c r="V143" s="171"/>
      <c r="W143" s="141"/>
      <c r="X143" s="142"/>
      <c r="Y143" s="72"/>
      <c r="Z143" s="142"/>
      <c r="AA143" s="141"/>
      <c r="AB143" s="142"/>
      <c r="AC143" s="72"/>
      <c r="AD143" s="142"/>
      <c r="AE143" s="72"/>
      <c r="AF143" s="72"/>
      <c r="AG143" s="72"/>
      <c r="AH143" s="72"/>
      <c r="AI143" s="72"/>
      <c r="AJ143" s="72"/>
      <c r="AK143" s="72"/>
      <c r="AL143" s="72"/>
      <c r="AM143" s="30"/>
      <c r="AN143" s="92"/>
      <c r="AO143" s="172"/>
      <c r="AP143" s="173"/>
      <c r="AQ143" s="30"/>
      <c r="AR143" s="30"/>
      <c r="AS143" s="72"/>
      <c r="AT143" s="30"/>
      <c r="AU143" s="30"/>
      <c r="AV143" s="30"/>
      <c r="AW143" s="72"/>
      <c r="AX143" s="30"/>
      <c r="AY143" s="30"/>
      <c r="AZ143" s="142"/>
      <c r="BA143" s="72"/>
      <c r="BB143" s="142"/>
      <c r="BC143" s="72"/>
      <c r="BD143" s="173"/>
      <c r="BE143" s="172"/>
      <c r="BF143" s="173"/>
      <c r="BG143" s="30"/>
      <c r="BH143" s="142"/>
      <c r="BI143" s="72"/>
      <c r="BJ143" s="142"/>
      <c r="BK143" s="72"/>
      <c r="BL143" s="173"/>
      <c r="BM143" s="172"/>
      <c r="BN143" s="173"/>
    </row>
    <row r="144" spans="8:66">
      <c r="H144" s="72"/>
      <c r="I144" s="141"/>
      <c r="J144" s="71"/>
      <c r="K144" s="91"/>
      <c r="L144" s="91"/>
      <c r="M144" s="64"/>
      <c r="N144"/>
      <c r="O144" s="170"/>
      <c r="P144" s="72"/>
      <c r="Q144" s="72"/>
      <c r="R144" s="170"/>
      <c r="S144" s="141"/>
      <c r="T144" s="171"/>
      <c r="U144" s="72"/>
      <c r="V144" s="171"/>
      <c r="W144" s="141"/>
      <c r="X144" s="142"/>
      <c r="Y144" s="72"/>
      <c r="Z144" s="142"/>
      <c r="AA144" s="141"/>
      <c r="AB144" s="142"/>
      <c r="AC144" s="72"/>
      <c r="AD144" s="142"/>
      <c r="AE144" s="72"/>
      <c r="AF144" s="72"/>
      <c r="AG144" s="72"/>
      <c r="AH144" s="72"/>
      <c r="AI144" s="72"/>
      <c r="AJ144" s="72"/>
      <c r="AK144" s="72"/>
      <c r="AL144" s="72"/>
      <c r="AM144" s="30"/>
      <c r="AN144" s="92"/>
      <c r="AO144" s="172"/>
      <c r="AP144" s="173"/>
      <c r="AQ144" s="30"/>
      <c r="AR144" s="30"/>
      <c r="AS144" s="72"/>
      <c r="AT144" s="30"/>
      <c r="AU144" s="30"/>
      <c r="AV144" s="30"/>
      <c r="AW144" s="72"/>
      <c r="AX144" s="30"/>
      <c r="AY144" s="30"/>
      <c r="AZ144" s="142"/>
      <c r="BA144" s="72"/>
      <c r="BB144" s="142"/>
      <c r="BC144" s="72"/>
      <c r="BD144" s="173"/>
      <c r="BE144" s="172"/>
      <c r="BF144" s="173"/>
      <c r="BG144" s="30"/>
      <c r="BH144" s="142"/>
      <c r="BI144" s="72"/>
      <c r="BJ144" s="142"/>
      <c r="BK144" s="72"/>
      <c r="BL144" s="173"/>
      <c r="BM144" s="172"/>
      <c r="BN144" s="173"/>
    </row>
    <row r="145" spans="8:66">
      <c r="H145" s="72"/>
      <c r="I145" s="141"/>
      <c r="J145" s="71"/>
      <c r="K145" s="91"/>
      <c r="L145" s="91"/>
      <c r="M145" s="64"/>
      <c r="N145"/>
      <c r="O145" s="170"/>
      <c r="P145" s="72"/>
      <c r="Q145" s="72"/>
      <c r="R145" s="170"/>
      <c r="S145" s="141"/>
      <c r="T145" s="171"/>
      <c r="U145" s="72"/>
      <c r="V145" s="171"/>
      <c r="W145" s="141"/>
      <c r="X145" s="142"/>
      <c r="Y145" s="72"/>
      <c r="Z145" s="142"/>
      <c r="AA145" s="141"/>
      <c r="AB145" s="142"/>
      <c r="AC145" s="72"/>
      <c r="AD145" s="142"/>
      <c r="AE145" s="72"/>
      <c r="AF145" s="72"/>
      <c r="AG145" s="72"/>
      <c r="AH145" s="72"/>
      <c r="AI145" s="72"/>
      <c r="AJ145" s="72"/>
      <c r="AK145" s="72"/>
      <c r="AL145" s="72"/>
      <c r="AM145" s="30"/>
      <c r="AN145" s="92"/>
      <c r="AO145" s="172"/>
      <c r="AP145" s="173"/>
      <c r="AQ145" s="30"/>
      <c r="AR145" s="30"/>
      <c r="AS145" s="72"/>
      <c r="AT145" s="30"/>
      <c r="AU145" s="30"/>
      <c r="AV145" s="30"/>
      <c r="AW145" s="72"/>
      <c r="AX145" s="30"/>
      <c r="AY145" s="30"/>
      <c r="AZ145" s="142"/>
      <c r="BA145" s="72"/>
      <c r="BB145" s="142"/>
      <c r="BC145" s="72"/>
      <c r="BD145" s="173"/>
      <c r="BE145" s="172"/>
      <c r="BF145" s="173"/>
      <c r="BG145" s="30"/>
      <c r="BH145" s="142"/>
      <c r="BI145" s="72"/>
      <c r="BJ145" s="142"/>
      <c r="BK145" s="72"/>
      <c r="BL145" s="173"/>
      <c r="BM145" s="172"/>
      <c r="BN145" s="173"/>
    </row>
    <row r="146" spans="8:66">
      <c r="H146" s="72"/>
      <c r="I146" s="141"/>
      <c r="J146" s="71"/>
      <c r="K146" s="91"/>
      <c r="L146" s="91"/>
      <c r="M146" s="64"/>
      <c r="N146"/>
      <c r="O146" s="170"/>
      <c r="P146" s="72"/>
      <c r="Q146" s="72"/>
      <c r="R146" s="170"/>
      <c r="S146" s="141"/>
      <c r="T146" s="171"/>
      <c r="U146" s="72"/>
      <c r="V146" s="171"/>
      <c r="W146" s="141"/>
      <c r="X146" s="142"/>
      <c r="Y146" s="72"/>
      <c r="Z146" s="142"/>
      <c r="AA146" s="141"/>
      <c r="AB146" s="142"/>
      <c r="AC146" s="72"/>
      <c r="AD146" s="142"/>
      <c r="AE146" s="72"/>
      <c r="AF146" s="72"/>
      <c r="AG146" s="72"/>
      <c r="AH146" s="72"/>
      <c r="AI146" s="72"/>
      <c r="AJ146" s="72"/>
      <c r="AK146" s="72"/>
      <c r="AL146" s="72"/>
      <c r="AM146" s="30"/>
      <c r="AN146" s="92"/>
      <c r="AO146" s="172"/>
      <c r="AP146" s="173"/>
      <c r="AQ146" s="30"/>
      <c r="AR146" s="30"/>
      <c r="AS146" s="72"/>
      <c r="AT146" s="30"/>
      <c r="AU146" s="30"/>
      <c r="AV146" s="30"/>
      <c r="AW146" s="72"/>
      <c r="AX146" s="30"/>
      <c r="AY146" s="30"/>
      <c r="AZ146" s="142"/>
      <c r="BA146" s="72"/>
      <c r="BB146" s="142"/>
      <c r="BC146" s="72"/>
      <c r="BD146" s="173"/>
      <c r="BE146" s="172"/>
      <c r="BF146" s="173"/>
      <c r="BG146" s="30"/>
      <c r="BH146" s="142"/>
      <c r="BI146" s="72"/>
      <c r="BJ146" s="142"/>
      <c r="BK146" s="72"/>
      <c r="BL146" s="173"/>
      <c r="BM146" s="172"/>
      <c r="BN146" s="173"/>
    </row>
    <row r="147" spans="8:66">
      <c r="H147" s="72"/>
      <c r="I147" s="141"/>
      <c r="J147" s="71"/>
      <c r="K147" s="91"/>
      <c r="L147" s="91"/>
      <c r="M147" s="64"/>
      <c r="N147"/>
      <c r="O147" s="170"/>
      <c r="P147" s="72"/>
      <c r="Q147" s="72"/>
      <c r="R147" s="170"/>
      <c r="S147" s="141"/>
      <c r="T147" s="171"/>
      <c r="U147" s="72"/>
      <c r="V147" s="171"/>
      <c r="W147" s="141"/>
      <c r="X147" s="142"/>
      <c r="Y147" s="72"/>
      <c r="Z147" s="142"/>
      <c r="AA147" s="141"/>
      <c r="AB147" s="142"/>
      <c r="AC147" s="72"/>
      <c r="AD147" s="142"/>
      <c r="AE147" s="72"/>
      <c r="AF147" s="72"/>
      <c r="AG147" s="72"/>
      <c r="AH147" s="72"/>
      <c r="AI147" s="72"/>
      <c r="AJ147" s="72"/>
      <c r="AK147" s="72"/>
      <c r="AL147" s="72"/>
      <c r="AM147" s="30"/>
      <c r="AN147" s="92"/>
      <c r="AO147" s="172"/>
      <c r="AP147" s="173"/>
      <c r="AQ147" s="30"/>
      <c r="AR147" s="30"/>
      <c r="AS147" s="72"/>
      <c r="AT147" s="30"/>
      <c r="AU147" s="30"/>
      <c r="AV147" s="30"/>
      <c r="AW147" s="72"/>
      <c r="AX147" s="30"/>
      <c r="AY147" s="30"/>
      <c r="AZ147" s="142"/>
      <c r="BA147" s="72"/>
      <c r="BB147" s="142"/>
      <c r="BC147" s="72"/>
      <c r="BD147" s="173"/>
      <c r="BE147" s="172"/>
      <c r="BF147" s="173"/>
      <c r="BG147" s="30"/>
      <c r="BH147" s="142"/>
      <c r="BI147" s="72"/>
      <c r="BJ147" s="142"/>
      <c r="BK147" s="72"/>
      <c r="BL147" s="173"/>
      <c r="BM147" s="172"/>
      <c r="BN147" s="173"/>
    </row>
    <row r="148" spans="8:66">
      <c r="H148" s="72"/>
      <c r="I148" s="141"/>
      <c r="J148" s="71"/>
      <c r="K148" s="91"/>
      <c r="L148" s="91"/>
      <c r="M148" s="64"/>
      <c r="N148"/>
      <c r="O148" s="170"/>
      <c r="P148" s="72"/>
      <c r="Q148" s="72"/>
      <c r="R148" s="170"/>
      <c r="S148" s="141"/>
      <c r="T148" s="171"/>
      <c r="U148" s="72"/>
      <c r="V148" s="171"/>
      <c r="W148" s="141"/>
      <c r="X148" s="142"/>
      <c r="Y148" s="72"/>
      <c r="Z148" s="142"/>
      <c r="AA148" s="141"/>
      <c r="AB148" s="142"/>
      <c r="AC148" s="72"/>
      <c r="AD148" s="142"/>
      <c r="AE148" s="72"/>
      <c r="AF148" s="72"/>
      <c r="AG148" s="72"/>
      <c r="AH148" s="72"/>
      <c r="AI148" s="72"/>
      <c r="AJ148" s="72"/>
      <c r="AK148" s="72"/>
      <c r="AL148" s="72"/>
      <c r="AM148" s="30"/>
      <c r="AN148" s="92"/>
      <c r="AO148" s="172"/>
      <c r="AP148" s="173"/>
      <c r="AQ148" s="30"/>
      <c r="AR148" s="30"/>
      <c r="AS148" s="72"/>
      <c r="AT148" s="30"/>
      <c r="AU148" s="30"/>
      <c r="AV148" s="30"/>
      <c r="AW148" s="72"/>
      <c r="AX148" s="30"/>
      <c r="AY148" s="30"/>
      <c r="AZ148" s="142"/>
      <c r="BA148" s="72"/>
      <c r="BB148" s="142"/>
      <c r="BC148" s="72"/>
      <c r="BD148" s="173"/>
      <c r="BE148" s="172"/>
      <c r="BF148" s="173"/>
      <c r="BG148" s="30"/>
      <c r="BH148" s="142"/>
      <c r="BI148" s="72"/>
      <c r="BJ148" s="142"/>
      <c r="BK148" s="72"/>
      <c r="BL148" s="173"/>
      <c r="BM148" s="172"/>
      <c r="BN148" s="173"/>
    </row>
    <row r="149" spans="8:66">
      <c r="H149" s="72"/>
      <c r="I149" s="141"/>
      <c r="J149" s="71"/>
      <c r="K149" s="91"/>
      <c r="L149" s="91"/>
      <c r="M149" s="64"/>
      <c r="N149"/>
      <c r="O149" s="170"/>
      <c r="P149" s="72"/>
      <c r="Q149" s="72"/>
      <c r="R149" s="170"/>
      <c r="S149" s="141"/>
      <c r="T149" s="171"/>
      <c r="U149" s="72"/>
      <c r="V149" s="171"/>
      <c r="W149" s="141"/>
      <c r="X149" s="142"/>
      <c r="Y149" s="72"/>
      <c r="Z149" s="142"/>
      <c r="AA149" s="141"/>
      <c r="AB149" s="142"/>
      <c r="AC149" s="72"/>
      <c r="AD149" s="142"/>
      <c r="AE149" s="72"/>
      <c r="AF149" s="72"/>
      <c r="AG149" s="72"/>
      <c r="AH149" s="72"/>
      <c r="AI149" s="72"/>
      <c r="AJ149" s="72"/>
      <c r="AK149" s="72"/>
      <c r="AL149" s="72"/>
      <c r="AM149" s="30"/>
      <c r="AN149" s="92"/>
      <c r="AO149" s="172"/>
      <c r="AP149" s="173"/>
      <c r="AQ149" s="30"/>
      <c r="AR149" s="30"/>
      <c r="AS149" s="72"/>
      <c r="AT149" s="30"/>
      <c r="AU149" s="30"/>
      <c r="AV149" s="30"/>
      <c r="AW149" s="72"/>
      <c r="AX149" s="30"/>
      <c r="AY149" s="30"/>
      <c r="AZ149" s="142"/>
      <c r="BA149" s="72"/>
      <c r="BB149" s="142"/>
      <c r="BC149" s="72"/>
      <c r="BD149" s="173"/>
      <c r="BE149" s="172"/>
      <c r="BF149" s="173"/>
      <c r="BG149" s="30"/>
      <c r="BH149" s="142"/>
      <c r="BI149" s="72"/>
      <c r="BJ149" s="142"/>
      <c r="BK149" s="72"/>
      <c r="BL149" s="173"/>
      <c r="BM149" s="172"/>
      <c r="BN149" s="173"/>
    </row>
    <row r="150" spans="8:66">
      <c r="H150" s="72"/>
      <c r="I150" s="141"/>
      <c r="J150" s="71"/>
      <c r="K150" s="91"/>
      <c r="L150" s="91"/>
      <c r="M150" s="64"/>
      <c r="N150"/>
      <c r="O150" s="170"/>
      <c r="P150" s="72"/>
      <c r="Q150" s="72"/>
      <c r="R150" s="170"/>
      <c r="S150" s="141"/>
      <c r="T150" s="171"/>
      <c r="U150" s="72"/>
      <c r="V150" s="171"/>
      <c r="W150" s="141"/>
      <c r="X150" s="142"/>
      <c r="Y150" s="72"/>
      <c r="Z150" s="142"/>
      <c r="AA150" s="141"/>
      <c r="AB150" s="142"/>
      <c r="AC150" s="72"/>
      <c r="AD150" s="142"/>
      <c r="AE150" s="72"/>
      <c r="AF150" s="72"/>
      <c r="AG150" s="72"/>
      <c r="AH150" s="72"/>
      <c r="AI150" s="72"/>
      <c r="AJ150" s="72"/>
      <c r="AK150" s="72"/>
      <c r="AL150" s="72"/>
      <c r="AM150" s="30"/>
      <c r="AN150" s="92"/>
      <c r="AO150" s="172"/>
      <c r="AP150" s="173"/>
      <c r="AQ150" s="30"/>
      <c r="AR150" s="30"/>
      <c r="AS150" s="72"/>
      <c r="AT150" s="30"/>
      <c r="AU150" s="30"/>
      <c r="AV150" s="30"/>
      <c r="AW150" s="72"/>
      <c r="AX150" s="30"/>
      <c r="AY150" s="30"/>
      <c r="AZ150" s="142"/>
      <c r="BA150" s="72"/>
      <c r="BB150" s="142"/>
      <c r="BC150" s="72"/>
      <c r="BD150" s="173"/>
      <c r="BE150" s="172"/>
      <c r="BF150" s="173"/>
      <c r="BG150" s="30"/>
      <c r="BH150" s="142"/>
      <c r="BI150" s="72"/>
      <c r="BJ150" s="142"/>
      <c r="BK150" s="72"/>
      <c r="BL150" s="173"/>
      <c r="BM150" s="172"/>
      <c r="BN150" s="173"/>
    </row>
    <row r="151" spans="8:66">
      <c r="H151" s="72"/>
      <c r="I151" s="141"/>
      <c r="J151" s="71"/>
      <c r="K151" s="91"/>
      <c r="L151" s="91"/>
      <c r="M151" s="64"/>
      <c r="N151"/>
      <c r="O151" s="170"/>
      <c r="P151" s="72"/>
      <c r="Q151" s="72"/>
      <c r="R151" s="170"/>
      <c r="S151" s="141"/>
      <c r="T151" s="171"/>
      <c r="U151" s="72"/>
      <c r="V151" s="171"/>
      <c r="W151" s="141"/>
      <c r="X151" s="142"/>
      <c r="Y151" s="72"/>
      <c r="Z151" s="142"/>
      <c r="AA151" s="141"/>
      <c r="AB151" s="142"/>
      <c r="AC151" s="72"/>
      <c r="AD151" s="142"/>
      <c r="AE151" s="72"/>
      <c r="AF151" s="72"/>
      <c r="AG151" s="72"/>
      <c r="AH151" s="72"/>
      <c r="AI151" s="72"/>
      <c r="AJ151" s="72"/>
      <c r="AK151" s="72"/>
      <c r="AL151" s="72"/>
      <c r="AM151" s="30"/>
      <c r="AN151" s="92"/>
      <c r="AO151" s="172"/>
      <c r="AP151" s="173"/>
      <c r="AQ151" s="30"/>
      <c r="AR151" s="30"/>
      <c r="AS151" s="72"/>
      <c r="AT151" s="30"/>
      <c r="AU151" s="30"/>
      <c r="AV151" s="30"/>
      <c r="AW151" s="72"/>
      <c r="AX151" s="30"/>
      <c r="AY151" s="30"/>
      <c r="AZ151" s="142"/>
      <c r="BA151" s="72"/>
      <c r="BB151" s="142"/>
      <c r="BC151" s="72"/>
      <c r="BD151" s="173"/>
      <c r="BE151" s="172"/>
      <c r="BF151" s="173"/>
      <c r="BG151" s="30"/>
      <c r="BH151" s="142"/>
      <c r="BI151" s="72"/>
      <c r="BJ151" s="142"/>
      <c r="BK151" s="72"/>
      <c r="BL151" s="173"/>
      <c r="BM151" s="172"/>
      <c r="BN151" s="173"/>
    </row>
    <row r="152" spans="8:66">
      <c r="H152" s="72"/>
      <c r="I152" s="141"/>
      <c r="J152" s="71"/>
      <c r="K152" s="91"/>
      <c r="L152" s="91"/>
      <c r="M152" s="64"/>
      <c r="N152"/>
      <c r="O152" s="170"/>
      <c r="P152" s="72"/>
      <c r="Q152" s="72"/>
      <c r="R152" s="170"/>
      <c r="S152" s="141"/>
      <c r="T152" s="171"/>
      <c r="U152" s="72"/>
      <c r="V152" s="171"/>
      <c r="W152" s="141"/>
      <c r="X152" s="142"/>
      <c r="Y152" s="72"/>
      <c r="Z152" s="142"/>
      <c r="AA152" s="141"/>
      <c r="AB152" s="142"/>
      <c r="AC152" s="72"/>
      <c r="AD152" s="142"/>
      <c r="AE152" s="72"/>
      <c r="AF152" s="72"/>
      <c r="AG152" s="72"/>
      <c r="AH152" s="72"/>
      <c r="AI152" s="72"/>
      <c r="AJ152" s="72"/>
      <c r="AK152" s="72"/>
      <c r="AL152" s="72"/>
      <c r="AM152" s="30"/>
      <c r="AN152" s="92"/>
      <c r="AO152" s="172"/>
      <c r="AP152" s="173"/>
      <c r="AQ152" s="30"/>
      <c r="AR152" s="30"/>
      <c r="AS152" s="72"/>
      <c r="AT152" s="30"/>
      <c r="AU152" s="30"/>
      <c r="AV152" s="30"/>
      <c r="AW152" s="72"/>
      <c r="AX152" s="30"/>
      <c r="AY152" s="30"/>
      <c r="AZ152" s="142"/>
      <c r="BA152" s="72"/>
      <c r="BB152" s="142"/>
      <c r="BC152" s="72"/>
      <c r="BD152" s="173"/>
      <c r="BE152" s="172"/>
      <c r="BF152" s="173"/>
      <c r="BG152" s="30"/>
      <c r="BH152" s="142"/>
      <c r="BI152" s="72"/>
      <c r="BJ152" s="142"/>
      <c r="BK152" s="72"/>
      <c r="BL152" s="173"/>
      <c r="BM152" s="172"/>
      <c r="BN152" s="173"/>
    </row>
    <row r="153" spans="8:66">
      <c r="H153" s="72"/>
      <c r="I153" s="141"/>
      <c r="J153" s="71"/>
      <c r="K153" s="91"/>
      <c r="L153" s="91"/>
      <c r="M153" s="64"/>
      <c r="N153"/>
      <c r="O153" s="170"/>
      <c r="P153" s="72"/>
      <c r="Q153" s="72"/>
      <c r="R153" s="170"/>
      <c r="S153" s="141"/>
      <c r="T153" s="171"/>
      <c r="U153" s="72"/>
      <c r="V153" s="171"/>
      <c r="W153" s="141"/>
      <c r="X153" s="142"/>
      <c r="Y153" s="72"/>
      <c r="Z153" s="142"/>
      <c r="AA153" s="141"/>
      <c r="AB153" s="142"/>
      <c r="AC153" s="72"/>
      <c r="AD153" s="142"/>
      <c r="AE153" s="72"/>
      <c r="AF153" s="72"/>
      <c r="AG153" s="72"/>
      <c r="AH153" s="72"/>
      <c r="AI153" s="72"/>
      <c r="AJ153" s="72"/>
      <c r="AK153" s="72"/>
      <c r="AL153" s="72"/>
      <c r="AM153" s="30"/>
      <c r="AN153" s="92"/>
      <c r="AO153" s="172"/>
      <c r="AP153" s="173"/>
      <c r="AQ153" s="30"/>
      <c r="AR153" s="30"/>
      <c r="AS153" s="72"/>
      <c r="AT153" s="30"/>
      <c r="AU153" s="30"/>
      <c r="AV153" s="30"/>
      <c r="AW153" s="72"/>
      <c r="AX153" s="30"/>
      <c r="AY153" s="30"/>
      <c r="AZ153" s="142"/>
      <c r="BA153" s="72"/>
      <c r="BB153" s="142"/>
      <c r="BC153" s="72"/>
      <c r="BD153" s="173"/>
      <c r="BE153" s="172"/>
      <c r="BF153" s="173"/>
      <c r="BG153" s="30"/>
      <c r="BH153" s="142"/>
      <c r="BI153" s="72"/>
      <c r="BJ153" s="142"/>
      <c r="BK153" s="72"/>
      <c r="BL153" s="173"/>
      <c r="BM153" s="172"/>
      <c r="BN153" s="173"/>
    </row>
    <row r="154" spans="8:66">
      <c r="H154" s="72"/>
      <c r="I154" s="141"/>
      <c r="J154" s="71"/>
      <c r="K154" s="91"/>
      <c r="L154" s="91"/>
      <c r="M154" s="64"/>
      <c r="N154"/>
      <c r="O154" s="170"/>
      <c r="P154" s="72"/>
      <c r="Q154" s="72"/>
      <c r="R154" s="170"/>
      <c r="S154" s="141"/>
      <c r="T154" s="171"/>
      <c r="U154" s="72"/>
      <c r="V154" s="171"/>
      <c r="W154" s="141"/>
      <c r="X154" s="142"/>
      <c r="Y154" s="72"/>
      <c r="Z154" s="142"/>
      <c r="AA154" s="141"/>
      <c r="AB154" s="142"/>
      <c r="AC154" s="72"/>
      <c r="AD154" s="142"/>
      <c r="AE154" s="72"/>
      <c r="AF154" s="72"/>
      <c r="AG154" s="72"/>
      <c r="AH154" s="72"/>
      <c r="AI154" s="72"/>
      <c r="AJ154" s="72"/>
      <c r="AK154" s="72"/>
      <c r="AL154" s="72"/>
      <c r="AM154" s="30"/>
      <c r="AN154" s="92"/>
      <c r="AO154" s="172"/>
      <c r="AP154" s="173"/>
      <c r="AQ154" s="30"/>
      <c r="AR154" s="30"/>
      <c r="AS154" s="72"/>
      <c r="AT154" s="30"/>
      <c r="AU154" s="30"/>
      <c r="AV154" s="30"/>
      <c r="AW154" s="72"/>
      <c r="AX154" s="30"/>
      <c r="AY154" s="30"/>
      <c r="AZ154" s="142"/>
      <c r="BA154" s="72"/>
      <c r="BB154" s="142"/>
      <c r="BC154" s="72"/>
      <c r="BD154" s="173"/>
      <c r="BE154" s="172"/>
      <c r="BF154" s="173"/>
      <c r="BG154" s="30"/>
      <c r="BH154" s="142"/>
      <c r="BI154" s="72"/>
      <c r="BJ154" s="142"/>
      <c r="BK154" s="72"/>
      <c r="BL154" s="173"/>
      <c r="BM154" s="172"/>
      <c r="BN154" s="173"/>
    </row>
    <row r="155" spans="8:66">
      <c r="H155" s="72"/>
      <c r="I155" s="141"/>
      <c r="J155" s="71"/>
      <c r="K155" s="91"/>
      <c r="L155" s="91"/>
      <c r="M155" s="64"/>
      <c r="N155"/>
      <c r="O155" s="170"/>
      <c r="P155" s="72"/>
      <c r="Q155" s="72"/>
      <c r="R155" s="170"/>
      <c r="S155" s="141"/>
      <c r="T155" s="171"/>
      <c r="U155" s="72"/>
      <c r="V155" s="171"/>
      <c r="W155" s="141"/>
      <c r="X155" s="142"/>
      <c r="Y155" s="72"/>
      <c r="Z155" s="142"/>
      <c r="AA155" s="141"/>
      <c r="AB155" s="142"/>
      <c r="AC155" s="72"/>
      <c r="AD155" s="142"/>
      <c r="AE155" s="72"/>
      <c r="AF155" s="72"/>
      <c r="AG155" s="72"/>
      <c r="AH155" s="72"/>
      <c r="AI155" s="72"/>
      <c r="AJ155" s="72"/>
      <c r="AK155" s="72"/>
      <c r="AL155" s="72"/>
      <c r="AM155" s="30"/>
      <c r="AN155" s="92"/>
      <c r="AO155" s="172"/>
      <c r="AP155" s="173"/>
      <c r="AQ155" s="30"/>
      <c r="AR155" s="30"/>
      <c r="AS155" s="72"/>
      <c r="AT155" s="30"/>
      <c r="AU155" s="30"/>
      <c r="AV155" s="30"/>
      <c r="AW155" s="72"/>
      <c r="AX155" s="30"/>
      <c r="AY155" s="30"/>
      <c r="AZ155" s="142"/>
      <c r="BA155" s="72"/>
      <c r="BB155" s="142"/>
      <c r="BC155" s="72"/>
      <c r="BD155" s="173"/>
      <c r="BE155" s="172"/>
      <c r="BF155" s="173"/>
      <c r="BG155" s="30"/>
      <c r="BH155" s="142"/>
      <c r="BI155" s="72"/>
      <c r="BJ155" s="142"/>
      <c r="BK155" s="72"/>
      <c r="BL155" s="173"/>
      <c r="BM155" s="172"/>
      <c r="BN155" s="173"/>
    </row>
    <row r="156" spans="8:66">
      <c r="H156" s="72"/>
      <c r="I156" s="141"/>
      <c r="J156" s="71"/>
      <c r="K156" s="91"/>
      <c r="L156" s="91"/>
      <c r="M156" s="64"/>
      <c r="N156"/>
      <c r="O156" s="170"/>
      <c r="P156" s="72"/>
      <c r="Q156" s="72"/>
      <c r="R156" s="170"/>
      <c r="S156" s="141"/>
      <c r="T156" s="171"/>
      <c r="U156" s="72"/>
      <c r="V156" s="171"/>
      <c r="W156" s="141"/>
      <c r="X156" s="142"/>
      <c r="Y156" s="72"/>
      <c r="Z156" s="142"/>
      <c r="AA156" s="141"/>
      <c r="AB156" s="142"/>
      <c r="AC156" s="72"/>
      <c r="AD156" s="142"/>
      <c r="AE156" s="72"/>
      <c r="AF156" s="72"/>
      <c r="AG156" s="72"/>
      <c r="AH156" s="72"/>
      <c r="AI156" s="72"/>
      <c r="AJ156" s="72"/>
      <c r="AK156" s="72"/>
      <c r="AL156" s="72"/>
      <c r="AM156" s="30"/>
      <c r="AN156" s="92"/>
      <c r="AO156" s="172"/>
      <c r="AP156" s="173"/>
      <c r="AQ156" s="30"/>
      <c r="AR156" s="30"/>
      <c r="AS156" s="72"/>
      <c r="AT156" s="30"/>
      <c r="AU156" s="30"/>
      <c r="AV156" s="30"/>
      <c r="AW156" s="72"/>
      <c r="AX156" s="30"/>
      <c r="AY156" s="30"/>
      <c r="AZ156" s="142"/>
      <c r="BA156" s="72"/>
      <c r="BB156" s="142"/>
      <c r="BC156" s="72"/>
      <c r="BD156" s="173"/>
      <c r="BE156" s="172"/>
      <c r="BF156" s="173"/>
      <c r="BG156" s="30"/>
      <c r="BH156" s="142"/>
      <c r="BI156" s="72"/>
      <c r="BJ156" s="142"/>
      <c r="BK156" s="72"/>
      <c r="BL156" s="173"/>
      <c r="BM156" s="172"/>
      <c r="BN156" s="173"/>
    </row>
    <row r="157" spans="8:66">
      <c r="H157" s="72"/>
      <c r="I157" s="141"/>
      <c r="J157" s="71"/>
      <c r="K157" s="91"/>
      <c r="L157" s="91"/>
      <c r="M157" s="64"/>
      <c r="N157"/>
      <c r="O157" s="170"/>
      <c r="P157" s="72"/>
      <c r="Q157" s="72"/>
      <c r="R157" s="170"/>
      <c r="S157" s="141"/>
      <c r="T157" s="171"/>
      <c r="U157" s="72"/>
      <c r="V157" s="171"/>
      <c r="W157" s="141"/>
      <c r="X157" s="142"/>
      <c r="Y157" s="72"/>
      <c r="Z157" s="142"/>
      <c r="AA157" s="141"/>
      <c r="AB157" s="142"/>
      <c r="AC157" s="72"/>
      <c r="AD157" s="142"/>
      <c r="AE157" s="72"/>
      <c r="AF157" s="72"/>
      <c r="AG157" s="72"/>
      <c r="AH157" s="72"/>
      <c r="AI157" s="72"/>
      <c r="AJ157" s="72"/>
      <c r="AK157" s="72"/>
      <c r="AL157" s="72"/>
      <c r="AM157" s="30"/>
      <c r="AN157" s="92"/>
      <c r="AO157" s="172"/>
      <c r="AP157" s="173"/>
      <c r="AQ157" s="30"/>
      <c r="AR157" s="30"/>
      <c r="AS157" s="72"/>
      <c r="AT157" s="30"/>
      <c r="AU157" s="30"/>
      <c r="AV157" s="30"/>
      <c r="AW157" s="72"/>
      <c r="AX157" s="30"/>
      <c r="AY157" s="30"/>
      <c r="AZ157" s="142"/>
      <c r="BA157" s="72"/>
      <c r="BB157" s="142"/>
      <c r="BC157" s="72"/>
      <c r="BD157" s="173"/>
      <c r="BE157" s="172"/>
      <c r="BF157" s="173"/>
      <c r="BG157" s="30"/>
      <c r="BH157" s="142"/>
      <c r="BI157" s="72"/>
      <c r="BJ157" s="142"/>
      <c r="BK157" s="72"/>
      <c r="BL157" s="173"/>
      <c r="BM157" s="172"/>
      <c r="BN157" s="173"/>
    </row>
    <row r="158" spans="8:66">
      <c r="H158" s="72"/>
      <c r="I158" s="141"/>
      <c r="J158" s="71"/>
      <c r="K158" s="91"/>
      <c r="L158" s="91"/>
      <c r="M158" s="64"/>
      <c r="N158"/>
      <c r="O158" s="170"/>
      <c r="P158" s="72"/>
      <c r="Q158" s="72"/>
      <c r="R158" s="170"/>
      <c r="S158" s="141"/>
      <c r="T158" s="171"/>
      <c r="U158" s="72"/>
      <c r="V158" s="171"/>
      <c r="W158" s="141"/>
      <c r="X158" s="142"/>
      <c r="Y158" s="72"/>
      <c r="Z158" s="142"/>
      <c r="AA158" s="141"/>
      <c r="AB158" s="142"/>
      <c r="AC158" s="72"/>
      <c r="AD158" s="142"/>
      <c r="AE158" s="72"/>
      <c r="AF158" s="72"/>
      <c r="AG158" s="72"/>
      <c r="AH158" s="72"/>
      <c r="AI158" s="72"/>
      <c r="AJ158" s="72"/>
      <c r="AK158" s="72"/>
      <c r="AL158" s="72"/>
      <c r="AM158" s="30"/>
      <c r="AN158" s="92"/>
      <c r="AO158" s="172"/>
      <c r="AP158" s="173"/>
      <c r="AQ158" s="30"/>
      <c r="AR158" s="30"/>
      <c r="AS158" s="72"/>
      <c r="AT158" s="30"/>
      <c r="AU158" s="30"/>
      <c r="AV158" s="30"/>
      <c r="AW158" s="72"/>
      <c r="AX158" s="30"/>
      <c r="AY158" s="30"/>
      <c r="AZ158" s="142"/>
      <c r="BA158" s="72"/>
      <c r="BB158" s="142"/>
      <c r="BC158" s="72"/>
      <c r="BD158" s="173"/>
      <c r="BE158" s="172"/>
      <c r="BF158" s="173"/>
      <c r="BG158" s="30"/>
      <c r="BH158" s="142"/>
      <c r="BI158" s="72"/>
      <c r="BJ158" s="142"/>
      <c r="BK158" s="72"/>
      <c r="BL158" s="173"/>
      <c r="BM158" s="172"/>
      <c r="BN158" s="173"/>
    </row>
    <row r="159" spans="8:66">
      <c r="H159" s="72"/>
      <c r="I159" s="141"/>
      <c r="J159" s="71"/>
      <c r="K159" s="91"/>
      <c r="L159" s="91"/>
      <c r="M159" s="64"/>
      <c r="N159"/>
      <c r="O159" s="170"/>
      <c r="P159" s="72"/>
      <c r="Q159" s="72"/>
      <c r="R159" s="170"/>
      <c r="S159" s="141"/>
      <c r="T159" s="171"/>
      <c r="U159" s="72"/>
      <c r="V159" s="171"/>
      <c r="W159" s="141"/>
      <c r="X159" s="142"/>
      <c r="Y159" s="72"/>
      <c r="Z159" s="142"/>
      <c r="AA159" s="141"/>
      <c r="AB159" s="142"/>
      <c r="AC159" s="72"/>
      <c r="AD159" s="142"/>
      <c r="AE159" s="72"/>
      <c r="AF159" s="72"/>
      <c r="AG159" s="72"/>
      <c r="AH159" s="72"/>
      <c r="AI159" s="72"/>
      <c r="AJ159" s="72"/>
      <c r="AK159" s="72"/>
      <c r="AL159" s="72"/>
      <c r="AM159" s="30"/>
      <c r="AN159" s="92"/>
      <c r="AO159" s="172"/>
      <c r="AP159" s="173"/>
      <c r="AQ159" s="30"/>
      <c r="AR159" s="30"/>
      <c r="AS159" s="72"/>
      <c r="AT159" s="30"/>
      <c r="AU159" s="30"/>
      <c r="AV159" s="30"/>
      <c r="AW159" s="72"/>
      <c r="AX159" s="30"/>
      <c r="AY159" s="30"/>
      <c r="AZ159" s="142"/>
      <c r="BA159" s="72"/>
      <c r="BB159" s="142"/>
      <c r="BC159" s="72"/>
      <c r="BD159" s="173"/>
      <c r="BE159" s="172"/>
      <c r="BF159" s="173"/>
      <c r="BG159" s="30"/>
      <c r="BH159" s="142"/>
      <c r="BI159" s="72"/>
      <c r="BJ159" s="142"/>
      <c r="BK159" s="72"/>
      <c r="BL159" s="173"/>
      <c r="BM159" s="172"/>
      <c r="BN159" s="173"/>
    </row>
    <row r="160" spans="8:66">
      <c r="H160" s="72"/>
      <c r="I160" s="141"/>
      <c r="J160" s="71"/>
      <c r="K160" s="91"/>
      <c r="L160" s="91"/>
      <c r="M160" s="64"/>
      <c r="N160"/>
      <c r="O160" s="170"/>
      <c r="P160" s="72"/>
      <c r="Q160" s="72"/>
      <c r="R160" s="170"/>
      <c r="S160" s="141"/>
      <c r="T160" s="171"/>
      <c r="U160" s="72"/>
      <c r="V160" s="171"/>
      <c r="W160" s="141"/>
      <c r="X160" s="142"/>
      <c r="Y160" s="72"/>
      <c r="Z160" s="142"/>
      <c r="AA160" s="141"/>
      <c r="AB160" s="142"/>
      <c r="AC160" s="72"/>
      <c r="AD160" s="142"/>
      <c r="AE160" s="72"/>
      <c r="AF160" s="72"/>
      <c r="AG160" s="72"/>
      <c r="AH160" s="72"/>
      <c r="AI160" s="72"/>
      <c r="AJ160" s="72"/>
      <c r="AK160" s="72"/>
      <c r="AL160" s="72"/>
      <c r="AM160" s="30"/>
      <c r="AN160" s="92"/>
      <c r="AO160" s="172"/>
      <c r="AP160" s="173"/>
      <c r="AQ160" s="30"/>
      <c r="AR160" s="30"/>
      <c r="AS160" s="72"/>
      <c r="AT160" s="30"/>
      <c r="AU160" s="30"/>
      <c r="AV160" s="30"/>
      <c r="AW160" s="72"/>
      <c r="AX160" s="30"/>
      <c r="AY160" s="30"/>
      <c r="AZ160" s="142"/>
      <c r="BA160" s="72"/>
      <c r="BB160" s="142"/>
      <c r="BC160" s="72"/>
      <c r="BD160" s="173"/>
      <c r="BE160" s="172"/>
      <c r="BF160" s="173"/>
      <c r="BG160" s="30"/>
      <c r="BH160" s="142"/>
      <c r="BI160" s="72"/>
      <c r="BJ160" s="142"/>
      <c r="BK160" s="72"/>
      <c r="BL160" s="173"/>
      <c r="BM160" s="172"/>
      <c r="BN160" s="173"/>
    </row>
    <row r="161" spans="8:66">
      <c r="H161" s="72"/>
      <c r="I161" s="141"/>
      <c r="J161" s="71"/>
      <c r="K161" s="91"/>
      <c r="L161" s="91"/>
      <c r="M161" s="64"/>
      <c r="N161"/>
      <c r="O161" s="170"/>
      <c r="P161" s="72"/>
      <c r="Q161" s="72"/>
      <c r="R161" s="170"/>
      <c r="S161" s="141"/>
      <c r="T161" s="171"/>
      <c r="U161" s="72"/>
      <c r="V161" s="171"/>
      <c r="W161" s="141"/>
      <c r="X161" s="142"/>
      <c r="Y161" s="72"/>
      <c r="Z161" s="142"/>
      <c r="AA161" s="141"/>
      <c r="AB161" s="142"/>
      <c r="AC161" s="72"/>
      <c r="AD161" s="142"/>
      <c r="AE161" s="72"/>
      <c r="AF161" s="72"/>
      <c r="AG161" s="72"/>
      <c r="AH161" s="72"/>
      <c r="AI161" s="72"/>
      <c r="AJ161" s="72"/>
      <c r="AK161" s="72"/>
      <c r="AL161" s="72"/>
      <c r="AM161" s="30"/>
      <c r="AN161" s="92"/>
      <c r="AO161" s="172"/>
      <c r="AP161" s="173"/>
      <c r="AQ161" s="30"/>
      <c r="AR161" s="30"/>
      <c r="AS161" s="72"/>
      <c r="AT161" s="30"/>
      <c r="AU161" s="30"/>
      <c r="AV161" s="30"/>
      <c r="AW161" s="72"/>
      <c r="AX161" s="30"/>
      <c r="AY161" s="30"/>
      <c r="AZ161" s="142"/>
      <c r="BA161" s="72"/>
      <c r="BB161" s="142"/>
      <c r="BC161" s="72"/>
      <c r="BD161" s="173"/>
      <c r="BE161" s="172"/>
      <c r="BF161" s="173"/>
      <c r="BG161" s="30"/>
      <c r="BH161" s="142"/>
      <c r="BI161" s="72"/>
      <c r="BJ161" s="142"/>
      <c r="BK161" s="72"/>
      <c r="BL161" s="173"/>
      <c r="BM161" s="172"/>
      <c r="BN161" s="173"/>
    </row>
    <row r="162" spans="8:66">
      <c r="H162" s="72"/>
      <c r="I162" s="141"/>
      <c r="J162" s="71"/>
      <c r="K162" s="91"/>
      <c r="L162" s="91"/>
      <c r="M162" s="64"/>
      <c r="N162"/>
      <c r="O162" s="170"/>
      <c r="P162" s="72"/>
      <c r="Q162" s="72"/>
      <c r="R162" s="170"/>
      <c r="S162" s="141"/>
      <c r="T162" s="171"/>
      <c r="U162" s="72"/>
      <c r="V162" s="171"/>
      <c r="W162" s="141"/>
      <c r="X162" s="142"/>
      <c r="Y162" s="72"/>
      <c r="Z162" s="142"/>
      <c r="AA162" s="141"/>
      <c r="AB162" s="142"/>
      <c r="AC162" s="72"/>
      <c r="AD162" s="142"/>
      <c r="AE162" s="72"/>
      <c r="AF162" s="72"/>
      <c r="AG162" s="72"/>
      <c r="AH162" s="72"/>
      <c r="AI162" s="72"/>
      <c r="AJ162" s="72"/>
      <c r="AK162" s="72"/>
      <c r="AL162" s="72"/>
      <c r="AM162" s="30"/>
      <c r="AN162" s="92"/>
      <c r="AO162" s="172"/>
      <c r="AP162" s="173"/>
      <c r="AQ162" s="30"/>
      <c r="AR162" s="30"/>
      <c r="AS162" s="72"/>
      <c r="AT162" s="30"/>
      <c r="AU162" s="30"/>
      <c r="AV162" s="30"/>
      <c r="AW162" s="72"/>
      <c r="AX162" s="30"/>
      <c r="AY162" s="30"/>
      <c r="AZ162" s="142"/>
      <c r="BA162" s="72"/>
      <c r="BB162" s="142"/>
      <c r="BC162" s="72"/>
      <c r="BD162" s="173"/>
      <c r="BE162" s="172"/>
      <c r="BF162" s="173"/>
      <c r="BG162" s="30"/>
      <c r="BH162" s="142"/>
      <c r="BI162" s="72"/>
      <c r="BJ162" s="142"/>
      <c r="BK162" s="72"/>
      <c r="BL162" s="173"/>
      <c r="BM162" s="172"/>
      <c r="BN162" s="173"/>
    </row>
    <row r="163" spans="8:66">
      <c r="H163" s="72"/>
      <c r="I163" s="141"/>
      <c r="J163" s="71"/>
      <c r="K163" s="91"/>
      <c r="L163" s="91"/>
      <c r="M163" s="64"/>
      <c r="N163"/>
      <c r="O163" s="170"/>
      <c r="P163" s="72"/>
      <c r="Q163" s="72"/>
      <c r="R163" s="170"/>
      <c r="S163" s="141"/>
      <c r="T163" s="171"/>
      <c r="U163" s="72"/>
      <c r="V163" s="171"/>
      <c r="W163" s="141"/>
      <c r="X163" s="142"/>
      <c r="Y163" s="72"/>
      <c r="Z163" s="142"/>
      <c r="AA163" s="141"/>
      <c r="AB163" s="142"/>
      <c r="AC163" s="72"/>
      <c r="AD163" s="142"/>
      <c r="AE163" s="72"/>
      <c r="AF163" s="72"/>
      <c r="AG163" s="72"/>
      <c r="AH163" s="72"/>
      <c r="AI163" s="72"/>
      <c r="AJ163" s="72"/>
      <c r="AK163" s="72"/>
      <c r="AL163" s="72"/>
      <c r="AM163" s="30"/>
      <c r="AN163" s="92"/>
      <c r="AO163" s="172"/>
      <c r="AP163" s="173"/>
      <c r="AQ163" s="30"/>
      <c r="AR163" s="30"/>
      <c r="AS163" s="72"/>
      <c r="AT163" s="30"/>
      <c r="AU163" s="30"/>
      <c r="AV163" s="30"/>
      <c r="AW163" s="72"/>
      <c r="AX163" s="30"/>
      <c r="AY163" s="30"/>
      <c r="AZ163" s="142"/>
      <c r="BA163" s="72"/>
      <c r="BB163" s="142"/>
      <c r="BC163" s="72"/>
      <c r="BD163" s="173"/>
      <c r="BE163" s="172"/>
      <c r="BF163" s="173"/>
      <c r="BG163" s="30"/>
      <c r="BH163" s="142"/>
      <c r="BI163" s="72"/>
      <c r="BJ163" s="142"/>
      <c r="BK163" s="72"/>
      <c r="BL163" s="173"/>
      <c r="BM163" s="172"/>
      <c r="BN163" s="173"/>
    </row>
    <row r="164" spans="8:66">
      <c r="H164" s="72"/>
      <c r="I164" s="141"/>
      <c r="J164" s="71"/>
      <c r="K164" s="91"/>
      <c r="L164" s="91"/>
      <c r="M164" s="64"/>
      <c r="N164"/>
      <c r="O164" s="170"/>
      <c r="P164" s="72"/>
      <c r="Q164" s="72"/>
      <c r="R164" s="170"/>
      <c r="S164" s="141"/>
      <c r="T164" s="171"/>
      <c r="U164" s="72"/>
      <c r="V164" s="171"/>
      <c r="W164" s="141"/>
      <c r="X164" s="142"/>
      <c r="Y164" s="72"/>
      <c r="Z164" s="142"/>
      <c r="AA164" s="141"/>
      <c r="AB164" s="142"/>
      <c r="AC164" s="72"/>
      <c r="AD164" s="142"/>
      <c r="AE164" s="72"/>
      <c r="AF164" s="72"/>
      <c r="AG164" s="72"/>
      <c r="AH164" s="72"/>
      <c r="AI164" s="72"/>
      <c r="AJ164" s="72"/>
      <c r="AK164" s="72"/>
      <c r="AL164" s="72"/>
      <c r="AM164" s="30"/>
      <c r="AN164" s="92"/>
      <c r="AO164" s="172"/>
      <c r="AP164" s="173"/>
      <c r="AQ164" s="30"/>
      <c r="AR164" s="30"/>
      <c r="AS164" s="72"/>
      <c r="AT164" s="30"/>
      <c r="AU164" s="30"/>
      <c r="AV164" s="30"/>
      <c r="AW164" s="72"/>
      <c r="AX164" s="30"/>
      <c r="AY164" s="30"/>
      <c r="AZ164" s="142"/>
      <c r="BA164" s="72"/>
      <c r="BB164" s="142"/>
      <c r="BC164" s="72"/>
      <c r="BD164" s="173"/>
      <c r="BE164" s="172"/>
      <c r="BF164" s="173"/>
      <c r="BG164" s="30"/>
      <c r="BH164" s="142"/>
      <c r="BI164" s="72"/>
      <c r="BJ164" s="142"/>
      <c r="BK164" s="72"/>
      <c r="BL164" s="173"/>
      <c r="BM164" s="172"/>
      <c r="BN164" s="173"/>
    </row>
    <row r="165" spans="8:66">
      <c r="H165" s="72"/>
      <c r="I165" s="141"/>
      <c r="J165" s="71"/>
      <c r="K165" s="91"/>
      <c r="L165" s="91"/>
      <c r="M165" s="64"/>
      <c r="N165"/>
      <c r="O165" s="170"/>
      <c r="P165" s="72"/>
      <c r="Q165" s="72"/>
      <c r="R165" s="170"/>
      <c r="S165" s="141"/>
      <c r="T165" s="171"/>
      <c r="U165" s="72"/>
      <c r="V165" s="171"/>
      <c r="W165" s="141"/>
      <c r="X165" s="142"/>
      <c r="Y165" s="72"/>
      <c r="Z165" s="142"/>
      <c r="AA165" s="141"/>
      <c r="AB165" s="142"/>
      <c r="AC165" s="72"/>
      <c r="AD165" s="142"/>
      <c r="AE165" s="72"/>
      <c r="AF165" s="72"/>
      <c r="AG165" s="72"/>
      <c r="AH165" s="72"/>
      <c r="AI165" s="72"/>
      <c r="AJ165" s="72"/>
      <c r="AK165" s="72"/>
      <c r="AL165" s="72"/>
      <c r="AM165" s="30"/>
      <c r="AN165" s="92"/>
      <c r="AO165" s="172"/>
      <c r="AP165" s="173"/>
      <c r="AQ165" s="30"/>
      <c r="AR165" s="30"/>
      <c r="AS165" s="72"/>
      <c r="AT165" s="30"/>
      <c r="AU165" s="30"/>
      <c r="AV165" s="30"/>
      <c r="AW165" s="72"/>
      <c r="AX165" s="30"/>
      <c r="AY165" s="30"/>
      <c r="AZ165" s="142"/>
      <c r="BA165" s="72"/>
      <c r="BB165" s="142"/>
      <c r="BC165" s="72"/>
      <c r="BD165" s="173"/>
      <c r="BE165" s="172"/>
      <c r="BF165" s="173"/>
      <c r="BG165" s="30"/>
      <c r="BH165" s="142"/>
      <c r="BI165" s="72"/>
      <c r="BJ165" s="142"/>
      <c r="BK165" s="72"/>
      <c r="BL165" s="173"/>
      <c r="BM165" s="172"/>
      <c r="BN165" s="173"/>
    </row>
    <row r="166" spans="8:66">
      <c r="H166" s="72"/>
      <c r="I166" s="141"/>
      <c r="J166" s="71"/>
      <c r="K166" s="91"/>
      <c r="L166" s="91"/>
      <c r="M166" s="64"/>
      <c r="N166"/>
      <c r="O166" s="170"/>
      <c r="P166" s="72"/>
      <c r="Q166" s="72"/>
      <c r="R166" s="170"/>
      <c r="S166" s="141"/>
      <c r="T166" s="171"/>
      <c r="U166" s="72"/>
      <c r="V166" s="171"/>
      <c r="W166" s="141"/>
      <c r="X166" s="142"/>
      <c r="Y166" s="72"/>
      <c r="Z166" s="142"/>
      <c r="AA166" s="141"/>
      <c r="AB166" s="142"/>
      <c r="AC166" s="72"/>
      <c r="AD166" s="142"/>
      <c r="AE166" s="72"/>
      <c r="AF166" s="72"/>
      <c r="AG166" s="72"/>
      <c r="AH166" s="72"/>
      <c r="AI166" s="72"/>
      <c r="AJ166" s="72"/>
      <c r="AK166" s="72"/>
      <c r="AL166" s="72"/>
      <c r="AM166" s="30"/>
      <c r="AN166" s="92"/>
      <c r="AO166" s="172"/>
      <c r="AP166" s="173"/>
      <c r="AQ166" s="30"/>
      <c r="AR166" s="30"/>
      <c r="AS166" s="72"/>
      <c r="AT166" s="30"/>
      <c r="AU166" s="30"/>
      <c r="AV166" s="30"/>
      <c r="AW166" s="72"/>
      <c r="AX166" s="30"/>
      <c r="AY166" s="30"/>
      <c r="AZ166" s="142"/>
      <c r="BA166" s="72"/>
      <c r="BB166" s="142"/>
      <c r="BC166" s="72"/>
      <c r="BD166" s="173"/>
      <c r="BE166" s="172"/>
      <c r="BF166" s="173"/>
      <c r="BG166" s="30"/>
      <c r="BH166" s="142"/>
      <c r="BI166" s="72"/>
      <c r="BJ166" s="142"/>
      <c r="BK166" s="72"/>
      <c r="BL166" s="173"/>
      <c r="BM166" s="172"/>
      <c r="BN166" s="173"/>
    </row>
    <row r="167" spans="8:66">
      <c r="H167" s="72"/>
      <c r="I167" s="141"/>
      <c r="J167" s="71"/>
      <c r="K167" s="91"/>
      <c r="L167" s="91"/>
      <c r="M167" s="64"/>
      <c r="N167"/>
      <c r="O167" s="170"/>
      <c r="P167" s="72"/>
      <c r="Q167" s="72"/>
      <c r="R167" s="170"/>
      <c r="S167" s="141"/>
      <c r="T167" s="171"/>
      <c r="U167" s="72"/>
      <c r="V167" s="171"/>
      <c r="W167" s="141"/>
      <c r="X167" s="142"/>
      <c r="Y167" s="72"/>
      <c r="Z167" s="142"/>
      <c r="AA167" s="141"/>
      <c r="AB167" s="142"/>
      <c r="AC167" s="72"/>
      <c r="AD167" s="142"/>
      <c r="AE167" s="72"/>
      <c r="AF167" s="72"/>
      <c r="AG167" s="72"/>
      <c r="AH167" s="72"/>
      <c r="AI167" s="72"/>
      <c r="AJ167" s="72"/>
      <c r="AK167" s="72"/>
      <c r="AL167" s="72"/>
      <c r="AM167" s="30"/>
      <c r="AN167" s="92"/>
      <c r="AO167" s="172"/>
      <c r="AP167" s="173"/>
      <c r="AQ167" s="30"/>
      <c r="AR167" s="30"/>
      <c r="AS167" s="72"/>
      <c r="AT167" s="30"/>
      <c r="AU167" s="30"/>
      <c r="AV167" s="30"/>
      <c r="AW167" s="72"/>
      <c r="AX167" s="30"/>
      <c r="AY167" s="30"/>
      <c r="AZ167" s="142"/>
      <c r="BA167" s="72"/>
      <c r="BB167" s="142"/>
      <c r="BC167" s="72"/>
      <c r="BD167" s="173"/>
      <c r="BE167" s="172"/>
      <c r="BF167" s="173"/>
      <c r="BG167" s="30"/>
      <c r="BH167" s="142"/>
      <c r="BI167" s="72"/>
      <c r="BJ167" s="142"/>
      <c r="BK167" s="72"/>
      <c r="BL167" s="173"/>
      <c r="BM167" s="172"/>
      <c r="BN167" s="173"/>
    </row>
    <row r="168" spans="8:66">
      <c r="H168" s="72"/>
      <c r="I168" s="141"/>
      <c r="J168" s="71"/>
      <c r="K168" s="91"/>
      <c r="L168" s="91"/>
      <c r="M168" s="64"/>
      <c r="N168"/>
      <c r="O168" s="170"/>
      <c r="P168" s="72"/>
      <c r="Q168" s="72"/>
      <c r="R168" s="170"/>
      <c r="S168" s="141"/>
      <c r="T168" s="171"/>
      <c r="U168" s="72"/>
      <c r="V168" s="171"/>
      <c r="W168" s="141"/>
      <c r="X168" s="142"/>
      <c r="Y168" s="72"/>
      <c r="Z168" s="142"/>
      <c r="AA168" s="141"/>
      <c r="AB168" s="142"/>
      <c r="AC168" s="72"/>
      <c r="AD168" s="142"/>
      <c r="AE168" s="72"/>
      <c r="AF168" s="72"/>
      <c r="AG168" s="72"/>
      <c r="AH168" s="72"/>
      <c r="AI168" s="72"/>
      <c r="AJ168" s="72"/>
      <c r="AK168" s="72"/>
      <c r="AL168" s="72"/>
      <c r="AM168" s="30"/>
      <c r="AN168" s="92"/>
      <c r="AO168" s="172"/>
      <c r="AP168" s="173"/>
      <c r="AQ168" s="30"/>
      <c r="AR168" s="30"/>
      <c r="AS168" s="72"/>
      <c r="AT168" s="30"/>
      <c r="AU168" s="30"/>
      <c r="AV168" s="30"/>
      <c r="AW168" s="72"/>
      <c r="AX168" s="30"/>
      <c r="AY168" s="30"/>
      <c r="AZ168" s="142"/>
      <c r="BA168" s="72"/>
      <c r="BB168" s="142"/>
      <c r="BC168" s="72"/>
      <c r="BD168" s="173"/>
      <c r="BE168" s="172"/>
      <c r="BF168" s="173"/>
      <c r="BG168" s="30"/>
      <c r="BH168" s="142"/>
      <c r="BI168" s="72"/>
      <c r="BJ168" s="142"/>
      <c r="BK168" s="72"/>
      <c r="BL168" s="173"/>
      <c r="BM168" s="172"/>
      <c r="BN168" s="173"/>
    </row>
    <row r="169" spans="8:66">
      <c r="H169" s="72"/>
      <c r="I169" s="141"/>
      <c r="J169" s="71"/>
      <c r="K169" s="91"/>
      <c r="L169" s="91"/>
      <c r="M169" s="64"/>
      <c r="N169"/>
      <c r="O169" s="170"/>
      <c r="P169" s="72"/>
      <c r="Q169" s="72"/>
      <c r="R169" s="170"/>
      <c r="S169" s="141"/>
      <c r="T169" s="171"/>
      <c r="U169" s="72"/>
      <c r="V169" s="171"/>
      <c r="W169" s="141"/>
      <c r="X169" s="142"/>
      <c r="Y169" s="72"/>
      <c r="Z169" s="142"/>
      <c r="AA169" s="141"/>
      <c r="AB169" s="142"/>
      <c r="AC169" s="72"/>
      <c r="AD169" s="142"/>
      <c r="AE169" s="72"/>
      <c r="AF169" s="72"/>
      <c r="AG169" s="72"/>
      <c r="AH169" s="72"/>
      <c r="AI169" s="72"/>
      <c r="AJ169" s="72"/>
      <c r="AK169" s="72"/>
      <c r="AL169" s="72"/>
      <c r="AM169" s="30"/>
      <c r="AN169" s="92"/>
      <c r="AO169" s="172"/>
      <c r="AP169" s="173"/>
      <c r="AQ169" s="30"/>
      <c r="AR169" s="30"/>
      <c r="AS169" s="72"/>
      <c r="AT169" s="30"/>
      <c r="AU169" s="30"/>
      <c r="AV169" s="30"/>
      <c r="AW169" s="72"/>
      <c r="AX169" s="30"/>
      <c r="AY169" s="30"/>
      <c r="AZ169" s="142"/>
      <c r="BA169" s="72"/>
      <c r="BB169" s="142"/>
      <c r="BC169" s="72"/>
      <c r="BD169" s="173"/>
      <c r="BE169" s="172"/>
      <c r="BF169" s="173"/>
      <c r="BG169" s="30"/>
      <c r="BH169" s="142"/>
      <c r="BI169" s="72"/>
      <c r="BJ169" s="142"/>
      <c r="BK169" s="72"/>
      <c r="BL169" s="173"/>
      <c r="BM169" s="172"/>
      <c r="BN169" s="173"/>
    </row>
    <row r="170" spans="8:66">
      <c r="H170" s="72"/>
      <c r="I170" s="141"/>
      <c r="J170" s="71"/>
      <c r="K170" s="91"/>
      <c r="L170" s="91"/>
      <c r="M170" s="64"/>
      <c r="N170"/>
      <c r="O170" s="170"/>
      <c r="P170" s="72"/>
      <c r="Q170" s="72"/>
      <c r="R170" s="170"/>
      <c r="S170" s="141"/>
      <c r="T170" s="171"/>
      <c r="U170" s="72"/>
      <c r="V170" s="171"/>
      <c r="W170" s="141"/>
      <c r="X170" s="142"/>
      <c r="Y170" s="72"/>
      <c r="Z170" s="142"/>
      <c r="AA170" s="141"/>
      <c r="AB170" s="142"/>
      <c r="AC170" s="72"/>
      <c r="AD170" s="142"/>
      <c r="AE170" s="72"/>
      <c r="AF170" s="72"/>
      <c r="AG170" s="72"/>
      <c r="AH170" s="72"/>
      <c r="AI170" s="72"/>
      <c r="AJ170" s="72"/>
      <c r="AK170" s="72"/>
      <c r="AL170" s="72"/>
      <c r="AM170" s="30"/>
      <c r="AN170" s="92"/>
      <c r="AO170" s="172"/>
      <c r="AP170" s="173"/>
      <c r="AQ170" s="30"/>
      <c r="AR170" s="30"/>
      <c r="AS170" s="72"/>
      <c r="AT170" s="30"/>
      <c r="AU170" s="30"/>
      <c r="AV170" s="30"/>
      <c r="AW170" s="72"/>
      <c r="AX170" s="30"/>
      <c r="AY170" s="30"/>
      <c r="AZ170" s="142"/>
      <c r="BA170" s="72"/>
      <c r="BB170" s="142"/>
      <c r="BC170" s="72"/>
      <c r="BD170" s="173"/>
      <c r="BE170" s="172"/>
      <c r="BF170" s="173"/>
      <c r="BG170" s="30"/>
      <c r="BH170" s="142"/>
      <c r="BI170" s="72"/>
      <c r="BJ170" s="142"/>
      <c r="BK170" s="72"/>
      <c r="BL170" s="173"/>
      <c r="BM170" s="172"/>
      <c r="BN170" s="173"/>
    </row>
    <row r="171" spans="8:66">
      <c r="H171" s="72"/>
      <c r="I171" s="141"/>
      <c r="J171" s="71"/>
      <c r="K171" s="91"/>
      <c r="L171" s="91"/>
      <c r="M171" s="64"/>
      <c r="N171"/>
      <c r="O171" s="170"/>
      <c r="P171" s="72"/>
      <c r="Q171" s="72"/>
      <c r="R171" s="170"/>
      <c r="S171" s="141"/>
      <c r="T171" s="171"/>
      <c r="U171" s="72"/>
      <c r="V171" s="171"/>
      <c r="W171" s="141"/>
      <c r="X171" s="142"/>
      <c r="Y171" s="72"/>
      <c r="Z171" s="142"/>
      <c r="AA171" s="141"/>
      <c r="AB171" s="142"/>
      <c r="AC171" s="72"/>
      <c r="AD171" s="142"/>
      <c r="AE171" s="72"/>
      <c r="AF171" s="72"/>
      <c r="AG171" s="72"/>
      <c r="AH171" s="72"/>
      <c r="AI171" s="72"/>
      <c r="AJ171" s="72"/>
      <c r="AK171" s="72"/>
      <c r="AL171" s="72"/>
      <c r="AM171" s="30"/>
      <c r="AN171" s="92"/>
      <c r="AO171" s="172"/>
      <c r="AP171" s="173"/>
      <c r="AQ171" s="30"/>
      <c r="AR171" s="30"/>
      <c r="AS171" s="72"/>
      <c r="AT171" s="30"/>
      <c r="AU171" s="30"/>
      <c r="AV171" s="30"/>
      <c r="AW171" s="72"/>
      <c r="AX171" s="30"/>
      <c r="AY171" s="30"/>
      <c r="AZ171" s="142"/>
      <c r="BA171" s="72"/>
      <c r="BB171" s="142"/>
      <c r="BC171" s="72"/>
      <c r="BD171" s="173"/>
      <c r="BE171" s="172"/>
      <c r="BF171" s="173"/>
      <c r="BG171" s="30"/>
      <c r="BH171" s="142"/>
      <c r="BI171" s="72"/>
      <c r="BJ171" s="142"/>
      <c r="BK171" s="72"/>
      <c r="BL171" s="173"/>
      <c r="BM171" s="172"/>
      <c r="BN171" s="173"/>
    </row>
    <row r="172" spans="8:66">
      <c r="H172" s="72"/>
      <c r="I172" s="141"/>
      <c r="J172" s="71"/>
      <c r="K172" s="91"/>
      <c r="L172" s="91"/>
      <c r="M172" s="64"/>
      <c r="N172"/>
      <c r="O172" s="170"/>
      <c r="P172" s="72"/>
      <c r="Q172" s="72"/>
      <c r="R172" s="170"/>
      <c r="S172" s="141"/>
      <c r="T172" s="171"/>
      <c r="U172" s="72"/>
      <c r="V172" s="171"/>
      <c r="W172" s="141"/>
      <c r="X172" s="142"/>
      <c r="Y172" s="72"/>
      <c r="Z172" s="142"/>
      <c r="AA172" s="141"/>
      <c r="AB172" s="142"/>
      <c r="AC172" s="72"/>
      <c r="AD172" s="142"/>
      <c r="AE172" s="72"/>
      <c r="AF172" s="72"/>
      <c r="AG172" s="72"/>
      <c r="AH172" s="72"/>
      <c r="AI172" s="72"/>
      <c r="AJ172" s="72"/>
      <c r="AK172" s="72"/>
      <c r="AL172" s="72"/>
      <c r="AM172" s="30"/>
      <c r="AN172" s="92"/>
      <c r="AO172" s="172"/>
      <c r="AP172" s="173"/>
      <c r="AQ172" s="30"/>
      <c r="AR172" s="30"/>
      <c r="AS172" s="72"/>
      <c r="AT172" s="30"/>
      <c r="AU172" s="30"/>
      <c r="AV172" s="30"/>
      <c r="AW172" s="72"/>
      <c r="AX172" s="30"/>
      <c r="AY172" s="30"/>
      <c r="AZ172" s="142"/>
      <c r="BA172" s="72"/>
      <c r="BB172" s="142"/>
      <c r="BC172" s="72"/>
      <c r="BD172" s="173"/>
      <c r="BE172" s="172"/>
      <c r="BF172" s="173"/>
      <c r="BG172" s="30"/>
      <c r="BH172" s="142"/>
      <c r="BI172" s="72"/>
      <c r="BJ172" s="142"/>
      <c r="BK172" s="72"/>
      <c r="BL172" s="173"/>
      <c r="BM172" s="172"/>
      <c r="BN172" s="173"/>
    </row>
    <row r="173" spans="8:66">
      <c r="H173" s="72"/>
      <c r="I173" s="141"/>
      <c r="J173" s="71"/>
      <c r="K173" s="91"/>
      <c r="L173" s="91"/>
      <c r="M173" s="64"/>
      <c r="N173"/>
      <c r="O173" s="170"/>
      <c r="P173" s="72"/>
      <c r="Q173" s="72"/>
      <c r="R173" s="170"/>
      <c r="S173" s="141"/>
      <c r="T173" s="171"/>
      <c r="U173" s="72"/>
      <c r="V173" s="171"/>
      <c r="W173" s="141"/>
      <c r="X173" s="142"/>
      <c r="Y173" s="72"/>
      <c r="Z173" s="142"/>
      <c r="AA173" s="141"/>
      <c r="AB173" s="142"/>
      <c r="AC173" s="72"/>
      <c r="AD173" s="142"/>
      <c r="AE173" s="72"/>
      <c r="AF173" s="72"/>
      <c r="AG173" s="72"/>
      <c r="AH173" s="72"/>
      <c r="AI173" s="72"/>
      <c r="AJ173" s="72"/>
      <c r="AK173" s="72"/>
      <c r="AL173" s="72"/>
      <c r="AM173" s="30"/>
      <c r="AN173" s="92"/>
      <c r="AO173" s="172"/>
      <c r="AP173" s="173"/>
      <c r="AQ173" s="30"/>
      <c r="AR173" s="30"/>
      <c r="AS173" s="72"/>
      <c r="AT173" s="30"/>
      <c r="AU173" s="30"/>
      <c r="AV173" s="30"/>
      <c r="AW173" s="72"/>
      <c r="AX173" s="30"/>
      <c r="AY173" s="30"/>
      <c r="AZ173" s="142"/>
      <c r="BA173" s="72"/>
      <c r="BB173" s="142"/>
      <c r="BC173" s="72"/>
      <c r="BD173" s="173"/>
      <c r="BE173" s="172"/>
      <c r="BF173" s="173"/>
      <c r="BG173" s="30"/>
      <c r="BH173" s="142"/>
      <c r="BI173" s="72"/>
      <c r="BJ173" s="142"/>
      <c r="BK173" s="72"/>
      <c r="BL173" s="173"/>
      <c r="BM173" s="172"/>
      <c r="BN173" s="173"/>
    </row>
    <row r="174" spans="8:66">
      <c r="H174" s="72"/>
      <c r="I174" s="141"/>
      <c r="J174" s="71"/>
      <c r="K174" s="91"/>
      <c r="L174" s="91"/>
      <c r="M174" s="64"/>
      <c r="N174"/>
      <c r="O174" s="170"/>
      <c r="P174" s="72"/>
      <c r="Q174" s="72"/>
      <c r="R174" s="170"/>
      <c r="S174" s="141"/>
      <c r="T174" s="171"/>
      <c r="U174" s="72"/>
      <c r="V174" s="171"/>
      <c r="W174" s="141"/>
      <c r="X174" s="142"/>
      <c r="Y174" s="72"/>
      <c r="Z174" s="142"/>
      <c r="AA174" s="141"/>
      <c r="AB174" s="142"/>
      <c r="AC174" s="72"/>
      <c r="AD174" s="142"/>
      <c r="AE174" s="72"/>
      <c r="AF174" s="72"/>
      <c r="AG174" s="72"/>
      <c r="AH174" s="72"/>
      <c r="AI174" s="72"/>
      <c r="AJ174" s="72"/>
      <c r="AK174" s="72"/>
      <c r="AL174" s="72"/>
      <c r="AM174" s="30"/>
      <c r="AN174" s="92"/>
      <c r="AO174" s="172"/>
      <c r="AP174" s="173"/>
      <c r="AQ174" s="30"/>
      <c r="AR174" s="30"/>
      <c r="AS174" s="72"/>
      <c r="AT174" s="30"/>
      <c r="AU174" s="30"/>
      <c r="AV174" s="30"/>
      <c r="AW174" s="72"/>
      <c r="AX174" s="30"/>
      <c r="AY174" s="30"/>
      <c r="AZ174" s="142"/>
      <c r="BA174" s="72"/>
      <c r="BB174" s="142"/>
      <c r="BC174" s="72"/>
      <c r="BD174" s="173"/>
      <c r="BE174" s="172"/>
      <c r="BF174" s="173"/>
      <c r="BG174" s="30"/>
      <c r="BH174" s="142"/>
      <c r="BI174" s="72"/>
      <c r="BJ174" s="142"/>
      <c r="BK174" s="72"/>
      <c r="BL174" s="173"/>
      <c r="BM174" s="172"/>
      <c r="BN174" s="173"/>
    </row>
    <row r="175" spans="8:66">
      <c r="H175" s="72"/>
      <c r="I175" s="141"/>
      <c r="J175" s="71"/>
      <c r="K175" s="91"/>
      <c r="L175" s="91"/>
      <c r="M175" s="64"/>
      <c r="N175"/>
      <c r="O175" s="170"/>
      <c r="P175" s="72"/>
      <c r="Q175" s="72"/>
      <c r="R175" s="170"/>
      <c r="S175" s="141"/>
      <c r="T175" s="171"/>
      <c r="U175" s="72"/>
      <c r="V175" s="171"/>
      <c r="W175" s="141"/>
      <c r="X175" s="142"/>
      <c r="Y175" s="72"/>
      <c r="Z175" s="142"/>
      <c r="AA175" s="141"/>
      <c r="AB175" s="142"/>
      <c r="AC175" s="72"/>
      <c r="AD175" s="142"/>
      <c r="AE175" s="72"/>
      <c r="AF175" s="72"/>
      <c r="AG175" s="72"/>
      <c r="AH175" s="72"/>
      <c r="AI175" s="72"/>
      <c r="AJ175" s="72"/>
      <c r="AK175" s="72"/>
      <c r="AL175" s="72"/>
      <c r="AM175" s="30"/>
      <c r="AN175" s="92"/>
      <c r="AO175" s="172"/>
      <c r="AP175" s="173"/>
      <c r="AQ175" s="30"/>
      <c r="AR175" s="30"/>
      <c r="AS175" s="72"/>
      <c r="AT175" s="30"/>
      <c r="AU175" s="30"/>
      <c r="AV175" s="30"/>
      <c r="AW175" s="72"/>
      <c r="AX175" s="30"/>
      <c r="AY175" s="30"/>
      <c r="AZ175" s="142"/>
      <c r="BA175" s="72"/>
      <c r="BB175" s="142"/>
      <c r="BC175" s="72"/>
      <c r="BD175" s="173"/>
      <c r="BE175" s="172"/>
      <c r="BF175" s="173"/>
      <c r="BG175" s="30"/>
      <c r="BH175" s="142"/>
      <c r="BI175" s="72"/>
      <c r="BJ175" s="142"/>
      <c r="BK175" s="72"/>
      <c r="BL175" s="173"/>
      <c r="BM175" s="172"/>
      <c r="BN175" s="173"/>
    </row>
    <row r="176" spans="8:66">
      <c r="H176" s="72"/>
      <c r="I176" s="141"/>
      <c r="J176" s="71"/>
      <c r="K176" s="91"/>
      <c r="L176" s="91"/>
      <c r="M176" s="64"/>
      <c r="N176"/>
      <c r="O176" s="170"/>
      <c r="P176" s="72"/>
      <c r="Q176" s="72"/>
      <c r="R176" s="170"/>
      <c r="S176" s="141"/>
      <c r="T176" s="171"/>
      <c r="U176" s="72"/>
      <c r="V176" s="171"/>
      <c r="W176" s="141"/>
      <c r="X176" s="142"/>
      <c r="Y176" s="72"/>
      <c r="Z176" s="142"/>
      <c r="AA176" s="141"/>
      <c r="AB176" s="142"/>
      <c r="AC176" s="72"/>
      <c r="AD176" s="142"/>
      <c r="AE176" s="72"/>
      <c r="AF176" s="72"/>
      <c r="AG176" s="72"/>
      <c r="AH176" s="72"/>
      <c r="AI176" s="72"/>
      <c r="AJ176" s="72"/>
      <c r="AK176" s="72"/>
      <c r="AL176" s="72"/>
      <c r="AM176" s="30"/>
      <c r="AN176" s="92"/>
      <c r="AO176" s="172"/>
      <c r="AP176" s="173"/>
      <c r="AQ176" s="30"/>
      <c r="AR176" s="30"/>
      <c r="AS176" s="72"/>
      <c r="AT176" s="30"/>
      <c r="AU176" s="30"/>
      <c r="AV176" s="30"/>
      <c r="AW176" s="72"/>
      <c r="AX176" s="30"/>
      <c r="AY176" s="30"/>
      <c r="AZ176" s="142"/>
      <c r="BA176" s="72"/>
      <c r="BB176" s="142"/>
      <c r="BC176" s="72"/>
      <c r="BD176" s="173"/>
      <c r="BE176" s="172"/>
      <c r="BF176" s="173"/>
      <c r="BG176" s="30"/>
      <c r="BH176" s="142"/>
      <c r="BI176" s="72"/>
      <c r="BJ176" s="142"/>
      <c r="BK176" s="72"/>
      <c r="BL176" s="173"/>
      <c r="BM176" s="172"/>
      <c r="BN176" s="173"/>
    </row>
    <row r="177" spans="8:66">
      <c r="H177" s="72"/>
      <c r="I177" s="141"/>
      <c r="J177" s="71"/>
      <c r="K177" s="91"/>
      <c r="L177" s="91"/>
      <c r="M177" s="64"/>
      <c r="N177"/>
      <c r="O177" s="170"/>
      <c r="P177" s="72"/>
      <c r="Q177" s="72"/>
      <c r="R177" s="170"/>
      <c r="S177" s="141"/>
      <c r="T177" s="171"/>
      <c r="U177" s="72"/>
      <c r="V177" s="171"/>
      <c r="W177" s="141"/>
      <c r="X177" s="142"/>
      <c r="Y177" s="72"/>
      <c r="Z177" s="142"/>
      <c r="AA177" s="141"/>
      <c r="AB177" s="142"/>
      <c r="AC177" s="72"/>
      <c r="AD177" s="142"/>
      <c r="AE177" s="72"/>
      <c r="AF177" s="72"/>
      <c r="AG177" s="72"/>
      <c r="AH177" s="72"/>
      <c r="AI177" s="72"/>
      <c r="AJ177" s="72"/>
      <c r="AK177" s="72"/>
      <c r="AL177" s="72"/>
      <c r="AM177" s="30"/>
      <c r="AN177" s="92"/>
      <c r="AO177" s="172"/>
      <c r="AP177" s="173"/>
      <c r="AQ177" s="30"/>
      <c r="AR177" s="30"/>
      <c r="AS177" s="72"/>
      <c r="AT177" s="30"/>
      <c r="AU177" s="30"/>
      <c r="AV177" s="30"/>
      <c r="AW177" s="72"/>
      <c r="AX177" s="30"/>
      <c r="AY177" s="30"/>
      <c r="AZ177" s="142"/>
      <c r="BA177" s="72"/>
      <c r="BB177" s="142"/>
      <c r="BC177" s="72"/>
      <c r="BD177" s="173"/>
      <c r="BE177" s="172"/>
      <c r="BF177" s="173"/>
      <c r="BG177" s="30"/>
      <c r="BH177" s="142"/>
      <c r="BI177" s="72"/>
      <c r="BJ177" s="142"/>
      <c r="BK177" s="72"/>
      <c r="BL177" s="173"/>
      <c r="BM177" s="172"/>
      <c r="BN177" s="173"/>
    </row>
    <row r="178" spans="8:66">
      <c r="H178" s="72"/>
      <c r="I178" s="141"/>
      <c r="J178" s="71"/>
      <c r="K178" s="91"/>
      <c r="L178" s="91"/>
      <c r="M178" s="64"/>
      <c r="N178"/>
      <c r="O178" s="170"/>
      <c r="P178" s="72"/>
      <c r="Q178" s="72"/>
      <c r="R178" s="170"/>
      <c r="S178" s="141"/>
      <c r="T178" s="171"/>
      <c r="U178" s="72"/>
      <c r="V178" s="171"/>
      <c r="W178" s="141"/>
      <c r="X178" s="142"/>
      <c r="Y178" s="72"/>
      <c r="Z178" s="142"/>
      <c r="AA178" s="141"/>
      <c r="AB178" s="142"/>
      <c r="AC178" s="72"/>
      <c r="AD178" s="142"/>
      <c r="AE178" s="72"/>
      <c r="AF178" s="72"/>
      <c r="AG178" s="72"/>
      <c r="AH178" s="72"/>
      <c r="AI178" s="72"/>
      <c r="AJ178" s="72"/>
      <c r="AK178" s="72"/>
      <c r="AL178" s="72"/>
      <c r="AM178" s="30"/>
      <c r="AN178" s="92"/>
      <c r="AO178" s="172"/>
      <c r="AP178" s="173"/>
      <c r="AQ178" s="30"/>
      <c r="AR178" s="30"/>
      <c r="AS178" s="72"/>
      <c r="AT178" s="30"/>
      <c r="AU178" s="30"/>
      <c r="AV178" s="30"/>
      <c r="AW178" s="72"/>
      <c r="AX178" s="30"/>
      <c r="AY178" s="30"/>
      <c r="AZ178" s="142"/>
      <c r="BA178" s="72"/>
      <c r="BB178" s="142"/>
      <c r="BC178" s="72"/>
      <c r="BD178" s="173"/>
      <c r="BE178" s="172"/>
      <c r="BF178" s="173"/>
      <c r="BG178" s="30"/>
      <c r="BH178" s="142"/>
      <c r="BI178" s="72"/>
      <c r="BJ178" s="142"/>
      <c r="BK178" s="72"/>
      <c r="BL178" s="173"/>
      <c r="BM178" s="172"/>
      <c r="BN178" s="173"/>
    </row>
    <row r="179" spans="8:66">
      <c r="H179" s="72"/>
      <c r="I179" s="141"/>
      <c r="J179" s="71"/>
      <c r="K179" s="91"/>
      <c r="L179" s="91"/>
      <c r="M179" s="64"/>
      <c r="N179"/>
      <c r="O179" s="170"/>
      <c r="P179" s="72"/>
      <c r="Q179" s="72"/>
      <c r="R179" s="170"/>
      <c r="S179" s="141"/>
      <c r="T179" s="171"/>
      <c r="U179" s="72"/>
      <c r="V179" s="171"/>
      <c r="W179" s="141"/>
      <c r="X179" s="142"/>
      <c r="Y179" s="72"/>
      <c r="Z179" s="142"/>
      <c r="AA179" s="141"/>
      <c r="AB179" s="142"/>
      <c r="AC179" s="72"/>
      <c r="AD179" s="142"/>
      <c r="AE179" s="72"/>
      <c r="AF179" s="72"/>
      <c r="AG179" s="72"/>
      <c r="AH179" s="72"/>
      <c r="AI179" s="72"/>
      <c r="AJ179" s="72"/>
      <c r="AK179" s="72"/>
      <c r="AL179" s="72"/>
      <c r="AM179" s="30"/>
      <c r="AN179" s="92"/>
      <c r="AO179" s="172"/>
      <c r="AP179" s="173"/>
      <c r="AQ179" s="30"/>
      <c r="AR179" s="30"/>
      <c r="AS179" s="72"/>
      <c r="AT179" s="30"/>
      <c r="AU179" s="30"/>
      <c r="AV179" s="30"/>
      <c r="AW179" s="72"/>
      <c r="AX179" s="30"/>
      <c r="AY179" s="30"/>
      <c r="AZ179" s="142"/>
      <c r="BA179" s="72"/>
      <c r="BB179" s="142"/>
      <c r="BC179" s="72"/>
      <c r="BD179" s="173"/>
      <c r="BE179" s="172"/>
      <c r="BF179" s="173"/>
      <c r="BG179" s="30"/>
      <c r="BH179" s="142"/>
      <c r="BI179" s="72"/>
      <c r="BJ179" s="142"/>
      <c r="BK179" s="72"/>
      <c r="BL179" s="173"/>
      <c r="BM179" s="172"/>
      <c r="BN179" s="173"/>
    </row>
    <row r="180" spans="8:66">
      <c r="H180" s="72"/>
      <c r="I180" s="141"/>
      <c r="J180" s="71"/>
      <c r="K180" s="91"/>
      <c r="L180" s="91"/>
      <c r="M180" s="64"/>
      <c r="N180"/>
      <c r="O180" s="170"/>
      <c r="P180" s="72"/>
      <c r="Q180" s="72"/>
      <c r="R180" s="170"/>
      <c r="S180" s="141"/>
      <c r="T180" s="171"/>
      <c r="U180" s="72"/>
      <c r="V180" s="171"/>
      <c r="W180" s="141"/>
      <c r="X180" s="142"/>
      <c r="Y180" s="72"/>
      <c r="Z180" s="142"/>
      <c r="AA180" s="141"/>
      <c r="AB180" s="142"/>
      <c r="AC180" s="72"/>
      <c r="AD180" s="142"/>
      <c r="AE180" s="72"/>
      <c r="AF180" s="72"/>
      <c r="AG180" s="72"/>
      <c r="AH180" s="72"/>
      <c r="AI180" s="72"/>
      <c r="AJ180" s="72"/>
      <c r="AK180" s="72"/>
      <c r="AL180" s="72"/>
      <c r="AM180" s="30"/>
      <c r="AN180" s="92"/>
      <c r="AO180" s="172"/>
      <c r="AP180" s="173"/>
      <c r="AQ180" s="30"/>
      <c r="AR180" s="30"/>
      <c r="AS180" s="72"/>
      <c r="AT180" s="30"/>
      <c r="AU180" s="30"/>
      <c r="AV180" s="30"/>
      <c r="AW180" s="72"/>
      <c r="AX180" s="30"/>
      <c r="AY180" s="30"/>
      <c r="AZ180" s="142"/>
      <c r="BA180" s="72"/>
      <c r="BB180" s="142"/>
      <c r="BC180" s="72"/>
      <c r="BD180" s="173"/>
      <c r="BE180" s="172"/>
      <c r="BF180" s="173"/>
      <c r="BG180" s="30"/>
      <c r="BH180" s="142"/>
      <c r="BI180" s="72"/>
      <c r="BJ180" s="142"/>
      <c r="BK180" s="72"/>
      <c r="BL180" s="173"/>
      <c r="BM180" s="172"/>
      <c r="BN180" s="173"/>
    </row>
    <row r="181" spans="8:66">
      <c r="H181" s="72"/>
      <c r="I181" s="141"/>
      <c r="J181" s="71"/>
      <c r="K181" s="91"/>
      <c r="L181" s="91"/>
      <c r="M181" s="64"/>
      <c r="N181"/>
      <c r="O181" s="170"/>
      <c r="P181" s="72"/>
      <c r="Q181" s="72"/>
      <c r="R181" s="170"/>
      <c r="S181" s="141"/>
      <c r="T181" s="171"/>
      <c r="U181" s="72"/>
      <c r="V181" s="171"/>
      <c r="W181" s="141"/>
      <c r="X181" s="142"/>
      <c r="Y181" s="72"/>
      <c r="Z181" s="142"/>
      <c r="AA181" s="141"/>
      <c r="AB181" s="142"/>
      <c r="AC181" s="72"/>
      <c r="AD181" s="142"/>
      <c r="AE181" s="72"/>
      <c r="AF181" s="72"/>
      <c r="AG181" s="72"/>
      <c r="AH181" s="72"/>
      <c r="AI181" s="72"/>
      <c r="AJ181" s="72"/>
      <c r="AK181" s="72"/>
      <c r="AL181" s="72"/>
      <c r="AM181" s="30"/>
      <c r="AN181" s="92"/>
      <c r="AO181" s="172"/>
      <c r="AP181" s="173"/>
      <c r="AQ181" s="30"/>
      <c r="AR181" s="30"/>
      <c r="AS181" s="72"/>
      <c r="AT181" s="30"/>
      <c r="AU181" s="30"/>
      <c r="AV181" s="30"/>
      <c r="AW181" s="72"/>
      <c r="AX181" s="30"/>
      <c r="AY181" s="30"/>
      <c r="AZ181" s="142"/>
      <c r="BA181" s="72"/>
      <c r="BB181" s="142"/>
      <c r="BC181" s="72"/>
      <c r="BD181" s="173"/>
      <c r="BE181" s="172"/>
      <c r="BF181" s="173"/>
      <c r="BG181" s="30"/>
      <c r="BH181" s="142"/>
      <c r="BI181" s="72"/>
      <c r="BJ181" s="142"/>
      <c r="BK181" s="72"/>
      <c r="BL181" s="173"/>
      <c r="BM181" s="172"/>
      <c r="BN181" s="173"/>
    </row>
    <row r="182" spans="8:66">
      <c r="H182" s="72"/>
      <c r="I182" s="141"/>
      <c r="J182" s="71"/>
      <c r="K182" s="91"/>
      <c r="L182" s="91"/>
      <c r="M182" s="64"/>
      <c r="N182"/>
      <c r="O182" s="170"/>
      <c r="P182" s="72"/>
      <c r="Q182" s="72"/>
      <c r="R182" s="170"/>
      <c r="S182" s="141"/>
      <c r="T182" s="171"/>
      <c r="U182" s="72"/>
      <c r="V182" s="171"/>
      <c r="W182" s="141"/>
      <c r="X182" s="142"/>
      <c r="Y182" s="72"/>
      <c r="Z182" s="142"/>
      <c r="AA182" s="141"/>
      <c r="AB182" s="142"/>
      <c r="AC182" s="72"/>
      <c r="AD182" s="142"/>
      <c r="AE182" s="72"/>
      <c r="AF182" s="72"/>
      <c r="AG182" s="72"/>
      <c r="AH182" s="72"/>
      <c r="AI182" s="72"/>
      <c r="AJ182" s="72"/>
      <c r="AK182" s="72"/>
      <c r="AL182" s="72"/>
      <c r="AM182" s="30"/>
      <c r="AN182" s="92"/>
      <c r="AO182" s="172"/>
      <c r="AP182" s="173"/>
      <c r="AQ182" s="30"/>
      <c r="AR182" s="30"/>
      <c r="AS182" s="72"/>
      <c r="AT182" s="30"/>
      <c r="AU182" s="30"/>
      <c r="AV182" s="30"/>
      <c r="AW182" s="72"/>
      <c r="AX182" s="30"/>
      <c r="AY182" s="30"/>
      <c r="AZ182" s="142"/>
      <c r="BA182" s="72"/>
      <c r="BB182" s="142"/>
      <c r="BC182" s="72"/>
      <c r="BD182" s="173"/>
      <c r="BE182" s="172"/>
      <c r="BF182" s="173"/>
      <c r="BG182" s="30"/>
      <c r="BH182" s="142"/>
      <c r="BI182" s="72"/>
      <c r="BJ182" s="142"/>
      <c r="BK182" s="72"/>
      <c r="BL182" s="173"/>
      <c r="BM182" s="172"/>
      <c r="BN182" s="173"/>
    </row>
    <row r="183" spans="8:66">
      <c r="H183" s="72"/>
      <c r="I183" s="141"/>
      <c r="J183" s="71"/>
      <c r="K183" s="91"/>
      <c r="L183" s="91"/>
      <c r="M183" s="64"/>
      <c r="N183"/>
      <c r="O183" s="170"/>
      <c r="P183" s="72"/>
      <c r="Q183" s="72"/>
      <c r="R183" s="170"/>
      <c r="S183" s="141"/>
      <c r="T183" s="171"/>
      <c r="U183" s="72"/>
      <c r="V183" s="171"/>
      <c r="W183" s="141"/>
      <c r="X183" s="142"/>
      <c r="Y183" s="72"/>
      <c r="Z183" s="142"/>
      <c r="AA183" s="141"/>
      <c r="AB183" s="142"/>
      <c r="AC183" s="72"/>
      <c r="AD183" s="142"/>
      <c r="AE183" s="72"/>
      <c r="AF183" s="72"/>
      <c r="AG183" s="72"/>
      <c r="AH183" s="72"/>
      <c r="AI183" s="72"/>
      <c r="AJ183" s="72"/>
      <c r="AK183" s="72"/>
      <c r="AL183" s="72"/>
      <c r="AM183" s="30"/>
      <c r="AN183" s="92"/>
      <c r="AO183" s="172"/>
      <c r="AP183" s="173"/>
      <c r="AQ183" s="30"/>
      <c r="AR183" s="30"/>
      <c r="AS183" s="72"/>
      <c r="AT183" s="30"/>
      <c r="AU183" s="30"/>
      <c r="AV183" s="30"/>
      <c r="AW183" s="72"/>
      <c r="AX183" s="30"/>
      <c r="AY183" s="30"/>
      <c r="AZ183" s="142"/>
      <c r="BA183" s="72"/>
      <c r="BB183" s="142"/>
      <c r="BC183" s="72"/>
      <c r="BD183" s="173"/>
      <c r="BE183" s="172"/>
      <c r="BF183" s="173"/>
      <c r="BG183" s="30"/>
      <c r="BH183" s="142"/>
      <c r="BI183" s="72"/>
      <c r="BJ183" s="142"/>
      <c r="BK183" s="72"/>
      <c r="BL183" s="173"/>
      <c r="BM183" s="172"/>
      <c r="BN183" s="173"/>
    </row>
    <row r="184" spans="8:66">
      <c r="H184" s="72"/>
      <c r="I184" s="141"/>
      <c r="J184" s="71"/>
      <c r="K184" s="91"/>
      <c r="L184" s="91"/>
      <c r="M184" s="64"/>
      <c r="N184"/>
      <c r="O184" s="170"/>
      <c r="P184" s="72"/>
      <c r="Q184" s="72"/>
      <c r="R184" s="170"/>
      <c r="S184" s="141"/>
      <c r="T184" s="171"/>
      <c r="U184" s="72"/>
      <c r="V184" s="171"/>
      <c r="W184" s="141"/>
      <c r="X184" s="142"/>
      <c r="Y184" s="72"/>
      <c r="Z184" s="142"/>
      <c r="AA184" s="141"/>
      <c r="AB184" s="142"/>
      <c r="AC184" s="72"/>
      <c r="AD184" s="142"/>
      <c r="AE184" s="72"/>
      <c r="AF184" s="72"/>
      <c r="AG184" s="72"/>
      <c r="AH184" s="72"/>
      <c r="AI184" s="72"/>
      <c r="AJ184" s="72"/>
      <c r="AK184" s="72"/>
      <c r="AL184" s="72"/>
      <c r="AM184" s="30"/>
      <c r="AN184" s="92"/>
      <c r="AO184" s="172"/>
      <c r="AP184" s="173"/>
      <c r="AQ184" s="30"/>
      <c r="AR184" s="30"/>
      <c r="AS184" s="72"/>
      <c r="AT184" s="30"/>
      <c r="AU184" s="30"/>
      <c r="AV184" s="30"/>
      <c r="AW184" s="72"/>
      <c r="AX184" s="30"/>
      <c r="AY184" s="30"/>
      <c r="AZ184" s="142"/>
      <c r="BA184" s="72"/>
      <c r="BB184" s="142"/>
      <c r="BC184" s="72"/>
      <c r="BD184" s="173"/>
      <c r="BE184" s="172"/>
      <c r="BF184" s="173"/>
      <c r="BG184" s="30"/>
      <c r="BH184" s="142"/>
      <c r="BI184" s="72"/>
      <c r="BJ184" s="142"/>
      <c r="BK184" s="72"/>
      <c r="BL184" s="173"/>
      <c r="BM184" s="172"/>
      <c r="BN184" s="173"/>
    </row>
    <row r="185" spans="8:66">
      <c r="H185" s="72"/>
      <c r="I185" s="141"/>
      <c r="J185" s="71"/>
      <c r="K185" s="91"/>
      <c r="L185" s="91"/>
      <c r="M185" s="64"/>
      <c r="N185"/>
      <c r="O185" s="170"/>
      <c r="P185" s="72"/>
      <c r="Q185" s="72"/>
      <c r="R185" s="170"/>
      <c r="S185" s="141"/>
      <c r="T185" s="171"/>
      <c r="U185" s="72"/>
      <c r="V185" s="171"/>
      <c r="W185" s="141"/>
      <c r="X185" s="142"/>
      <c r="Y185" s="72"/>
      <c r="Z185" s="142"/>
      <c r="AA185" s="141"/>
      <c r="AB185" s="142"/>
      <c r="AC185" s="72"/>
      <c r="AD185" s="142"/>
      <c r="AE185" s="72"/>
      <c r="AF185" s="72"/>
      <c r="AG185" s="72"/>
      <c r="AH185" s="72"/>
      <c r="AI185" s="72"/>
      <c r="AJ185" s="72"/>
      <c r="AK185" s="72"/>
      <c r="AL185" s="72"/>
      <c r="AM185" s="30"/>
      <c r="AN185" s="92"/>
      <c r="AO185" s="172"/>
      <c r="AP185" s="173"/>
      <c r="AQ185" s="30"/>
      <c r="AR185" s="30"/>
      <c r="AS185" s="72"/>
      <c r="AT185" s="30"/>
      <c r="AU185" s="30"/>
      <c r="AV185" s="30"/>
      <c r="AW185" s="72"/>
      <c r="AX185" s="30"/>
      <c r="AY185" s="30"/>
      <c r="AZ185" s="142"/>
      <c r="BA185" s="72"/>
      <c r="BB185" s="142"/>
      <c r="BC185" s="72"/>
      <c r="BD185" s="173"/>
      <c r="BE185" s="172"/>
      <c r="BF185" s="173"/>
      <c r="BG185" s="30"/>
      <c r="BH185" s="142"/>
      <c r="BI185" s="72"/>
      <c r="BJ185" s="142"/>
      <c r="BK185" s="72"/>
      <c r="BL185" s="173"/>
      <c r="BM185" s="172"/>
      <c r="BN185" s="173"/>
    </row>
    <row r="186" spans="8:66">
      <c r="H186" s="72"/>
      <c r="I186" s="141"/>
      <c r="J186" s="71"/>
      <c r="K186" s="91"/>
      <c r="L186" s="91"/>
      <c r="M186" s="64"/>
      <c r="N186"/>
      <c r="O186" s="170"/>
      <c r="P186" s="72"/>
      <c r="Q186" s="72"/>
      <c r="R186" s="170"/>
      <c r="S186" s="141"/>
      <c r="T186" s="171"/>
      <c r="U186" s="72"/>
      <c r="V186" s="171"/>
      <c r="W186" s="141"/>
      <c r="X186" s="142"/>
      <c r="Y186" s="72"/>
      <c r="Z186" s="142"/>
      <c r="AA186" s="141"/>
      <c r="AB186" s="142"/>
      <c r="AC186" s="72"/>
      <c r="AD186" s="142"/>
      <c r="AE186" s="72"/>
      <c r="AF186" s="72"/>
      <c r="AG186" s="72"/>
      <c r="AH186" s="72"/>
      <c r="AI186" s="72"/>
      <c r="AJ186" s="72"/>
      <c r="AK186" s="72"/>
      <c r="AL186" s="72"/>
      <c r="AM186" s="30"/>
      <c r="AN186" s="92"/>
      <c r="AO186" s="172"/>
      <c r="AP186" s="173"/>
      <c r="AQ186" s="30"/>
      <c r="AR186" s="30"/>
      <c r="AS186" s="72"/>
      <c r="AT186" s="30"/>
      <c r="AU186" s="30"/>
      <c r="AV186" s="30"/>
      <c r="AW186" s="72"/>
      <c r="AX186" s="30"/>
      <c r="AY186" s="30"/>
      <c r="AZ186" s="142"/>
      <c r="BA186" s="72"/>
      <c r="BB186" s="142"/>
      <c r="BC186" s="72"/>
      <c r="BD186" s="173"/>
      <c r="BE186" s="172"/>
      <c r="BF186" s="173"/>
      <c r="BG186" s="30"/>
      <c r="BH186" s="142"/>
      <c r="BI186" s="72"/>
      <c r="BJ186" s="142"/>
      <c r="BK186" s="72"/>
      <c r="BL186" s="173"/>
      <c r="BM186" s="172"/>
      <c r="BN186" s="173"/>
    </row>
    <row r="187" spans="8:66">
      <c r="H187" s="72"/>
      <c r="I187" s="141"/>
      <c r="J187" s="71"/>
      <c r="K187" s="91"/>
      <c r="L187" s="91"/>
      <c r="M187" s="64"/>
      <c r="N187"/>
      <c r="O187" s="170"/>
      <c r="P187" s="72"/>
      <c r="Q187" s="72"/>
      <c r="R187" s="170"/>
      <c r="S187" s="141"/>
      <c r="T187" s="171"/>
      <c r="U187" s="72"/>
      <c r="V187" s="171"/>
      <c r="W187" s="141"/>
      <c r="X187" s="142"/>
      <c r="Y187" s="72"/>
      <c r="Z187" s="142"/>
      <c r="AA187" s="141"/>
      <c r="AB187" s="142"/>
      <c r="AC187" s="72"/>
      <c r="AD187" s="142"/>
      <c r="AE187" s="72"/>
      <c r="AF187" s="72"/>
      <c r="AG187" s="72"/>
      <c r="AH187" s="72"/>
      <c r="AI187" s="72"/>
      <c r="AJ187" s="72"/>
      <c r="AK187" s="72"/>
      <c r="AL187" s="72"/>
      <c r="AM187" s="30"/>
      <c r="AN187" s="92"/>
      <c r="AO187" s="172"/>
      <c r="AP187" s="173"/>
      <c r="AQ187" s="30"/>
      <c r="AR187" s="30"/>
      <c r="AS187" s="72"/>
      <c r="AT187" s="30"/>
      <c r="AU187" s="30"/>
      <c r="AV187" s="30"/>
      <c r="AW187" s="72"/>
      <c r="AX187" s="30"/>
      <c r="AY187" s="30"/>
      <c r="AZ187" s="142"/>
      <c r="BA187" s="72"/>
      <c r="BB187" s="142"/>
      <c r="BC187" s="72"/>
      <c r="BD187" s="173"/>
      <c r="BE187" s="172"/>
      <c r="BF187" s="173"/>
      <c r="BG187" s="30"/>
      <c r="BH187" s="142"/>
      <c r="BI187" s="72"/>
      <c r="BJ187" s="142"/>
      <c r="BK187" s="72"/>
      <c r="BL187" s="173"/>
      <c r="BM187" s="172"/>
      <c r="BN187" s="173"/>
    </row>
    <row r="188" spans="8:66">
      <c r="H188" s="72"/>
      <c r="I188" s="141"/>
      <c r="J188" s="71"/>
      <c r="K188" s="91"/>
      <c r="L188" s="91"/>
      <c r="M188" s="64"/>
      <c r="N188"/>
      <c r="O188" s="170"/>
      <c r="P188" s="72"/>
      <c r="Q188" s="72"/>
      <c r="R188" s="170"/>
      <c r="S188" s="141"/>
      <c r="T188" s="171"/>
      <c r="U188" s="72"/>
      <c r="V188" s="171"/>
      <c r="W188" s="141"/>
      <c r="X188" s="142"/>
      <c r="Y188" s="72"/>
      <c r="Z188" s="142"/>
      <c r="AA188" s="141"/>
      <c r="AB188" s="142"/>
      <c r="AC188" s="72"/>
      <c r="AD188" s="142"/>
      <c r="AE188" s="72"/>
      <c r="AF188" s="72"/>
      <c r="AG188" s="72"/>
      <c r="AH188" s="72"/>
      <c r="AI188" s="72"/>
      <c r="AJ188" s="72"/>
      <c r="AK188" s="72"/>
      <c r="AL188" s="72"/>
      <c r="AM188" s="30"/>
      <c r="AN188" s="92"/>
      <c r="AO188" s="172"/>
      <c r="AP188" s="173"/>
      <c r="AQ188" s="30"/>
      <c r="AR188" s="30"/>
      <c r="AS188" s="72"/>
      <c r="AT188" s="30"/>
      <c r="AU188" s="30"/>
      <c r="AV188" s="30"/>
      <c r="AW188" s="72"/>
      <c r="AX188" s="30"/>
      <c r="AY188" s="30"/>
      <c r="AZ188" s="142"/>
      <c r="BA188" s="72"/>
      <c r="BB188" s="142"/>
      <c r="BC188" s="72"/>
      <c r="BD188" s="173"/>
      <c r="BE188" s="172"/>
      <c r="BF188" s="173"/>
      <c r="BG188" s="30"/>
      <c r="BH188" s="142"/>
      <c r="BI188" s="72"/>
      <c r="BJ188" s="142"/>
      <c r="BK188" s="72"/>
      <c r="BL188" s="173"/>
      <c r="BM188" s="172"/>
      <c r="BN188" s="173"/>
    </row>
    <row r="189" spans="8:66">
      <c r="H189" s="72"/>
      <c r="I189" s="141"/>
      <c r="J189" s="71"/>
      <c r="K189" s="91"/>
      <c r="L189" s="91"/>
      <c r="M189" s="64"/>
      <c r="N189"/>
      <c r="O189" s="170"/>
      <c r="P189" s="72"/>
      <c r="Q189" s="72"/>
      <c r="R189" s="170"/>
      <c r="S189" s="141"/>
      <c r="T189" s="171"/>
      <c r="U189" s="72"/>
      <c r="V189" s="171"/>
      <c r="W189" s="141"/>
      <c r="X189" s="142"/>
      <c r="Y189" s="72"/>
      <c r="Z189" s="142"/>
      <c r="AA189" s="141"/>
      <c r="AB189" s="142"/>
      <c r="AC189" s="72"/>
      <c r="AD189" s="142"/>
      <c r="AE189" s="72"/>
      <c r="AF189" s="72"/>
      <c r="AG189" s="72"/>
      <c r="AH189" s="72"/>
      <c r="AI189" s="72"/>
      <c r="AJ189" s="72"/>
      <c r="AK189" s="72"/>
      <c r="AL189" s="72"/>
      <c r="AM189" s="30"/>
      <c r="AN189" s="92"/>
      <c r="AO189" s="172"/>
      <c r="AP189" s="173"/>
      <c r="AQ189" s="30"/>
      <c r="AR189" s="30"/>
      <c r="AS189" s="72"/>
      <c r="AT189" s="30"/>
      <c r="AU189" s="30"/>
      <c r="AV189" s="30"/>
      <c r="AW189" s="72"/>
      <c r="AX189" s="30"/>
      <c r="AY189" s="30"/>
      <c r="AZ189" s="142"/>
      <c r="BA189" s="72"/>
      <c r="BB189" s="142"/>
      <c r="BC189" s="72"/>
      <c r="BD189" s="173"/>
      <c r="BE189" s="172"/>
      <c r="BF189" s="173"/>
      <c r="BG189" s="30"/>
      <c r="BH189" s="142"/>
      <c r="BI189" s="72"/>
      <c r="BJ189" s="142"/>
      <c r="BK189" s="72"/>
      <c r="BL189" s="173"/>
      <c r="BM189" s="172"/>
      <c r="BN189" s="173"/>
    </row>
    <row r="190" spans="8:66">
      <c r="H190" s="72"/>
      <c r="I190" s="141"/>
      <c r="J190" s="71"/>
      <c r="K190" s="91"/>
      <c r="L190" s="91"/>
      <c r="M190" s="64"/>
      <c r="N190"/>
      <c r="O190" s="170"/>
      <c r="P190" s="72"/>
      <c r="Q190" s="72"/>
      <c r="R190" s="170"/>
      <c r="S190" s="141"/>
      <c r="T190" s="171"/>
      <c r="U190" s="72"/>
      <c r="V190" s="171"/>
      <c r="W190" s="141"/>
      <c r="X190" s="142"/>
      <c r="Y190" s="72"/>
      <c r="Z190" s="142"/>
      <c r="AA190" s="141"/>
      <c r="AB190" s="142"/>
      <c r="AC190" s="72"/>
      <c r="AD190" s="142"/>
      <c r="AE190" s="72"/>
      <c r="AF190" s="72"/>
      <c r="AG190" s="72"/>
      <c r="AH190" s="72"/>
      <c r="AI190" s="72"/>
      <c r="AJ190" s="72"/>
      <c r="AK190" s="72"/>
      <c r="AL190" s="72"/>
      <c r="AM190" s="30"/>
      <c r="AN190" s="92"/>
      <c r="AO190" s="172"/>
      <c r="AP190" s="173"/>
      <c r="AQ190" s="30"/>
      <c r="AR190" s="30"/>
      <c r="AS190" s="72"/>
      <c r="AT190" s="30"/>
      <c r="AU190" s="30"/>
      <c r="AV190" s="30"/>
      <c r="AW190" s="72"/>
      <c r="AX190" s="30"/>
      <c r="AY190" s="30"/>
      <c r="AZ190" s="142"/>
      <c r="BA190" s="72"/>
      <c r="BB190" s="142"/>
      <c r="BC190" s="72"/>
      <c r="BD190" s="173"/>
      <c r="BE190" s="172"/>
      <c r="BF190" s="173"/>
      <c r="BG190" s="30"/>
      <c r="BH190" s="142"/>
      <c r="BI190" s="72"/>
      <c r="BJ190" s="142"/>
      <c r="BK190" s="72"/>
      <c r="BL190" s="173"/>
      <c r="BM190" s="172"/>
      <c r="BN190" s="173"/>
    </row>
    <row r="191" spans="8:66">
      <c r="H191" s="72"/>
      <c r="I191" s="141"/>
      <c r="J191" s="71"/>
      <c r="K191" s="91"/>
      <c r="L191" s="91"/>
      <c r="M191" s="64"/>
      <c r="N191"/>
      <c r="O191" s="170"/>
      <c r="P191" s="72"/>
      <c r="Q191" s="72"/>
      <c r="R191" s="170"/>
      <c r="S191" s="141"/>
      <c r="T191" s="171"/>
      <c r="U191" s="72"/>
      <c r="V191" s="171"/>
      <c r="W191" s="141"/>
      <c r="X191" s="142"/>
      <c r="Y191" s="72"/>
      <c r="Z191" s="142"/>
      <c r="AA191" s="141"/>
      <c r="AB191" s="142"/>
      <c r="AC191" s="72"/>
      <c r="AD191" s="142"/>
      <c r="AE191" s="72"/>
      <c r="AF191" s="72"/>
      <c r="AG191" s="72"/>
      <c r="AH191" s="72"/>
      <c r="AI191" s="72"/>
      <c r="AJ191" s="72"/>
      <c r="AK191" s="72"/>
      <c r="AL191" s="72"/>
      <c r="AM191" s="30"/>
      <c r="AN191" s="92"/>
      <c r="AO191" s="172"/>
      <c r="AP191" s="173"/>
      <c r="AQ191" s="30"/>
      <c r="AR191" s="30"/>
      <c r="AS191" s="72"/>
      <c r="AT191" s="30"/>
      <c r="AU191" s="30"/>
      <c r="AV191" s="30"/>
      <c r="AW191" s="72"/>
      <c r="AX191" s="30"/>
      <c r="AY191" s="30"/>
      <c r="AZ191" s="142"/>
      <c r="BA191" s="72"/>
      <c r="BB191" s="142"/>
      <c r="BC191" s="72"/>
      <c r="BD191" s="173"/>
      <c r="BE191" s="172"/>
      <c r="BF191" s="173"/>
      <c r="BG191" s="30"/>
      <c r="BH191" s="142"/>
      <c r="BI191" s="72"/>
      <c r="BJ191" s="142"/>
      <c r="BK191" s="72"/>
      <c r="BL191" s="173"/>
      <c r="BM191" s="172"/>
      <c r="BN191" s="173"/>
    </row>
    <row r="192" spans="8:66">
      <c r="H192" s="72"/>
      <c r="I192" s="141"/>
      <c r="J192" s="71"/>
      <c r="K192" s="91"/>
      <c r="L192" s="91"/>
      <c r="M192" s="64"/>
      <c r="N192"/>
      <c r="O192" s="170"/>
      <c r="P192" s="72"/>
      <c r="Q192" s="72"/>
      <c r="R192" s="170"/>
      <c r="S192" s="141"/>
      <c r="T192" s="171"/>
      <c r="U192" s="72"/>
      <c r="V192" s="171"/>
      <c r="W192" s="141"/>
      <c r="X192" s="142"/>
      <c r="Y192" s="72"/>
      <c r="Z192" s="142"/>
      <c r="AA192" s="141"/>
      <c r="AB192" s="142"/>
      <c r="AC192" s="72"/>
      <c r="AD192" s="142"/>
      <c r="AE192" s="72"/>
      <c r="AF192" s="72"/>
      <c r="AG192" s="72"/>
      <c r="AH192" s="72"/>
      <c r="AI192" s="72"/>
      <c r="AJ192" s="72"/>
      <c r="AK192" s="72"/>
      <c r="AL192" s="72"/>
      <c r="AM192" s="30"/>
      <c r="AN192" s="92"/>
      <c r="AO192" s="172"/>
      <c r="AP192" s="173"/>
      <c r="AQ192" s="30"/>
      <c r="AR192" s="30"/>
      <c r="AS192" s="72"/>
      <c r="AT192" s="30"/>
      <c r="AU192" s="30"/>
      <c r="AV192" s="30"/>
      <c r="AW192" s="72"/>
      <c r="AX192" s="30"/>
      <c r="AY192" s="30"/>
      <c r="AZ192" s="142"/>
      <c r="BA192" s="72"/>
      <c r="BB192" s="142"/>
      <c r="BC192" s="72"/>
      <c r="BD192" s="173"/>
      <c r="BE192" s="172"/>
      <c r="BF192" s="173"/>
      <c r="BG192" s="30"/>
      <c r="BH192" s="142"/>
      <c r="BI192" s="72"/>
      <c r="BJ192" s="142"/>
      <c r="BK192" s="72"/>
      <c r="BL192" s="173"/>
      <c r="BM192" s="172"/>
      <c r="BN192" s="173"/>
    </row>
    <row r="193" spans="8:66">
      <c r="H193" s="72"/>
      <c r="I193" s="141"/>
      <c r="J193" s="71"/>
      <c r="K193" s="91"/>
      <c r="L193" s="91"/>
      <c r="M193" s="64"/>
      <c r="N193"/>
      <c r="O193" s="170"/>
      <c r="P193" s="72"/>
      <c r="Q193" s="72"/>
      <c r="R193" s="170"/>
      <c r="S193" s="141"/>
      <c r="T193" s="171"/>
      <c r="U193" s="72"/>
      <c r="V193" s="171"/>
      <c r="W193" s="141"/>
      <c r="X193" s="142"/>
      <c r="Y193" s="72"/>
      <c r="Z193" s="142"/>
      <c r="AA193" s="141"/>
      <c r="AB193" s="142"/>
      <c r="AC193" s="72"/>
      <c r="AD193" s="142"/>
      <c r="AE193" s="72"/>
      <c r="AF193" s="72"/>
      <c r="AG193" s="72"/>
      <c r="AH193" s="72"/>
      <c r="AI193" s="72"/>
      <c r="AJ193" s="72"/>
      <c r="AK193" s="72"/>
      <c r="AL193" s="72"/>
      <c r="AM193" s="30"/>
      <c r="AN193" s="92"/>
      <c r="AO193" s="172"/>
      <c r="AP193" s="173"/>
      <c r="AQ193" s="30"/>
      <c r="AR193" s="30"/>
      <c r="AS193" s="72"/>
      <c r="AT193" s="30"/>
      <c r="AU193" s="30"/>
      <c r="AV193" s="30"/>
      <c r="AW193" s="72"/>
      <c r="AX193" s="30"/>
      <c r="AY193" s="30"/>
      <c r="AZ193" s="142"/>
      <c r="BA193" s="72"/>
      <c r="BB193" s="142"/>
      <c r="BC193" s="72"/>
      <c r="BD193" s="173"/>
      <c r="BE193" s="172"/>
      <c r="BF193" s="173"/>
      <c r="BG193" s="30"/>
      <c r="BH193" s="142"/>
      <c r="BI193" s="72"/>
      <c r="BJ193" s="142"/>
      <c r="BK193" s="72"/>
      <c r="BL193" s="173"/>
      <c r="BM193" s="172"/>
      <c r="BN193" s="173"/>
    </row>
    <row r="194" spans="8:66">
      <c r="H194" s="72"/>
      <c r="I194" s="141"/>
      <c r="J194" s="71"/>
      <c r="K194" s="91"/>
      <c r="L194" s="91"/>
      <c r="M194" s="64"/>
      <c r="N194"/>
      <c r="O194" s="170"/>
      <c r="P194" s="72"/>
      <c r="Q194" s="72"/>
      <c r="R194" s="170"/>
      <c r="S194" s="141"/>
      <c r="T194" s="171"/>
      <c r="U194" s="72"/>
      <c r="V194" s="171"/>
      <c r="W194" s="141"/>
      <c r="X194" s="142"/>
      <c r="Y194" s="72"/>
      <c r="Z194" s="142"/>
      <c r="AA194" s="141"/>
      <c r="AB194" s="142"/>
      <c r="AC194" s="72"/>
      <c r="AD194" s="142"/>
      <c r="AE194" s="72"/>
      <c r="AF194" s="72"/>
      <c r="AG194" s="72"/>
      <c r="AH194" s="72"/>
      <c r="AI194" s="72"/>
      <c r="AJ194" s="72"/>
      <c r="AK194" s="72"/>
      <c r="AL194" s="72"/>
      <c r="AM194" s="30"/>
      <c r="AN194" s="92"/>
      <c r="AO194" s="172"/>
      <c r="AP194" s="173"/>
      <c r="AQ194" s="30"/>
      <c r="AR194" s="30"/>
      <c r="AS194" s="72"/>
      <c r="AT194" s="30"/>
      <c r="AU194" s="30"/>
      <c r="AV194" s="30"/>
      <c r="AW194" s="72"/>
      <c r="AX194" s="30"/>
      <c r="AY194" s="30"/>
      <c r="AZ194" s="142"/>
      <c r="BA194" s="72"/>
      <c r="BB194" s="142"/>
      <c r="BC194" s="72"/>
      <c r="BD194" s="173"/>
      <c r="BE194" s="172"/>
      <c r="BF194" s="173"/>
      <c r="BG194" s="30"/>
      <c r="BH194" s="142"/>
      <c r="BI194" s="72"/>
      <c r="BJ194" s="142"/>
      <c r="BK194" s="72"/>
      <c r="BL194" s="173"/>
      <c r="BM194" s="172"/>
      <c r="BN194" s="173"/>
    </row>
    <row r="195" spans="8:66">
      <c r="H195" s="72"/>
      <c r="I195" s="141"/>
      <c r="J195" s="71"/>
      <c r="K195" s="91"/>
      <c r="L195" s="91"/>
      <c r="M195" s="64"/>
      <c r="N195"/>
      <c r="O195" s="170"/>
      <c r="P195" s="72"/>
      <c r="Q195" s="72"/>
      <c r="R195" s="170"/>
      <c r="S195" s="141"/>
      <c r="T195" s="171"/>
      <c r="U195" s="72"/>
      <c r="V195" s="171"/>
      <c r="W195" s="141"/>
      <c r="X195" s="142"/>
      <c r="Y195" s="72"/>
      <c r="Z195" s="142"/>
      <c r="AA195" s="141"/>
      <c r="AB195" s="142"/>
      <c r="AC195" s="72"/>
      <c r="AD195" s="142"/>
      <c r="AE195" s="72"/>
      <c r="AF195" s="72"/>
      <c r="AG195" s="72"/>
      <c r="AH195" s="72"/>
      <c r="AI195" s="72"/>
      <c r="AJ195" s="72"/>
      <c r="AK195" s="72"/>
      <c r="AL195" s="72"/>
      <c r="AM195" s="30"/>
      <c r="AN195" s="92"/>
      <c r="AO195" s="172"/>
      <c r="AP195" s="173"/>
      <c r="AQ195" s="30"/>
      <c r="AR195" s="30"/>
      <c r="AS195" s="72"/>
      <c r="AT195" s="30"/>
      <c r="AU195" s="30"/>
      <c r="AV195" s="30"/>
      <c r="AW195" s="72"/>
      <c r="AX195" s="30"/>
      <c r="AY195" s="30"/>
      <c r="AZ195" s="142"/>
      <c r="BA195" s="72"/>
      <c r="BB195" s="142"/>
      <c r="BC195" s="72"/>
      <c r="BD195" s="173"/>
      <c r="BE195" s="172"/>
      <c r="BF195" s="173"/>
      <c r="BG195" s="30"/>
      <c r="BH195" s="142"/>
      <c r="BI195" s="72"/>
      <c r="BJ195" s="142"/>
      <c r="BK195" s="72"/>
      <c r="BL195" s="173"/>
      <c r="BM195" s="172"/>
      <c r="BN195" s="173"/>
    </row>
    <row r="196" spans="8:66">
      <c r="H196" s="72"/>
      <c r="I196" s="141"/>
      <c r="J196" s="71"/>
      <c r="K196" s="91"/>
      <c r="L196" s="91"/>
      <c r="M196" s="64"/>
      <c r="N196"/>
      <c r="O196" s="170"/>
      <c r="P196" s="72"/>
      <c r="Q196" s="72"/>
      <c r="R196" s="170"/>
      <c r="S196" s="141"/>
      <c r="T196" s="171"/>
      <c r="U196" s="72"/>
      <c r="V196" s="171"/>
      <c r="W196" s="141"/>
      <c r="X196" s="142"/>
      <c r="Y196" s="72"/>
      <c r="Z196" s="142"/>
      <c r="AA196" s="141"/>
      <c r="AB196" s="142"/>
      <c r="AC196" s="72"/>
      <c r="AD196" s="142"/>
      <c r="AE196" s="72"/>
      <c r="AF196" s="72"/>
      <c r="AG196" s="72"/>
      <c r="AH196" s="72"/>
      <c r="AI196" s="72"/>
      <c r="AJ196" s="72"/>
      <c r="AK196" s="72"/>
      <c r="AL196" s="72"/>
      <c r="AM196" s="30"/>
      <c r="AN196" s="92"/>
      <c r="AO196" s="172"/>
      <c r="AP196" s="173"/>
      <c r="AQ196" s="30"/>
      <c r="AR196" s="30"/>
      <c r="AS196" s="72"/>
      <c r="AT196" s="30"/>
      <c r="AU196" s="30"/>
      <c r="AV196" s="30"/>
      <c r="AW196" s="72"/>
      <c r="AX196" s="30"/>
      <c r="AY196" s="30"/>
      <c r="AZ196" s="142"/>
      <c r="BA196" s="72"/>
      <c r="BB196" s="142"/>
      <c r="BC196" s="72"/>
      <c r="BD196" s="173"/>
      <c r="BE196" s="172"/>
      <c r="BF196" s="173"/>
      <c r="BG196" s="30"/>
      <c r="BH196" s="142"/>
      <c r="BI196" s="72"/>
      <c r="BJ196" s="142"/>
      <c r="BK196" s="72"/>
      <c r="BL196" s="173"/>
      <c r="BM196" s="172"/>
      <c r="BN196" s="173"/>
    </row>
    <row r="197" spans="8:66">
      <c r="H197" s="72"/>
      <c r="I197" s="141"/>
      <c r="J197" s="71"/>
      <c r="K197" s="91"/>
      <c r="L197" s="91"/>
      <c r="M197" s="64"/>
      <c r="N197"/>
      <c r="O197" s="170"/>
      <c r="P197" s="72"/>
      <c r="Q197" s="72"/>
      <c r="R197" s="170"/>
      <c r="S197" s="141"/>
      <c r="T197" s="171"/>
      <c r="U197" s="72"/>
      <c r="V197" s="171"/>
      <c r="W197" s="141"/>
      <c r="X197" s="142"/>
      <c r="Y197" s="72"/>
      <c r="Z197" s="142"/>
      <c r="AA197" s="141"/>
      <c r="AB197" s="142"/>
      <c r="AC197" s="72"/>
      <c r="AD197" s="142"/>
      <c r="AE197" s="72"/>
      <c r="AF197" s="72"/>
      <c r="AG197" s="72"/>
      <c r="AH197" s="72"/>
      <c r="AI197" s="72"/>
      <c r="AJ197" s="72"/>
      <c r="AK197" s="72"/>
      <c r="AL197" s="72"/>
      <c r="AM197" s="30"/>
      <c r="AN197" s="92"/>
      <c r="AO197" s="172"/>
      <c r="AP197" s="173"/>
      <c r="AQ197" s="30"/>
      <c r="AR197" s="30"/>
      <c r="AS197" s="72"/>
      <c r="AT197" s="30"/>
      <c r="AU197" s="30"/>
      <c r="AV197" s="30"/>
      <c r="AW197" s="72"/>
      <c r="AX197" s="30"/>
      <c r="AY197" s="30"/>
      <c r="AZ197" s="142"/>
      <c r="BA197" s="72"/>
      <c r="BB197" s="142"/>
      <c r="BC197" s="72"/>
      <c r="BD197" s="173"/>
      <c r="BE197" s="172"/>
      <c r="BF197" s="173"/>
      <c r="BG197" s="30"/>
      <c r="BH197" s="142"/>
      <c r="BI197" s="72"/>
      <c r="BJ197" s="142"/>
      <c r="BK197" s="72"/>
      <c r="BL197" s="173"/>
      <c r="BM197" s="172"/>
      <c r="BN197" s="173"/>
    </row>
    <row r="198" spans="8:66">
      <c r="H198" s="72"/>
      <c r="I198" s="141"/>
      <c r="J198" s="71"/>
      <c r="K198" s="91"/>
      <c r="L198" s="91"/>
      <c r="M198" s="64"/>
      <c r="N198"/>
      <c r="O198" s="170"/>
      <c r="P198" s="72"/>
      <c r="Q198" s="72"/>
      <c r="R198" s="170"/>
      <c r="S198" s="141"/>
      <c r="T198" s="171"/>
      <c r="U198" s="72"/>
      <c r="V198" s="171"/>
      <c r="W198" s="141"/>
      <c r="X198" s="142"/>
      <c r="Y198" s="72"/>
      <c r="Z198" s="142"/>
      <c r="AA198" s="141"/>
      <c r="AB198" s="142"/>
      <c r="AC198" s="72"/>
      <c r="AD198" s="142"/>
      <c r="AE198" s="72"/>
      <c r="AF198" s="72"/>
      <c r="AG198" s="72"/>
      <c r="AH198" s="72"/>
      <c r="AI198" s="72"/>
      <c r="AJ198" s="72"/>
      <c r="AK198" s="72"/>
      <c r="AL198" s="72"/>
      <c r="AM198" s="30"/>
      <c r="AN198" s="92"/>
      <c r="AO198" s="172"/>
      <c r="AP198" s="173"/>
      <c r="AQ198" s="30"/>
      <c r="AR198" s="30"/>
      <c r="AS198" s="72"/>
      <c r="AT198" s="30"/>
      <c r="AU198" s="30"/>
      <c r="AV198" s="30"/>
      <c r="AW198" s="72"/>
      <c r="AX198" s="30"/>
      <c r="AY198" s="30"/>
      <c r="AZ198" s="142"/>
      <c r="BA198" s="72"/>
      <c r="BB198" s="142"/>
      <c r="BC198" s="72"/>
      <c r="BD198" s="173"/>
      <c r="BE198" s="172"/>
      <c r="BF198" s="173"/>
      <c r="BG198" s="30"/>
      <c r="BH198" s="142"/>
      <c r="BI198" s="72"/>
      <c r="BJ198" s="142"/>
      <c r="BK198" s="72"/>
      <c r="BL198" s="173"/>
      <c r="BM198" s="172"/>
      <c r="BN198" s="173"/>
    </row>
    <row r="199" spans="8:66">
      <c r="H199" s="72"/>
      <c r="I199" s="141"/>
      <c r="J199" s="71"/>
      <c r="K199" s="91"/>
      <c r="L199" s="91"/>
      <c r="M199" s="64"/>
      <c r="N199"/>
      <c r="O199" s="170"/>
      <c r="P199" s="72"/>
      <c r="Q199" s="72"/>
      <c r="R199" s="170"/>
      <c r="S199" s="141"/>
      <c r="T199" s="171"/>
      <c r="U199" s="72"/>
      <c r="V199" s="171"/>
      <c r="W199" s="141"/>
      <c r="X199" s="142"/>
      <c r="Y199" s="72"/>
      <c r="Z199" s="142"/>
      <c r="AA199" s="141"/>
      <c r="AB199" s="142"/>
      <c r="AC199" s="72"/>
      <c r="AD199" s="142"/>
      <c r="AE199" s="72"/>
      <c r="AF199" s="72"/>
      <c r="AG199" s="72"/>
      <c r="AH199" s="72"/>
      <c r="AI199" s="72"/>
      <c r="AJ199" s="72"/>
      <c r="AK199" s="72"/>
      <c r="AL199" s="72"/>
      <c r="AM199" s="30"/>
      <c r="AN199" s="92"/>
      <c r="AO199" s="172"/>
      <c r="AP199" s="173"/>
      <c r="AQ199" s="30"/>
      <c r="AR199" s="30"/>
      <c r="AS199" s="72"/>
      <c r="AT199" s="30"/>
      <c r="AU199" s="30"/>
      <c r="AV199" s="30"/>
      <c r="AW199" s="72"/>
      <c r="AX199" s="30"/>
      <c r="AY199" s="30"/>
      <c r="AZ199" s="142"/>
      <c r="BA199" s="72"/>
      <c r="BB199" s="142"/>
      <c r="BC199" s="72"/>
      <c r="BD199" s="173"/>
      <c r="BE199" s="172"/>
      <c r="BF199" s="173"/>
      <c r="BG199" s="30"/>
      <c r="BH199" s="142"/>
      <c r="BI199" s="72"/>
      <c r="BJ199" s="142"/>
      <c r="BK199" s="72"/>
      <c r="BL199" s="173"/>
      <c r="BM199" s="172"/>
      <c r="BN199" s="173"/>
    </row>
    <row r="200" spans="8:66">
      <c r="H200" s="72"/>
      <c r="I200" s="141"/>
      <c r="J200" s="71"/>
      <c r="K200" s="91"/>
      <c r="L200" s="91"/>
      <c r="M200" s="64"/>
      <c r="N200"/>
      <c r="O200" s="170"/>
      <c r="P200" s="72"/>
      <c r="Q200" s="72"/>
      <c r="R200" s="170"/>
      <c r="S200" s="141"/>
      <c r="T200" s="171"/>
      <c r="U200" s="72"/>
      <c r="V200" s="171"/>
      <c r="W200" s="141"/>
      <c r="X200" s="142"/>
      <c r="Y200" s="72"/>
      <c r="Z200" s="142"/>
      <c r="AA200" s="141"/>
      <c r="AB200" s="142"/>
      <c r="AC200" s="72"/>
      <c r="AD200" s="142"/>
      <c r="AE200" s="72"/>
      <c r="AF200" s="72"/>
      <c r="AG200" s="72"/>
      <c r="AH200" s="72"/>
      <c r="AI200" s="72"/>
      <c r="AJ200" s="72"/>
      <c r="AK200" s="72"/>
      <c r="AL200" s="72"/>
      <c r="AM200" s="30"/>
      <c r="AN200" s="92"/>
      <c r="AO200" s="172"/>
      <c r="AP200" s="173"/>
      <c r="AQ200" s="30"/>
      <c r="AR200" s="30"/>
      <c r="AS200" s="72"/>
      <c r="AT200" s="30"/>
      <c r="AU200" s="30"/>
      <c r="AV200" s="30"/>
      <c r="AW200" s="72"/>
      <c r="AX200" s="30"/>
      <c r="AY200" s="30"/>
      <c r="AZ200" s="142"/>
      <c r="BA200" s="72"/>
      <c r="BB200" s="142"/>
      <c r="BC200" s="72"/>
      <c r="BD200" s="173"/>
      <c r="BE200" s="172"/>
      <c r="BF200" s="173"/>
      <c r="BG200" s="30"/>
      <c r="BH200" s="142"/>
      <c r="BI200" s="72"/>
      <c r="BJ200" s="142"/>
      <c r="BK200" s="72"/>
      <c r="BL200" s="173"/>
      <c r="BM200" s="172"/>
      <c r="BN200" s="173"/>
    </row>
    <row r="201" spans="8:66">
      <c r="H201" s="72"/>
      <c r="I201" s="141"/>
      <c r="J201" s="71"/>
      <c r="K201" s="91"/>
      <c r="L201" s="91"/>
      <c r="M201" s="64"/>
      <c r="N201"/>
      <c r="O201" s="170"/>
      <c r="P201" s="72"/>
      <c r="Q201" s="72"/>
      <c r="R201" s="170"/>
      <c r="S201" s="141"/>
      <c r="T201" s="171"/>
      <c r="U201" s="72"/>
      <c r="V201" s="171"/>
      <c r="W201" s="141"/>
      <c r="X201" s="142"/>
      <c r="Y201" s="72"/>
      <c r="Z201" s="142"/>
      <c r="AA201" s="141"/>
      <c r="AB201" s="142"/>
      <c r="AC201" s="72"/>
      <c r="AD201" s="142"/>
      <c r="AE201" s="72"/>
      <c r="AF201" s="72"/>
      <c r="AG201" s="72"/>
      <c r="AH201" s="72"/>
      <c r="AI201" s="72"/>
      <c r="AJ201" s="72"/>
      <c r="AK201" s="72"/>
      <c r="AL201" s="72"/>
      <c r="AM201" s="30"/>
      <c r="AN201" s="92"/>
      <c r="AO201" s="172"/>
      <c r="AP201" s="173"/>
      <c r="AQ201" s="30"/>
      <c r="AR201" s="30"/>
      <c r="AS201" s="72"/>
      <c r="AT201" s="30"/>
      <c r="AU201" s="30"/>
      <c r="AV201" s="30"/>
      <c r="AW201" s="72"/>
      <c r="AX201" s="30"/>
      <c r="AY201" s="30"/>
      <c r="AZ201" s="142"/>
      <c r="BA201" s="72"/>
      <c r="BB201" s="142"/>
      <c r="BC201" s="72"/>
      <c r="BD201" s="173"/>
      <c r="BE201" s="172"/>
      <c r="BF201" s="173"/>
      <c r="BG201" s="30"/>
      <c r="BH201" s="142"/>
      <c r="BI201" s="72"/>
      <c r="BJ201" s="142"/>
      <c r="BK201" s="72"/>
      <c r="BL201" s="173"/>
      <c r="BM201" s="172"/>
      <c r="BN201" s="173"/>
    </row>
    <row r="202" spans="8:66">
      <c r="H202" s="72"/>
      <c r="I202" s="141"/>
      <c r="J202" s="71"/>
      <c r="K202" s="91"/>
      <c r="L202" s="91"/>
      <c r="M202" s="64"/>
      <c r="N202"/>
      <c r="O202" s="170"/>
      <c r="P202" s="72"/>
      <c r="Q202" s="72"/>
      <c r="R202" s="170"/>
      <c r="S202" s="141"/>
      <c r="T202" s="171"/>
      <c r="U202" s="72"/>
      <c r="V202" s="171"/>
      <c r="W202" s="141"/>
      <c r="X202" s="142"/>
      <c r="Y202" s="72"/>
      <c r="Z202" s="142"/>
      <c r="AA202" s="141"/>
      <c r="AB202" s="142"/>
      <c r="AC202" s="72"/>
      <c r="AD202" s="142"/>
      <c r="AE202" s="72"/>
      <c r="AF202" s="72"/>
      <c r="AG202" s="72"/>
      <c r="AH202" s="72"/>
      <c r="AI202" s="72"/>
      <c r="AJ202" s="72"/>
      <c r="AK202" s="72"/>
      <c r="AL202" s="72"/>
      <c r="AM202" s="30"/>
      <c r="AN202" s="92"/>
      <c r="AO202" s="172"/>
      <c r="AP202" s="173"/>
      <c r="AQ202" s="30"/>
      <c r="AR202" s="30"/>
      <c r="AS202" s="72"/>
      <c r="AT202" s="30"/>
      <c r="AU202" s="30"/>
      <c r="AV202" s="30"/>
      <c r="AW202" s="72"/>
      <c r="AX202" s="30"/>
      <c r="AY202" s="30"/>
      <c r="AZ202" s="142"/>
      <c r="BA202" s="72"/>
      <c r="BB202" s="142"/>
      <c r="BC202" s="72"/>
      <c r="BD202" s="173"/>
      <c r="BE202" s="172"/>
      <c r="BF202" s="173"/>
      <c r="BG202" s="30"/>
      <c r="BH202" s="142"/>
      <c r="BI202" s="72"/>
      <c r="BJ202" s="142"/>
      <c r="BK202" s="72"/>
      <c r="BL202" s="173"/>
      <c r="BM202" s="172"/>
      <c r="BN202" s="173"/>
    </row>
    <row r="203" spans="8:66">
      <c r="H203" s="72"/>
      <c r="I203" s="141"/>
      <c r="J203" s="71"/>
      <c r="K203" s="91"/>
      <c r="L203" s="91"/>
      <c r="M203" s="64"/>
      <c r="N203"/>
      <c r="O203" s="170"/>
      <c r="P203" s="72"/>
      <c r="Q203" s="72"/>
      <c r="R203" s="170"/>
      <c r="S203" s="141"/>
      <c r="T203" s="171"/>
      <c r="U203" s="72"/>
      <c r="V203" s="171"/>
      <c r="W203" s="141"/>
      <c r="X203" s="142"/>
      <c r="Y203" s="72"/>
      <c r="Z203" s="142"/>
      <c r="AA203" s="141"/>
      <c r="AB203" s="142"/>
      <c r="AC203" s="72"/>
      <c r="AD203" s="142"/>
      <c r="AE203" s="72"/>
      <c r="AF203" s="72"/>
      <c r="AG203" s="72"/>
      <c r="AH203" s="72"/>
      <c r="AI203" s="72"/>
      <c r="AJ203" s="72"/>
      <c r="AK203" s="72"/>
      <c r="AL203" s="72"/>
      <c r="AM203" s="30"/>
      <c r="AN203" s="92"/>
      <c r="AO203" s="172"/>
      <c r="AP203" s="173"/>
      <c r="AQ203" s="30"/>
      <c r="AR203" s="30"/>
      <c r="AS203" s="72"/>
      <c r="AT203" s="30"/>
      <c r="AU203" s="30"/>
      <c r="AV203" s="30"/>
      <c r="AW203" s="72"/>
      <c r="AX203" s="30"/>
      <c r="AY203" s="30"/>
      <c r="AZ203" s="142"/>
      <c r="BA203" s="72"/>
      <c r="BB203" s="142"/>
      <c r="BC203" s="72"/>
      <c r="BD203" s="173"/>
      <c r="BE203" s="172"/>
      <c r="BF203" s="173"/>
      <c r="BG203" s="30"/>
      <c r="BH203" s="142"/>
      <c r="BI203" s="72"/>
      <c r="BJ203" s="142"/>
      <c r="BK203" s="72"/>
      <c r="BL203" s="173"/>
      <c r="BM203" s="172"/>
      <c r="BN203" s="173"/>
    </row>
    <row r="204" spans="8:66">
      <c r="H204" s="174"/>
      <c r="I204" s="140"/>
      <c r="J204" s="71"/>
      <c r="K204" s="91"/>
      <c r="L204" s="91"/>
      <c r="M204" s="64"/>
      <c r="N204"/>
      <c r="O204" s="175"/>
      <c r="P204" s="72"/>
      <c r="Q204" s="72"/>
      <c r="R204" s="176"/>
      <c r="S204" s="141"/>
      <c r="T204" s="177"/>
      <c r="U204" s="72"/>
      <c r="V204" s="178"/>
      <c r="W204" s="141"/>
      <c r="X204" s="179"/>
      <c r="Y204" s="72"/>
      <c r="Z204" s="180"/>
      <c r="AA204" s="141"/>
      <c r="AB204" s="179"/>
      <c r="AC204" s="72"/>
      <c r="AD204" s="180"/>
      <c r="AE204" s="72"/>
      <c r="AF204" s="73"/>
      <c r="AG204" s="72"/>
      <c r="AH204" s="74"/>
      <c r="AI204" s="72"/>
      <c r="AJ204" s="73"/>
      <c r="AK204" s="72"/>
      <c r="AL204" s="74"/>
      <c r="AM204" s="30"/>
      <c r="AN204" s="75"/>
      <c r="AO204" s="172"/>
      <c r="AP204" s="77"/>
      <c r="AQ204" s="30"/>
      <c r="AR204" s="181"/>
      <c r="AS204" s="72"/>
      <c r="AT204" s="133"/>
      <c r="AU204" s="30"/>
      <c r="AV204" s="181"/>
      <c r="AW204" s="72"/>
      <c r="AX204" s="133"/>
      <c r="AY204" s="30"/>
      <c r="AZ204" s="179"/>
      <c r="BA204" s="72"/>
      <c r="BB204" s="180"/>
      <c r="BC204" s="72"/>
      <c r="BD204" s="182"/>
      <c r="BE204" s="172"/>
      <c r="BF204" s="77"/>
      <c r="BG204" s="30"/>
      <c r="BH204" s="179"/>
      <c r="BI204" s="72"/>
      <c r="BJ204" s="180"/>
      <c r="BK204" s="72"/>
      <c r="BL204" s="182"/>
      <c r="BM204" s="172"/>
      <c r="BN204" s="173"/>
    </row>
    <row r="205" spans="8:66">
      <c r="H205" s="174"/>
      <c r="I205" s="140"/>
      <c r="J205" s="71"/>
      <c r="K205" s="91"/>
      <c r="L205" s="91"/>
      <c r="M205" s="64"/>
      <c r="N205"/>
      <c r="O205" s="175"/>
      <c r="P205" s="72"/>
      <c r="Q205" s="72"/>
      <c r="R205" s="176"/>
      <c r="S205" s="141"/>
      <c r="T205" s="177"/>
      <c r="U205" s="72"/>
      <c r="V205" s="178"/>
      <c r="W205" s="141"/>
      <c r="X205" s="179"/>
      <c r="Y205" s="72"/>
      <c r="Z205" s="180"/>
      <c r="AA205" s="141"/>
      <c r="AB205" s="179"/>
      <c r="AC205" s="72"/>
      <c r="AD205" s="180"/>
      <c r="AE205" s="72"/>
      <c r="AF205" s="73"/>
      <c r="AG205" s="72"/>
      <c r="AH205" s="74"/>
      <c r="AI205" s="72"/>
      <c r="AJ205" s="73"/>
      <c r="AK205" s="72"/>
      <c r="AL205" s="74"/>
      <c r="AM205" s="30"/>
      <c r="AN205" s="75"/>
      <c r="AO205" s="172"/>
      <c r="AP205" s="77"/>
      <c r="AQ205" s="30"/>
      <c r="AR205" s="181"/>
      <c r="AS205" s="72"/>
      <c r="AT205" s="133"/>
      <c r="AU205" s="30"/>
      <c r="AV205" s="181"/>
      <c r="AW205" s="72"/>
      <c r="AX205" s="133"/>
      <c r="AY205" s="30"/>
      <c r="AZ205" s="179"/>
      <c r="BA205" s="72"/>
      <c r="BB205" s="180"/>
      <c r="BC205" s="72"/>
      <c r="BD205" s="182"/>
      <c r="BE205" s="172"/>
      <c r="BF205" s="77"/>
      <c r="BG205" s="30"/>
      <c r="BH205" s="179"/>
      <c r="BI205" s="72"/>
      <c r="BJ205" s="180"/>
      <c r="BK205" s="72"/>
      <c r="BL205" s="182"/>
      <c r="BM205" s="172"/>
      <c r="BN205" s="173"/>
    </row>
    <row r="206" spans="8:66">
      <c r="H206" s="174"/>
      <c r="I206" s="140"/>
      <c r="J206" s="71"/>
      <c r="K206" s="91"/>
      <c r="L206" s="91"/>
      <c r="M206" s="64"/>
      <c r="N206"/>
      <c r="O206" s="175"/>
      <c r="P206" s="72"/>
      <c r="Q206" s="72"/>
      <c r="R206" s="176"/>
      <c r="S206" s="141"/>
      <c r="T206" s="177"/>
      <c r="U206" s="72"/>
      <c r="V206" s="178"/>
      <c r="W206" s="141"/>
      <c r="X206" s="179"/>
      <c r="Y206" s="72"/>
      <c r="Z206" s="180"/>
      <c r="AA206" s="141"/>
      <c r="AB206" s="179"/>
      <c r="AC206" s="72"/>
      <c r="AD206" s="180"/>
      <c r="AE206" s="72"/>
      <c r="AF206" s="73"/>
      <c r="AG206" s="72"/>
      <c r="AH206" s="74"/>
      <c r="AI206" s="72"/>
      <c r="AJ206" s="73"/>
      <c r="AK206" s="72"/>
      <c r="AL206" s="74"/>
      <c r="AM206" s="30"/>
      <c r="AN206" s="75"/>
      <c r="AO206" s="172"/>
      <c r="AP206" s="77"/>
      <c r="AQ206" s="30"/>
      <c r="AR206" s="181"/>
      <c r="AS206" s="72"/>
      <c r="AT206" s="133"/>
      <c r="AU206" s="30"/>
      <c r="AV206" s="181"/>
      <c r="AW206" s="72"/>
      <c r="AX206" s="133"/>
      <c r="AY206" s="30"/>
      <c r="AZ206" s="179"/>
      <c r="BA206" s="72"/>
      <c r="BB206" s="180"/>
      <c r="BC206" s="72"/>
      <c r="BD206" s="182"/>
      <c r="BE206" s="172"/>
      <c r="BF206" s="77"/>
      <c r="BG206" s="30"/>
      <c r="BH206" s="179"/>
      <c r="BI206" s="72"/>
      <c r="BJ206" s="180"/>
      <c r="BK206" s="72"/>
      <c r="BL206" s="182"/>
      <c r="BM206" s="172"/>
      <c r="BN206" s="173"/>
    </row>
    <row r="207" spans="8:66">
      <c r="H207" s="174"/>
      <c r="I207" s="140"/>
      <c r="J207" s="71"/>
      <c r="K207" s="91"/>
      <c r="L207" s="91"/>
      <c r="M207" s="64"/>
      <c r="N207"/>
      <c r="O207" s="175"/>
      <c r="P207" s="72"/>
      <c r="Q207" s="72"/>
      <c r="R207" s="176"/>
      <c r="S207" s="141"/>
      <c r="T207" s="177"/>
      <c r="U207" s="72"/>
      <c r="V207" s="178"/>
      <c r="W207" s="141"/>
      <c r="X207" s="179"/>
      <c r="Y207" s="72"/>
      <c r="Z207" s="180"/>
      <c r="AA207" s="141"/>
      <c r="AB207" s="179"/>
      <c r="AC207" s="72"/>
      <c r="AD207" s="180"/>
      <c r="AE207" s="72"/>
      <c r="AF207" s="73"/>
      <c r="AG207" s="72"/>
      <c r="AH207" s="74"/>
      <c r="AI207" s="72"/>
      <c r="AJ207" s="73"/>
      <c r="AK207" s="72"/>
      <c r="AL207" s="74"/>
      <c r="AM207" s="30"/>
      <c r="AN207" s="75"/>
      <c r="AO207" s="172"/>
      <c r="AP207" s="77"/>
      <c r="AQ207" s="30"/>
      <c r="AR207" s="181"/>
      <c r="AS207" s="72"/>
      <c r="AT207" s="133"/>
      <c r="AU207" s="30"/>
      <c r="AV207" s="181"/>
      <c r="AW207" s="72"/>
      <c r="AX207" s="133"/>
      <c r="AY207" s="30"/>
      <c r="AZ207" s="179"/>
      <c r="BA207" s="72"/>
      <c r="BB207" s="180"/>
      <c r="BC207" s="72"/>
      <c r="BD207" s="182"/>
      <c r="BE207" s="172"/>
      <c r="BF207" s="77"/>
      <c r="BG207" s="30"/>
      <c r="BH207" s="179"/>
      <c r="BI207" s="72"/>
      <c r="BJ207" s="180"/>
      <c r="BK207" s="72"/>
      <c r="BL207" s="182"/>
      <c r="BM207" s="172"/>
      <c r="BN207" s="173"/>
    </row>
    <row r="208" spans="8:66">
      <c r="H208" s="174"/>
      <c r="I208" s="140"/>
      <c r="J208" s="71"/>
      <c r="K208" s="91"/>
      <c r="L208" s="91"/>
      <c r="M208" s="180"/>
      <c r="N208"/>
      <c r="O208" s="175"/>
      <c r="P208" s="72"/>
      <c r="Q208" s="72"/>
      <c r="R208" s="176"/>
      <c r="S208" s="141"/>
      <c r="T208" s="177"/>
      <c r="U208" s="72"/>
      <c r="V208" s="178"/>
      <c r="W208" s="141"/>
      <c r="X208" s="179"/>
      <c r="Y208" s="72"/>
      <c r="Z208" s="180"/>
      <c r="AA208" s="141"/>
      <c r="AB208" s="179"/>
      <c r="AC208" s="72"/>
      <c r="AD208" s="180"/>
      <c r="AE208" s="72"/>
      <c r="AF208" s="73"/>
      <c r="AG208" s="72"/>
      <c r="AH208" s="74"/>
      <c r="AI208" s="72"/>
      <c r="AJ208" s="73"/>
      <c r="AK208" s="72"/>
      <c r="AL208" s="74"/>
      <c r="AM208" s="30"/>
      <c r="AN208" s="75"/>
      <c r="AO208" s="172"/>
      <c r="AP208" s="77"/>
      <c r="AQ208" s="30"/>
      <c r="AR208" s="181"/>
      <c r="AS208" s="72"/>
      <c r="AT208" s="133"/>
      <c r="AU208" s="30"/>
      <c r="AV208" s="181"/>
      <c r="AW208" s="72"/>
      <c r="AX208" s="133"/>
      <c r="AY208" s="30"/>
      <c r="AZ208" s="179"/>
      <c r="BA208" s="72"/>
      <c r="BB208" s="180"/>
      <c r="BC208" s="72"/>
      <c r="BD208" s="182"/>
      <c r="BE208" s="172"/>
      <c r="BF208" s="77"/>
      <c r="BG208" s="30"/>
      <c r="BH208" s="179"/>
      <c r="BI208" s="72"/>
      <c r="BJ208" s="180"/>
      <c r="BK208" s="72"/>
      <c r="BL208" s="182"/>
      <c r="BM208" s="172"/>
      <c r="BN208" s="173"/>
    </row>
    <row r="209" spans="8:66">
      <c r="H209" s="174"/>
      <c r="I209" s="140"/>
      <c r="J209" s="71"/>
      <c r="K209" s="91"/>
      <c r="L209" s="91"/>
      <c r="M209" s="180"/>
      <c r="N209"/>
      <c r="O209" s="175"/>
      <c r="P209" s="72"/>
      <c r="Q209" s="72"/>
      <c r="R209" s="176"/>
      <c r="S209" s="141"/>
      <c r="T209" s="177"/>
      <c r="U209" s="72"/>
      <c r="V209" s="178"/>
      <c r="W209" s="141"/>
      <c r="X209" s="179"/>
      <c r="Y209" s="72"/>
      <c r="Z209" s="180"/>
      <c r="AA209" s="141"/>
      <c r="AB209" s="179"/>
      <c r="AC209" s="72"/>
      <c r="AD209" s="180"/>
      <c r="AE209" s="72"/>
      <c r="AF209" s="73"/>
      <c r="AG209" s="72"/>
      <c r="AH209" s="74"/>
      <c r="AI209" s="72"/>
      <c r="AJ209" s="73"/>
      <c r="AK209" s="72"/>
      <c r="AL209" s="74"/>
      <c r="AM209" s="30"/>
      <c r="AN209" s="75"/>
      <c r="AO209" s="172"/>
      <c r="AP209" s="77"/>
      <c r="AQ209" s="30"/>
      <c r="AR209" s="181"/>
      <c r="AS209" s="72"/>
      <c r="AT209" s="133"/>
      <c r="AU209" s="30"/>
      <c r="AV209" s="181"/>
      <c r="AW209" s="72"/>
      <c r="AX209" s="133"/>
      <c r="AY209" s="30"/>
      <c r="AZ209" s="179"/>
      <c r="BA209" s="72"/>
      <c r="BB209" s="180"/>
      <c r="BC209" s="72"/>
      <c r="BD209" s="182"/>
      <c r="BE209" s="172"/>
      <c r="BF209" s="77"/>
      <c r="BG209" s="30"/>
      <c r="BH209" s="179"/>
      <c r="BI209" s="72"/>
      <c r="BJ209" s="180"/>
      <c r="BK209" s="72"/>
      <c r="BL209" s="182"/>
      <c r="BM209" s="172"/>
      <c r="BN209" s="173"/>
    </row>
    <row r="210" spans="8:66">
      <c r="H210" s="174"/>
      <c r="I210" s="140"/>
      <c r="J210" s="71"/>
      <c r="K210" s="91"/>
      <c r="L210" s="91"/>
      <c r="M210" s="180"/>
      <c r="N210"/>
      <c r="O210" s="175"/>
      <c r="P210" s="72"/>
      <c r="Q210" s="72"/>
      <c r="R210" s="176"/>
      <c r="S210" s="141"/>
      <c r="T210" s="177"/>
      <c r="U210" s="72"/>
      <c r="V210" s="178"/>
      <c r="W210" s="141"/>
      <c r="X210" s="179"/>
      <c r="Y210" s="72"/>
      <c r="Z210" s="180"/>
      <c r="AA210" s="141"/>
      <c r="AB210" s="179"/>
      <c r="AC210" s="72"/>
      <c r="AD210" s="180"/>
      <c r="AE210" s="72"/>
      <c r="AF210" s="73"/>
      <c r="AG210" s="72"/>
      <c r="AH210" s="74"/>
      <c r="AI210" s="72"/>
      <c r="AJ210" s="73"/>
      <c r="AK210" s="72"/>
      <c r="AL210" s="74"/>
      <c r="AM210" s="30"/>
      <c r="AN210" s="75"/>
      <c r="AO210" s="172"/>
      <c r="AP210" s="77"/>
      <c r="AQ210" s="30"/>
      <c r="AR210" s="181"/>
      <c r="AS210" s="72"/>
      <c r="AT210" s="133"/>
      <c r="AU210" s="30"/>
      <c r="AV210" s="181"/>
      <c r="AW210" s="72"/>
      <c r="AX210" s="133"/>
      <c r="AY210" s="30"/>
      <c r="AZ210" s="179"/>
      <c r="BA210" s="72"/>
      <c r="BB210" s="180"/>
      <c r="BC210" s="72"/>
      <c r="BD210" s="182"/>
      <c r="BE210" s="172"/>
      <c r="BF210" s="77"/>
      <c r="BG210" s="30"/>
      <c r="BH210" s="179"/>
      <c r="BI210" s="72"/>
      <c r="BJ210" s="180"/>
      <c r="BK210" s="72"/>
      <c r="BL210" s="182"/>
      <c r="BM210" s="172"/>
      <c r="BN210" s="173"/>
    </row>
    <row r="211" spans="8:66">
      <c r="H211" s="174"/>
      <c r="I211" s="140"/>
      <c r="J211" s="71"/>
      <c r="K211" s="91"/>
      <c r="L211" s="91"/>
      <c r="M211" s="180"/>
      <c r="N211"/>
      <c r="O211" s="175"/>
      <c r="P211" s="72"/>
      <c r="Q211" s="72"/>
      <c r="R211" s="176"/>
      <c r="S211" s="141"/>
      <c r="T211" s="177"/>
      <c r="U211" s="72"/>
      <c r="V211" s="178"/>
      <c r="W211" s="141"/>
      <c r="X211" s="179"/>
      <c r="Y211" s="72"/>
      <c r="Z211" s="180"/>
      <c r="AA211" s="141"/>
      <c r="AB211" s="179"/>
      <c r="AC211" s="72"/>
      <c r="AD211" s="180"/>
      <c r="AE211" s="72"/>
      <c r="AF211" s="73"/>
      <c r="AG211" s="72"/>
      <c r="AH211" s="74"/>
      <c r="AI211" s="72"/>
      <c r="AJ211" s="73"/>
      <c r="AK211" s="72"/>
      <c r="AL211" s="74"/>
      <c r="AM211" s="30"/>
      <c r="AN211" s="75"/>
      <c r="AO211" s="172"/>
      <c r="AP211" s="77"/>
      <c r="AQ211" s="30"/>
      <c r="AR211" s="181"/>
      <c r="AS211" s="72"/>
      <c r="AT211" s="133"/>
      <c r="AU211" s="30"/>
      <c r="AV211" s="181"/>
      <c r="AW211" s="72"/>
      <c r="AX211" s="133"/>
      <c r="AY211" s="30"/>
      <c r="AZ211" s="179"/>
      <c r="BA211" s="72"/>
      <c r="BB211" s="180"/>
      <c r="BC211" s="72"/>
      <c r="BD211" s="182"/>
      <c r="BE211" s="172"/>
      <c r="BF211" s="77"/>
      <c r="BG211" s="30"/>
      <c r="BH211" s="179"/>
      <c r="BI211" s="72"/>
      <c r="BJ211" s="180"/>
      <c r="BK211" s="72"/>
      <c r="BL211" s="182"/>
      <c r="BM211" s="172"/>
      <c r="BN211" s="173"/>
    </row>
    <row r="212" spans="8:66">
      <c r="H212" s="174"/>
      <c r="I212" s="140"/>
      <c r="J212" s="71"/>
      <c r="K212" s="91"/>
      <c r="L212" s="91"/>
      <c r="M212" s="180"/>
      <c r="N212"/>
      <c r="O212" s="175"/>
      <c r="P212" s="72"/>
      <c r="Q212" s="72"/>
      <c r="R212" s="176"/>
      <c r="S212" s="141"/>
      <c r="T212" s="177"/>
      <c r="U212" s="72"/>
      <c r="V212" s="178"/>
      <c r="W212" s="141"/>
      <c r="X212" s="179"/>
      <c r="Y212" s="72"/>
      <c r="Z212" s="180"/>
      <c r="AA212" s="141"/>
      <c r="AB212" s="179"/>
      <c r="AC212" s="72"/>
      <c r="AD212" s="180"/>
      <c r="AE212" s="72"/>
      <c r="AF212" s="73"/>
      <c r="AG212" s="72"/>
      <c r="AH212" s="74"/>
      <c r="AI212" s="72"/>
      <c r="AJ212" s="73"/>
      <c r="AK212" s="72"/>
      <c r="AL212" s="74"/>
      <c r="AM212" s="30"/>
      <c r="AN212" s="75"/>
      <c r="AO212" s="172"/>
      <c r="AP212" s="77"/>
      <c r="AQ212" s="30"/>
      <c r="AR212" s="181"/>
      <c r="AS212" s="72"/>
      <c r="AT212" s="133"/>
      <c r="AU212" s="30"/>
      <c r="AV212" s="181"/>
      <c r="AW212" s="72"/>
      <c r="AX212" s="133"/>
      <c r="AY212" s="30"/>
      <c r="AZ212" s="179"/>
      <c r="BA212" s="72"/>
      <c r="BB212" s="180"/>
      <c r="BC212" s="72"/>
      <c r="BD212" s="182"/>
      <c r="BE212" s="172"/>
      <c r="BF212" s="77"/>
      <c r="BG212" s="30"/>
      <c r="BH212" s="179"/>
      <c r="BI212" s="72"/>
      <c r="BJ212" s="180"/>
      <c r="BK212" s="72"/>
      <c r="BL212" s="182"/>
      <c r="BM212" s="172"/>
      <c r="BN212" s="173"/>
    </row>
    <row r="213" spans="8:66">
      <c r="H213" s="174"/>
      <c r="I213" s="140"/>
      <c r="J213" s="71"/>
      <c r="K213" s="91"/>
      <c r="L213" s="91"/>
      <c r="M213" s="180"/>
      <c r="N213"/>
      <c r="O213" s="175"/>
      <c r="P213" s="72"/>
      <c r="Q213" s="72"/>
      <c r="R213" s="176"/>
      <c r="S213" s="141"/>
      <c r="T213" s="177"/>
      <c r="U213" s="72"/>
      <c r="V213" s="178"/>
      <c r="W213" s="141"/>
      <c r="X213" s="179"/>
      <c r="Y213" s="72"/>
      <c r="Z213" s="180"/>
      <c r="AA213" s="141"/>
      <c r="AB213" s="179"/>
      <c r="AC213" s="72"/>
      <c r="AD213" s="180"/>
      <c r="AE213" s="72"/>
      <c r="AF213" s="73"/>
      <c r="AG213" s="72"/>
      <c r="AH213" s="74"/>
      <c r="AI213" s="72"/>
      <c r="AJ213" s="73"/>
      <c r="AK213" s="72"/>
      <c r="AL213" s="74"/>
      <c r="AM213" s="30"/>
      <c r="AN213" s="75"/>
      <c r="AO213" s="172"/>
      <c r="AP213" s="77"/>
      <c r="AQ213" s="30"/>
      <c r="AR213" s="181"/>
      <c r="AS213" s="72"/>
      <c r="AT213" s="133"/>
      <c r="AU213" s="30"/>
      <c r="AV213" s="181"/>
      <c r="AW213" s="72"/>
      <c r="AX213" s="133"/>
      <c r="AY213" s="30"/>
      <c r="AZ213" s="179"/>
      <c r="BA213" s="72"/>
      <c r="BB213" s="180"/>
      <c r="BC213" s="72"/>
      <c r="BD213" s="182"/>
      <c r="BE213" s="172"/>
      <c r="BF213" s="77"/>
      <c r="BG213" s="30"/>
      <c r="BH213" s="179"/>
      <c r="BI213" s="72"/>
      <c r="BJ213" s="180"/>
      <c r="BK213" s="72"/>
      <c r="BL213" s="182"/>
      <c r="BM213" s="172"/>
      <c r="BN213" s="173"/>
    </row>
    <row r="214" spans="8:66">
      <c r="H214" s="174"/>
      <c r="I214" s="140"/>
      <c r="J214" s="71"/>
      <c r="K214" s="91"/>
      <c r="L214" s="91"/>
      <c r="M214" s="180"/>
      <c r="N214"/>
      <c r="O214" s="175"/>
      <c r="P214" s="72"/>
      <c r="Q214" s="72"/>
      <c r="R214" s="176"/>
      <c r="S214" s="141"/>
      <c r="T214" s="177"/>
      <c r="U214" s="72"/>
      <c r="V214" s="178"/>
      <c r="W214" s="141"/>
      <c r="X214" s="179"/>
      <c r="Y214" s="72"/>
      <c r="Z214" s="180"/>
      <c r="AA214" s="141"/>
      <c r="AB214" s="179"/>
      <c r="AC214" s="72"/>
      <c r="AD214" s="180"/>
      <c r="AE214" s="72"/>
      <c r="AF214" s="73"/>
      <c r="AG214" s="72"/>
      <c r="AH214" s="74"/>
      <c r="AI214" s="72"/>
      <c r="AJ214" s="73"/>
      <c r="AK214" s="72"/>
      <c r="AL214" s="74"/>
      <c r="AM214" s="30"/>
      <c r="AN214" s="75"/>
      <c r="AO214" s="172"/>
      <c r="AP214" s="77"/>
      <c r="AQ214" s="30"/>
      <c r="AR214" s="181"/>
      <c r="AS214" s="72"/>
      <c r="AT214" s="133"/>
      <c r="AU214" s="30"/>
      <c r="AV214" s="181"/>
      <c r="AW214" s="72"/>
      <c r="AX214" s="133"/>
      <c r="AY214" s="30"/>
      <c r="AZ214" s="179"/>
      <c r="BA214" s="72"/>
      <c r="BB214" s="180"/>
      <c r="BC214" s="72"/>
      <c r="BD214" s="182"/>
      <c r="BE214" s="172"/>
      <c r="BF214" s="77"/>
      <c r="BG214" s="30"/>
      <c r="BH214" s="179"/>
      <c r="BI214" s="72"/>
      <c r="BJ214" s="180"/>
      <c r="BK214" s="72"/>
      <c r="BL214" s="182"/>
      <c r="BM214" s="172"/>
      <c r="BN214" s="173"/>
    </row>
    <row r="215" spans="8:66">
      <c r="H215" s="174"/>
      <c r="I215" s="140"/>
      <c r="J215" s="71"/>
      <c r="K215" s="91"/>
      <c r="L215" s="91"/>
      <c r="M215" s="180"/>
      <c r="N215"/>
      <c r="O215" s="175"/>
      <c r="P215" s="72"/>
      <c r="Q215" s="72"/>
      <c r="R215" s="176"/>
      <c r="S215" s="141"/>
      <c r="T215" s="177"/>
      <c r="U215" s="72"/>
      <c r="V215" s="178"/>
      <c r="W215" s="141"/>
      <c r="X215" s="179"/>
      <c r="Y215" s="72"/>
      <c r="Z215" s="180"/>
      <c r="AA215" s="141"/>
      <c r="AB215" s="179"/>
      <c r="AC215" s="72"/>
      <c r="AD215" s="180"/>
      <c r="AE215" s="72"/>
      <c r="AF215" s="73"/>
      <c r="AG215" s="72"/>
      <c r="AH215" s="74"/>
      <c r="AI215" s="72"/>
      <c r="AJ215" s="73"/>
      <c r="AK215" s="72"/>
      <c r="AL215" s="74"/>
      <c r="AM215" s="30"/>
      <c r="AN215" s="75"/>
      <c r="AO215" s="172"/>
      <c r="AP215" s="77"/>
      <c r="AQ215" s="30"/>
      <c r="AR215" s="181"/>
      <c r="AS215" s="72"/>
      <c r="AT215" s="133"/>
      <c r="AU215" s="30"/>
      <c r="AV215" s="181"/>
      <c r="AW215" s="72"/>
      <c r="AX215" s="133"/>
      <c r="AY215" s="30"/>
      <c r="AZ215" s="179"/>
      <c r="BA215" s="72"/>
      <c r="BB215" s="180"/>
      <c r="BC215" s="72"/>
      <c r="BD215" s="182"/>
      <c r="BE215" s="172"/>
      <c r="BF215" s="77"/>
      <c r="BG215" s="30"/>
      <c r="BH215" s="179"/>
      <c r="BI215" s="72"/>
      <c r="BJ215" s="180"/>
      <c r="BK215" s="72"/>
      <c r="BL215" s="182"/>
      <c r="BM215" s="172"/>
      <c r="BN215" s="173"/>
    </row>
    <row r="216" spans="8:66">
      <c r="H216" s="174"/>
      <c r="I216" s="140"/>
      <c r="J216" s="71"/>
      <c r="K216" s="91"/>
      <c r="L216" s="91"/>
    </row>
    <row r="217" spans="8:66">
      <c r="H217" s="174"/>
      <c r="I217" s="140"/>
      <c r="J217" s="71"/>
      <c r="K217" s="91"/>
      <c r="L217" s="91"/>
    </row>
    <row r="218" spans="8:66">
      <c r="H218" s="174"/>
      <c r="I218" s="140"/>
      <c r="J218" s="71"/>
      <c r="K218" s="91"/>
      <c r="L218" s="91"/>
    </row>
    <row r="219" spans="8:66">
      <c r="H219" s="174"/>
      <c r="I219" s="140"/>
      <c r="J219" s="71"/>
      <c r="K219" s="91"/>
      <c r="L219" s="91"/>
    </row>
    <row r="220" spans="8:66">
      <c r="H220" s="174"/>
      <c r="I220" s="140"/>
      <c r="J220" s="71"/>
      <c r="K220" s="91"/>
      <c r="L220" s="91"/>
    </row>
    <row r="221" spans="8:66">
      <c r="H221" s="174"/>
      <c r="I221" s="140"/>
      <c r="J221" s="71"/>
      <c r="K221" s="91"/>
      <c r="L221" s="91"/>
    </row>
    <row r="222" spans="8:66">
      <c r="H222" s="174"/>
      <c r="I222" s="140"/>
      <c r="J222" s="71"/>
      <c r="K222" s="91"/>
      <c r="L222" s="91"/>
    </row>
    <row r="223" spans="8:66">
      <c r="H223" s="174"/>
      <c r="I223" s="140"/>
      <c r="J223" s="71"/>
      <c r="K223" s="91"/>
      <c r="L223" s="91"/>
    </row>
  </sheetData>
  <mergeCells count="19">
    <mergeCell ref="BH1:BJ1"/>
    <mergeCell ref="BL1:BN1"/>
    <mergeCell ref="C3:F3"/>
    <mergeCell ref="C4:F4"/>
    <mergeCell ref="C5:F5"/>
    <mergeCell ref="AJ1:AL1"/>
    <mergeCell ref="AN1:AP1"/>
    <mergeCell ref="AR1:AT1"/>
    <mergeCell ref="AV1:AX1"/>
    <mergeCell ref="AZ1:BB1"/>
    <mergeCell ref="BD1:BF1"/>
    <mergeCell ref="J1:M1"/>
    <mergeCell ref="O1:R1"/>
    <mergeCell ref="T1:V1"/>
    <mergeCell ref="X1:Z1"/>
    <mergeCell ref="AB1:AD1"/>
    <mergeCell ref="AF1:AH1"/>
    <mergeCell ref="C7:F7"/>
    <mergeCell ref="C6:F6"/>
  </mergeCells>
  <conditionalFormatting sqref="AF5:AL57 AV1:AX57 AN1:AP57 AN73:AP1048576 AV73:AX1048576">
    <cfRule type="cellIs" dxfId="27" priority="19" operator="equal">
      <formula>0</formula>
    </cfRule>
  </conditionalFormatting>
  <conditionalFormatting sqref="AF4:AL4">
    <cfRule type="cellIs" dxfId="26" priority="18" operator="equal">
      <formula>0</formula>
    </cfRule>
  </conditionalFormatting>
  <conditionalFormatting sqref="AZ4:BB57">
    <cfRule type="cellIs" dxfId="25" priority="17" operator="equal">
      <formula>0</formula>
    </cfRule>
  </conditionalFormatting>
  <conditionalFormatting sqref="BH4:BJ57">
    <cfRule type="cellIs" dxfId="24" priority="16" operator="equal">
      <formula>0</formula>
    </cfRule>
  </conditionalFormatting>
  <conditionalFormatting sqref="AF58:AL60 AV58:AX60 AN58:AP60">
    <cfRule type="cellIs" dxfId="23" priority="15" operator="equal">
      <formula>0</formula>
    </cfRule>
  </conditionalFormatting>
  <conditionalFormatting sqref="AZ58:BB60">
    <cfRule type="cellIs" dxfId="22" priority="14" operator="equal">
      <formula>0</formula>
    </cfRule>
  </conditionalFormatting>
  <conditionalFormatting sqref="BH58:BJ60">
    <cfRule type="cellIs" dxfId="21" priority="13" operator="equal">
      <formula>0</formula>
    </cfRule>
  </conditionalFormatting>
  <conditionalFormatting sqref="AF61:AL63 AV61:AX63 AN61:AP63">
    <cfRule type="cellIs" dxfId="20" priority="12" operator="equal">
      <formula>0</formula>
    </cfRule>
  </conditionalFormatting>
  <conditionalFormatting sqref="AZ61:BB63">
    <cfRule type="cellIs" dxfId="19" priority="11" operator="equal">
      <formula>0</formula>
    </cfRule>
  </conditionalFormatting>
  <conditionalFormatting sqref="BH61:BJ63">
    <cfRule type="cellIs" dxfId="18" priority="10" operator="equal">
      <formula>0</formula>
    </cfRule>
  </conditionalFormatting>
  <conditionalFormatting sqref="AF64:AL66 AV64:AX66 AN64:AP66">
    <cfRule type="cellIs" dxfId="17" priority="9" operator="equal">
      <formula>0</formula>
    </cfRule>
  </conditionalFormatting>
  <conditionalFormatting sqref="AZ64:BB66">
    <cfRule type="cellIs" dxfId="16" priority="8" operator="equal">
      <formula>0</formula>
    </cfRule>
  </conditionalFormatting>
  <conditionalFormatting sqref="BH64:BJ66">
    <cfRule type="cellIs" dxfId="15" priority="7" operator="equal">
      <formula>0</formula>
    </cfRule>
  </conditionalFormatting>
  <conditionalFormatting sqref="AF67:AL69 AV67:AX69 AN67:AP69">
    <cfRule type="cellIs" dxfId="14" priority="6" operator="equal">
      <formula>0</formula>
    </cfRule>
  </conditionalFormatting>
  <conditionalFormatting sqref="AZ67:BB69">
    <cfRule type="cellIs" dxfId="13" priority="5" operator="equal">
      <formula>0</formula>
    </cfRule>
  </conditionalFormatting>
  <conditionalFormatting sqref="BH67:BJ69">
    <cfRule type="cellIs" dxfId="12" priority="4" operator="equal">
      <formula>0</formula>
    </cfRule>
  </conditionalFormatting>
  <conditionalFormatting sqref="AF70:AL72 AV70:AX72 AN70:AP72">
    <cfRule type="cellIs" dxfId="11" priority="3" operator="equal">
      <formula>0</formula>
    </cfRule>
  </conditionalFormatting>
  <conditionalFormatting sqref="AZ70:BB72">
    <cfRule type="cellIs" dxfId="10" priority="2" operator="equal">
      <formula>0</formula>
    </cfRule>
  </conditionalFormatting>
  <conditionalFormatting sqref="BH70:BJ72">
    <cfRule type="cellIs" dxfId="9" priority="1" operator="equal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249AE-280C-4341-BB8F-E08A97FB4187}">
  <sheetPr>
    <tabColor rgb="FFFF0000"/>
  </sheetPr>
  <dimension ref="A1:G5"/>
  <sheetViews>
    <sheetView workbookViewId="0">
      <selection sqref="A1:A1048576"/>
    </sheetView>
  </sheetViews>
  <sheetFormatPr defaultRowHeight="15"/>
  <cols>
    <col min="1" max="1" width="34.85546875" bestFit="1" customWidth="1"/>
    <col min="6" max="6" width="15.7109375" bestFit="1" customWidth="1"/>
  </cols>
  <sheetData>
    <row r="1" spans="1:7">
      <c r="A1" t="s">
        <v>159</v>
      </c>
      <c r="B1" t="s">
        <v>43</v>
      </c>
      <c r="C1" t="s">
        <v>158</v>
      </c>
      <c r="D1" t="s">
        <v>31</v>
      </c>
      <c r="E1" t="s">
        <v>32</v>
      </c>
      <c r="F1" t="s">
        <v>157</v>
      </c>
      <c r="G1" t="s">
        <v>156</v>
      </c>
    </row>
    <row r="2" spans="1:7">
      <c r="A2" t="str">
        <f>'GLDB - Fact Sheet'!C13</f>
        <v>GLDB: NAV</v>
      </c>
      <c r="B2" t="str">
        <f>'GLDB - Fact Sheet'!D13</f>
        <v>n/a</v>
      </c>
      <c r="C2" t="str">
        <f>'GLDB - Fact Sheet'!E13</f>
        <v>n/a</v>
      </c>
      <c r="D2" t="str">
        <f>'GLDB - Fact Sheet'!F13</f>
        <v>n/a</v>
      </c>
      <c r="E2" t="str">
        <f>'GLDB - Fact Sheet'!G13</f>
        <v>n/a</v>
      </c>
      <c r="F2" t="str">
        <f>'GLDB - Fact Sheet'!H13</f>
        <v>n/a</v>
      </c>
      <c r="G2">
        <v>1</v>
      </c>
    </row>
    <row r="3" spans="1:7">
      <c r="A3" t="str">
        <f>'GLDB - Fact Sheet'!C14</f>
        <v>GLDB: Market</v>
      </c>
      <c r="B3" t="str">
        <f>'GLDB - Fact Sheet'!D14</f>
        <v>n/a</v>
      </c>
      <c r="C3" t="str">
        <f>'GLDB - Fact Sheet'!E14</f>
        <v>n/a</v>
      </c>
      <c r="D3" t="str">
        <f>'GLDB - Fact Sheet'!F14</f>
        <v>n/a</v>
      </c>
      <c r="E3" t="str">
        <f>'GLDB - Fact Sheet'!G14</f>
        <v>n/a</v>
      </c>
      <c r="F3" t="str">
        <f>'GLDB - Fact Sheet'!H14</f>
        <v>n/a</v>
      </c>
      <c r="G3">
        <v>2</v>
      </c>
    </row>
    <row r="4" spans="1:7">
      <c r="A4" t="str">
        <f>'GLDB - Fact Sheet'!C15</f>
        <v>Bloomberg Barclays U.S. Corporate TR</v>
      </c>
      <c r="B4" t="str">
        <f>'GLDB - Fact Sheet'!D15</f>
        <v>n/a</v>
      </c>
      <c r="C4" t="str">
        <f>'GLDB - Fact Sheet'!E15</f>
        <v>n/a</v>
      </c>
      <c r="D4" t="str">
        <f>'GLDB - Fact Sheet'!F15</f>
        <v>n/a</v>
      </c>
      <c r="E4" t="str">
        <f>'GLDB - Fact Sheet'!G15</f>
        <v>n/a</v>
      </c>
      <c r="F4" t="str">
        <f>'GLDB - Fact Sheet'!H15</f>
        <v>n/a</v>
      </c>
      <c r="G4">
        <v>3</v>
      </c>
    </row>
    <row r="5" spans="1:7">
      <c r="A5" t="str">
        <f>'GLDB - Fact Sheet'!C16</f>
        <v>Solactive Gold-Backed Bond Index</v>
      </c>
      <c r="B5" t="str">
        <f>'GLDB - Fact Sheet'!D16</f>
        <v>n/a</v>
      </c>
      <c r="C5" t="str">
        <f>'GLDB - Fact Sheet'!E16</f>
        <v>n/a</v>
      </c>
      <c r="D5" t="str">
        <f>'GLDB - Fact Sheet'!F16</f>
        <v>n/a</v>
      </c>
      <c r="E5" t="str">
        <f>'GLDB - Fact Sheet'!G16</f>
        <v>n/a</v>
      </c>
      <c r="F5" t="str">
        <f>'GLDB - Fact Sheet'!H16</f>
        <v>n/a</v>
      </c>
      <c r="G5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1953-2276-4949-90D5-3789DC2D0ABA}">
  <sheetPr>
    <tabColor rgb="FFFF0000"/>
  </sheetPr>
  <dimension ref="A1:C3"/>
  <sheetViews>
    <sheetView workbookViewId="0">
      <selection activeCell="B4" sqref="B4"/>
    </sheetView>
  </sheetViews>
  <sheetFormatPr defaultRowHeight="15"/>
  <sheetData>
    <row r="1" spans="1:3">
      <c r="A1" t="s">
        <v>159</v>
      </c>
      <c r="B1" t="s">
        <v>162</v>
      </c>
      <c r="C1" t="s">
        <v>156</v>
      </c>
    </row>
    <row r="2" spans="1:3">
      <c r="A2" t="s">
        <v>161</v>
      </c>
      <c r="B2">
        <v>0</v>
      </c>
      <c r="C2">
        <v>1</v>
      </c>
    </row>
    <row r="3" spans="1:3">
      <c r="A3" t="s">
        <v>160</v>
      </c>
      <c r="B3">
        <v>100</v>
      </c>
      <c r="C3">
        <v>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6BBAB-AF14-4090-AF01-788646A9D8D6}">
  <sheetPr>
    <tabColor rgb="FFFF0000"/>
  </sheetPr>
  <dimension ref="A1:C3"/>
  <sheetViews>
    <sheetView workbookViewId="0">
      <selection activeCell="A2" sqref="A2"/>
    </sheetView>
  </sheetViews>
  <sheetFormatPr defaultRowHeight="15"/>
  <sheetData>
    <row r="1" spans="1:3">
      <c r="A1" t="s">
        <v>159</v>
      </c>
      <c r="B1" t="s">
        <v>162</v>
      </c>
      <c r="C1" t="s">
        <v>156</v>
      </c>
    </row>
    <row r="2" spans="1:3">
      <c r="A2" t="s">
        <v>14</v>
      </c>
      <c r="B2">
        <v>0</v>
      </c>
      <c r="C2">
        <v>1</v>
      </c>
    </row>
    <row r="3" spans="1:3">
      <c r="A3" t="s">
        <v>160</v>
      </c>
      <c r="B3">
        <v>100</v>
      </c>
      <c r="C3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92F4A-28B8-4913-8EDF-BAF31ADCED70}">
  <sheetPr>
    <tabColor rgb="FFFF0000"/>
  </sheetPr>
  <dimension ref="A1:D4"/>
  <sheetViews>
    <sheetView workbookViewId="0">
      <selection sqref="A1:A1048576"/>
    </sheetView>
  </sheetViews>
  <sheetFormatPr defaultRowHeight="15"/>
  <cols>
    <col min="1" max="1" width="12.5703125" bestFit="1" customWidth="1"/>
    <col min="2" max="2" width="21.5703125" style="332" bestFit="1" customWidth="1"/>
    <col min="3" max="3" width="20.85546875" style="332" bestFit="1" customWidth="1"/>
  </cols>
  <sheetData>
    <row r="1" spans="1:4">
      <c r="A1" t="s">
        <v>140</v>
      </c>
      <c r="B1" s="332" t="s">
        <v>163</v>
      </c>
      <c r="C1" s="332" t="s">
        <v>164</v>
      </c>
      <c r="D1" t="s">
        <v>156</v>
      </c>
    </row>
    <row r="2" spans="1:4">
      <c r="A2" s="1">
        <f>'GLDB - Fact Sheet'!M15</f>
        <v>44212</v>
      </c>
      <c r="B2" s="332">
        <f>'GLDB - Fact Sheet'!N15</f>
        <v>0</v>
      </c>
      <c r="C2" s="332">
        <f>'GLDB - Fact Sheet'!O15</f>
        <v>0</v>
      </c>
      <c r="D2">
        <v>1</v>
      </c>
    </row>
    <row r="3" spans="1:4">
      <c r="A3" s="1">
        <f>'GLDB - Fact Sheet'!M16</f>
        <v>44245</v>
      </c>
      <c r="B3" s="332">
        <f>'GLDB - Fact Sheet'!N16</f>
        <v>0</v>
      </c>
      <c r="C3" s="332">
        <f>'GLDB - Fact Sheet'!O16</f>
        <v>0</v>
      </c>
      <c r="D3">
        <v>2</v>
      </c>
    </row>
    <row r="4" spans="1:4">
      <c r="A4" s="1">
        <f>'GLDB - Fact Sheet'!M17</f>
        <v>44271</v>
      </c>
      <c r="B4" s="332">
        <f>'GLDB - Fact Sheet'!N17</f>
        <v>0</v>
      </c>
      <c r="C4" s="332">
        <f>'GLDB - Fact Sheet'!O17</f>
        <v>0</v>
      </c>
      <c r="D4">
        <v>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3626B-5DCF-45C3-A909-3EF5C5A6CDC9}">
  <sheetPr>
    <tabColor rgb="FFFF0000"/>
  </sheetPr>
  <dimension ref="A1:C9"/>
  <sheetViews>
    <sheetView tabSelected="1" workbookViewId="0">
      <selection activeCell="C2" sqref="C2"/>
    </sheetView>
  </sheetViews>
  <sheetFormatPr defaultRowHeight="15"/>
  <cols>
    <col min="1" max="1" width="22.5703125" bestFit="1" customWidth="1"/>
    <col min="2" max="2" width="12" style="331" bestFit="1" customWidth="1"/>
  </cols>
  <sheetData>
    <row r="1" spans="1:3">
      <c r="A1" t="s">
        <v>159</v>
      </c>
      <c r="B1" s="331" t="s">
        <v>162</v>
      </c>
      <c r="C1" t="s">
        <v>156</v>
      </c>
    </row>
    <row r="2" spans="1:3">
      <c r="A2" t="str">
        <f>'GLDB - Fact Sheet'!M20</f>
        <v>Information Technology</v>
      </c>
      <c r="B2" s="331">
        <v>100</v>
      </c>
      <c r="C2">
        <v>1</v>
      </c>
    </row>
    <row r="3" spans="1:3">
      <c r="A3" t="str">
        <f>'GLDB - Fact Sheet'!M21</f>
        <v>Health Care</v>
      </c>
      <c r="B3" s="331">
        <v>0</v>
      </c>
      <c r="C3">
        <v>2</v>
      </c>
    </row>
    <row r="4" spans="1:3">
      <c r="A4" t="str">
        <f>'GLDB - Fact Sheet'!M22</f>
        <v>Consumer Discretionary</v>
      </c>
      <c r="B4" s="331">
        <v>0</v>
      </c>
      <c r="C4">
        <v>3</v>
      </c>
    </row>
    <row r="5" spans="1:3">
      <c r="A5" t="str">
        <f>'GLDB - Fact Sheet'!M23</f>
        <v>Industrials</v>
      </c>
      <c r="B5" s="331">
        <v>0</v>
      </c>
      <c r="C5">
        <v>4</v>
      </c>
    </row>
    <row r="6" spans="1:3">
      <c r="A6" t="str">
        <f>'GLDB - Fact Sheet'!M24</f>
        <v>Financials</v>
      </c>
      <c r="B6" s="331">
        <v>0</v>
      </c>
      <c r="C6">
        <v>5</v>
      </c>
    </row>
    <row r="7" spans="1:3">
      <c r="A7" t="str">
        <f>'GLDB - Fact Sheet'!M25</f>
        <v>Consumer Staples</v>
      </c>
      <c r="B7" s="331">
        <v>0</v>
      </c>
      <c r="C7">
        <v>6</v>
      </c>
    </row>
    <row r="8" spans="1:3">
      <c r="A8" t="str">
        <f>'GLDB - Fact Sheet'!M26</f>
        <v>Communication Services</v>
      </c>
      <c r="B8" s="331">
        <v>0</v>
      </c>
      <c r="C8">
        <v>7</v>
      </c>
    </row>
    <row r="9" spans="1:3">
      <c r="A9" t="str">
        <f>'GLDB - Fact Sheet'!M27</f>
        <v>Cash</v>
      </c>
      <c r="B9" s="331">
        <v>0</v>
      </c>
      <c r="C9">
        <v>8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5E2AD-E4B2-4F73-8D72-BC457F4D0C8C}">
  <dimension ref="A1:S41"/>
  <sheetViews>
    <sheetView zoomScale="115" zoomScaleNormal="115" workbookViewId="0">
      <selection activeCell="N20" sqref="N20"/>
    </sheetView>
  </sheetViews>
  <sheetFormatPr defaultColWidth="8.85546875" defaultRowHeight="15"/>
  <cols>
    <col min="1" max="1" width="3.5703125" style="47" customWidth="1"/>
    <col min="2" max="2" width="2.5703125" style="204" bestFit="1" customWidth="1"/>
    <col min="3" max="3" width="26.28515625" style="205" customWidth="1"/>
    <col min="4" max="4" width="8" style="206" bestFit="1" customWidth="1"/>
    <col min="5" max="6" width="7.85546875" style="206" bestFit="1" customWidth="1"/>
    <col min="7" max="7" width="7.7109375" style="206" bestFit="1" customWidth="1"/>
    <col min="8" max="8" width="7.7109375" style="206" customWidth="1"/>
    <col min="9" max="9" width="8.140625" style="206" bestFit="1" customWidth="1"/>
    <col min="10" max="12" width="1.7109375" style="204" customWidth="1"/>
    <col min="13" max="13" width="42.42578125" style="207" customWidth="1"/>
    <col min="14" max="14" width="7.42578125" style="207" bestFit="1" customWidth="1"/>
    <col min="15" max="15" width="6.7109375" style="208" bestFit="1" customWidth="1"/>
    <col min="16" max="16" width="6.42578125" style="208" customWidth="1"/>
    <col min="17" max="17" width="11.140625" style="205" customWidth="1"/>
    <col min="18" max="18" width="6" style="208" bestFit="1" customWidth="1"/>
    <col min="19" max="19" width="19.7109375" style="47" bestFit="1" customWidth="1"/>
    <col min="20" max="20" width="6" style="47" bestFit="1" customWidth="1"/>
    <col min="21" max="21" width="47.28515625" style="47" customWidth="1"/>
    <col min="22" max="16384" width="8.85546875" style="47"/>
  </cols>
  <sheetData>
    <row r="1" spans="2:19" ht="15.75" thickBot="1">
      <c r="P1" s="324"/>
    </row>
    <row r="2" spans="2:19" ht="21.75" thickBot="1">
      <c r="B2" s="355" t="s">
        <v>111</v>
      </c>
      <c r="C2" s="356"/>
      <c r="D2" s="356"/>
      <c r="E2" s="356"/>
      <c r="F2" s="356"/>
      <c r="G2" s="356"/>
      <c r="H2" s="356"/>
      <c r="I2" s="356"/>
      <c r="J2" s="357"/>
      <c r="L2" s="355" t="s">
        <v>112</v>
      </c>
      <c r="M2" s="356"/>
      <c r="N2" s="356"/>
      <c r="O2" s="356"/>
      <c r="P2" s="325"/>
      <c r="Q2" s="323"/>
      <c r="R2" s="205"/>
    </row>
    <row r="3" spans="2:19" ht="15.75" thickBot="1">
      <c r="B3" s="209"/>
      <c r="C3" s="210"/>
      <c r="D3" s="211"/>
      <c r="E3" s="211"/>
      <c r="F3" s="211"/>
      <c r="G3" s="211"/>
      <c r="I3" s="211"/>
      <c r="J3" s="212"/>
      <c r="L3" s="213"/>
      <c r="O3" s="318"/>
      <c r="P3" s="326"/>
      <c r="Q3" s="318"/>
      <c r="R3" s="47"/>
    </row>
    <row r="4" spans="2:19" ht="15" customHeight="1">
      <c r="B4" s="213"/>
      <c r="C4" s="358" t="s">
        <v>113</v>
      </c>
      <c r="D4" s="360">
        <f>'GLDB - Data'!C4</f>
        <v>44196</v>
      </c>
      <c r="E4" s="214" t="str">
        <f>'GLDB - Data'!C2</f>
        <v>NAV</v>
      </c>
      <c r="F4" s="214" t="str">
        <f>'GLDB - Data'!D2</f>
        <v>MKT</v>
      </c>
      <c r="G4" s="215" t="str">
        <f>'GLDB - Data'!F2</f>
        <v>BENCH</v>
      </c>
      <c r="J4" s="216"/>
      <c r="L4" s="213"/>
      <c r="M4" s="362" t="s">
        <v>114</v>
      </c>
      <c r="N4" s="363"/>
      <c r="O4" s="321"/>
      <c r="P4" s="217"/>
      <c r="Q4" s="323"/>
      <c r="R4" s="47"/>
    </row>
    <row r="5" spans="2:19">
      <c r="B5" s="213"/>
      <c r="C5" s="359"/>
      <c r="D5" s="361"/>
      <c r="E5" s="218">
        <f>'GLDB - Data'!C50</f>
        <v>0</v>
      </c>
      <c r="F5" s="218">
        <f>'GLDB - Data'!D50</f>
        <v>0</v>
      </c>
      <c r="G5" s="219">
        <f>'GLDB - Data'!F50</f>
        <v>0</v>
      </c>
      <c r="J5" s="216"/>
      <c r="L5" s="213"/>
      <c r="M5" s="220" t="s">
        <v>115</v>
      </c>
      <c r="N5" s="221">
        <v>0.42729157838601178</v>
      </c>
      <c r="O5" s="321"/>
      <c r="P5" s="217"/>
      <c r="Q5" s="323"/>
      <c r="R5" s="47"/>
      <c r="S5" s="205"/>
    </row>
    <row r="6" spans="2:19" ht="15" customHeight="1">
      <c r="B6" s="213"/>
      <c r="C6" s="364" t="s">
        <v>116</v>
      </c>
      <c r="D6" s="222" t="str">
        <f>D12</f>
        <v>QTD</v>
      </c>
      <c r="E6" s="223" t="e">
        <f>D13/100</f>
        <v>#VALUE!</v>
      </c>
      <c r="F6" s="224" t="e">
        <f>D14/100</f>
        <v>#VALUE!</v>
      </c>
      <c r="G6" s="225" t="e">
        <f>D15/100</f>
        <v>#VALUE!</v>
      </c>
      <c r="I6" s="226"/>
      <c r="J6" s="216"/>
      <c r="L6" s="213"/>
      <c r="M6" s="227" t="s">
        <v>117</v>
      </c>
      <c r="N6" s="228">
        <v>0.31645374361429029</v>
      </c>
      <c r="O6" s="321"/>
      <c r="P6" s="217"/>
      <c r="Q6" s="323"/>
      <c r="R6" s="47"/>
      <c r="S6" s="205"/>
    </row>
    <row r="7" spans="2:19" ht="15" customHeight="1">
      <c r="B7" s="213"/>
      <c r="C7" s="365"/>
      <c r="D7" s="229" t="str">
        <f>E12</f>
        <v>6mos</v>
      </c>
      <c r="E7" s="230" t="e">
        <f>E13/100</f>
        <v>#VALUE!</v>
      </c>
      <c r="F7" s="231" t="e">
        <f>E14/100</f>
        <v>#VALUE!</v>
      </c>
      <c r="G7" s="232" t="e">
        <f>E15/100</f>
        <v>#VALUE!</v>
      </c>
      <c r="I7" s="226"/>
      <c r="J7" s="216"/>
      <c r="L7" s="213"/>
      <c r="M7" s="227" t="s">
        <v>118</v>
      </c>
      <c r="N7" s="228">
        <v>0.25354844676481797</v>
      </c>
      <c r="O7" s="321"/>
      <c r="P7" s="217"/>
      <c r="Q7" s="323"/>
      <c r="R7" s="47"/>
      <c r="S7" s="205"/>
    </row>
    <row r="8" spans="2:19">
      <c r="B8" s="213"/>
      <c r="C8" s="365"/>
      <c r="D8" s="229" t="str">
        <f>F12</f>
        <v>YTD</v>
      </c>
      <c r="E8" s="230" t="e">
        <f>F13/100</f>
        <v>#VALUE!</v>
      </c>
      <c r="F8" s="231" t="e">
        <f>F14/100</f>
        <v>#VALUE!</v>
      </c>
      <c r="G8" s="232" t="e">
        <f>F15/100</f>
        <v>#VALUE!</v>
      </c>
      <c r="I8" s="226"/>
      <c r="J8" s="216"/>
      <c r="L8" s="213"/>
      <c r="M8" s="233" t="s">
        <v>119</v>
      </c>
      <c r="N8" s="234">
        <v>2.7062312348799357E-3</v>
      </c>
      <c r="O8" s="321"/>
      <c r="P8" s="217"/>
      <c r="Q8" s="323"/>
      <c r="R8" s="47"/>
      <c r="S8" s="205"/>
    </row>
    <row r="9" spans="2:19">
      <c r="B9" s="213"/>
      <c r="C9" s="365"/>
      <c r="D9" s="229" t="str">
        <f>G12</f>
        <v>1yr</v>
      </c>
      <c r="E9" s="230" t="e">
        <f>G13/100</f>
        <v>#VALUE!</v>
      </c>
      <c r="F9" s="231" t="e">
        <f>G14/100</f>
        <v>#VALUE!</v>
      </c>
      <c r="G9" s="232" t="e">
        <f>G15/100</f>
        <v>#VALUE!</v>
      </c>
      <c r="I9" s="226"/>
      <c r="J9" s="216"/>
      <c r="L9" s="213"/>
      <c r="M9" s="204"/>
      <c r="N9" s="204"/>
      <c r="O9" s="321"/>
      <c r="P9" s="217"/>
      <c r="Q9" s="323"/>
      <c r="R9" s="47"/>
      <c r="S9" s="205"/>
    </row>
    <row r="10" spans="2:19" ht="15.75" thickBot="1">
      <c r="B10" s="213"/>
      <c r="C10" s="366"/>
      <c r="D10" s="235" t="str">
        <f>H12</f>
        <v>Inception</v>
      </c>
      <c r="E10" s="236" t="e">
        <f>H13/100</f>
        <v>#VALUE!</v>
      </c>
      <c r="F10" s="237" t="e">
        <f>H14/100</f>
        <v>#VALUE!</v>
      </c>
      <c r="G10" s="238" t="e">
        <f>H15/100</f>
        <v>#VALUE!</v>
      </c>
      <c r="I10" s="226"/>
      <c r="J10" s="216"/>
      <c r="L10" s="213"/>
      <c r="M10" s="204"/>
      <c r="N10" s="204"/>
      <c r="O10" s="321"/>
      <c r="P10" s="217"/>
      <c r="Q10" s="323"/>
      <c r="R10" s="47"/>
    </row>
    <row r="11" spans="2:19" ht="15.75" thickBot="1">
      <c r="B11" s="213"/>
      <c r="J11" s="216"/>
      <c r="L11" s="213"/>
      <c r="M11" s="204"/>
      <c r="N11" s="204"/>
      <c r="O11" s="321"/>
      <c r="P11" s="217"/>
      <c r="Q11" s="323"/>
      <c r="R11" s="47"/>
    </row>
    <row r="12" spans="2:19" ht="15.75" thickBot="1">
      <c r="B12" s="213"/>
      <c r="C12" s="240" t="s">
        <v>120</v>
      </c>
      <c r="D12" s="241" t="s">
        <v>43</v>
      </c>
      <c r="E12" s="241" t="s">
        <v>85</v>
      </c>
      <c r="F12" s="241" t="s">
        <v>31</v>
      </c>
      <c r="G12" s="242" t="s">
        <v>84</v>
      </c>
      <c r="H12" s="243" t="s">
        <v>38</v>
      </c>
      <c r="J12" s="216"/>
      <c r="L12" s="213"/>
      <c r="M12" s="204"/>
      <c r="N12" s="204"/>
      <c r="O12" s="321"/>
      <c r="P12" s="217"/>
      <c r="Q12" s="323"/>
      <c r="R12" s="47"/>
    </row>
    <row r="13" spans="2:19">
      <c r="B13" s="213"/>
      <c r="C13" s="244" t="s">
        <v>141</v>
      </c>
      <c r="D13" s="289" t="str">
        <f>IFERROR((SUMIF('GLDB - Data'!$B$8:$B$39,'GLDB - Fact Sheet'!D$12,'GLDB - Data'!$C$8:$C$39))*100,"n/a")</f>
        <v>n/a</v>
      </c>
      <c r="E13" s="289" t="str">
        <f>IFERROR((SUMIF('GLDB - Data'!$B$8:$B$39,'GLDB - Fact Sheet'!E$12,'GLDB - Data'!$C$8:$C$39))*100,"n/a")</f>
        <v>n/a</v>
      </c>
      <c r="F13" s="289" t="str">
        <f>IFERROR((SUMIF('GLDB - Data'!$B$8:$B$39,'GLDB - Fact Sheet'!F$12,'GLDB - Data'!$C$8:$C$39))*100,"n/a")</f>
        <v>n/a</v>
      </c>
      <c r="G13" s="289" t="str">
        <f>IFERROR((SUMIF('GLDB - Data'!$B$8:$B$39,'GLDB - Fact Sheet'!G$12,'GLDB - Data'!$C$8:$C$39))*100,"n/a")</f>
        <v>n/a</v>
      </c>
      <c r="H13" s="290" t="str">
        <f>IFERROR((SUMIF('GLDB - Data'!$B$8:$B$39,'GLDB - Fact Sheet'!H$12,'GLDB - Data'!$C$8:$C$39))*100,"n/a")</f>
        <v>n/a</v>
      </c>
      <c r="J13" s="216"/>
      <c r="L13" s="213"/>
      <c r="M13" s="302" t="s">
        <v>139</v>
      </c>
      <c r="N13" s="303"/>
      <c r="O13" s="304"/>
      <c r="P13" s="327"/>
      <c r="Q13" s="323"/>
      <c r="R13" s="47"/>
    </row>
    <row r="14" spans="2:19">
      <c r="B14" s="213"/>
      <c r="C14" s="245" t="s">
        <v>142</v>
      </c>
      <c r="D14" s="246" t="str">
        <f>IFERROR((SUMIF('GLDB - Data'!$B$8:$B$39,'GLDB - Fact Sheet'!D$12,'GLDB - Data'!$D$8:$D$39))*100,"n/a")</f>
        <v>n/a</v>
      </c>
      <c r="E14" s="246" t="str">
        <f>IFERROR((SUMIF('GLDB - Data'!$B$8:$B$39,'GLDB - Fact Sheet'!E$12,'GLDB - Data'!$D$8:$D$39))*100,"n/a")</f>
        <v>n/a</v>
      </c>
      <c r="F14" s="246" t="str">
        <f>IFERROR((SUMIF('GLDB - Data'!$B$8:$B$39,'GLDB - Fact Sheet'!F$12,'GLDB - Data'!$D$8:$D$39))*100,"n/a")</f>
        <v>n/a</v>
      </c>
      <c r="G14" s="246" t="str">
        <f>IFERROR((SUMIF('GLDB - Data'!$B$8:$B$39,'GLDB - Fact Sheet'!G$12,'GLDB - Data'!$D$8:$D$39))*100,"n/a")</f>
        <v>n/a</v>
      </c>
      <c r="H14" s="287" t="str">
        <f>IFERROR((SUMIF('GLDB - Data'!$B$8:$B$39,'GLDB - Fact Sheet'!H$12,'GLDB - Data'!$D$8:$D$39))*100,"n/a")</f>
        <v>n/a</v>
      </c>
      <c r="J14" s="216"/>
      <c r="L14" s="213"/>
      <c r="M14" s="305" t="s">
        <v>140</v>
      </c>
      <c r="N14" s="306" t="s">
        <v>27</v>
      </c>
      <c r="O14" s="307" t="s">
        <v>69</v>
      </c>
      <c r="P14" s="327"/>
      <c r="Q14" s="323"/>
      <c r="R14" s="47"/>
    </row>
    <row r="15" spans="2:19" ht="14.45" customHeight="1" thickBot="1">
      <c r="B15" s="213"/>
      <c r="C15" s="247" t="s">
        <v>123</v>
      </c>
      <c r="D15" s="248" t="str">
        <f>IFERROR((SUMIF('GLDB - Data'!$B$8:$B$39,'GLDB - Fact Sheet'!D$12,'GLDB - Data'!$F$8:$F$39))*100,"n/a")</f>
        <v>n/a</v>
      </c>
      <c r="E15" s="248" t="str">
        <f>IFERROR((SUMIF('GLDB - Data'!$B$8:$B$39,'GLDB - Fact Sheet'!E$12,'GLDB - Data'!$F$8:$F$39))*100,"n/a")</f>
        <v>n/a</v>
      </c>
      <c r="F15" s="248" t="str">
        <f>IFERROR((SUMIF('GLDB - Data'!$B$8:$B$39,'GLDB - Fact Sheet'!F$12,'GLDB - Data'!$F$8:$F$39))*100,"n/a")</f>
        <v>n/a</v>
      </c>
      <c r="G15" s="248" t="str">
        <f>IFERROR((SUMIF('GLDB - Data'!$B$8:$B$39,'GLDB - Fact Sheet'!G$12,'GLDB - Data'!$F$8:$F$39))*100,"n/a")</f>
        <v>n/a</v>
      </c>
      <c r="H15" s="288" t="str">
        <f>IFERROR((SUMIF('GLDB - Data'!$B$8:$B$39,'GLDB - Fact Sheet'!H$12,'GLDB - Data'!$F$8:$F$39))*100,"n/a")</f>
        <v>n/a</v>
      </c>
      <c r="J15" s="216"/>
      <c r="L15" s="213"/>
      <c r="M15" s="308">
        <v>44212</v>
      </c>
      <c r="N15" s="309">
        <v>0</v>
      </c>
      <c r="O15" s="310">
        <v>0</v>
      </c>
      <c r="P15" s="327"/>
      <c r="Q15" s="318"/>
      <c r="R15" s="47"/>
    </row>
    <row r="16" spans="2:19" ht="15.75" thickBot="1">
      <c r="B16" s="213"/>
      <c r="C16" s="247" t="s">
        <v>25</v>
      </c>
      <c r="D16" s="248" t="s">
        <v>155</v>
      </c>
      <c r="E16" s="248" t="s">
        <v>155</v>
      </c>
      <c r="F16" s="248" t="s">
        <v>155</v>
      </c>
      <c r="G16" s="248" t="s">
        <v>155</v>
      </c>
      <c r="H16" s="288" t="s">
        <v>155</v>
      </c>
      <c r="J16" s="216"/>
      <c r="L16" s="213"/>
      <c r="M16" s="308">
        <v>44245</v>
      </c>
      <c r="N16" s="309">
        <v>0</v>
      </c>
      <c r="O16" s="310">
        <v>0</v>
      </c>
      <c r="P16" s="327"/>
      <c r="Q16" s="318"/>
      <c r="R16" s="47"/>
    </row>
    <row r="17" spans="1:19" ht="14.45" customHeight="1" thickBot="1">
      <c r="A17" s="205"/>
      <c r="B17" s="213"/>
      <c r="C17" s="249"/>
      <c r="D17" s="250"/>
      <c r="E17" s="250"/>
      <c r="F17" s="250"/>
      <c r="G17" s="250"/>
      <c r="H17" s="250"/>
      <c r="J17" s="216"/>
      <c r="L17" s="213"/>
      <c r="M17" s="311">
        <v>44271</v>
      </c>
      <c r="N17" s="312">
        <v>0</v>
      </c>
      <c r="O17" s="313">
        <v>0</v>
      </c>
      <c r="P17" s="327"/>
      <c r="Q17" s="318"/>
      <c r="R17" s="47"/>
    </row>
    <row r="18" spans="1:19" ht="15.75" thickBot="1">
      <c r="B18" s="213"/>
      <c r="C18" s="251" t="s">
        <v>121</v>
      </c>
      <c r="D18" s="252"/>
      <c r="E18" s="252"/>
      <c r="F18" s="252"/>
      <c r="J18" s="216"/>
      <c r="L18" s="213"/>
      <c r="M18" s="204"/>
      <c r="N18" s="204"/>
      <c r="O18" s="318"/>
      <c r="P18" s="327"/>
      <c r="Q18" s="318"/>
      <c r="R18" s="322"/>
    </row>
    <row r="19" spans="1:19" ht="15.75" thickBot="1">
      <c r="B19" s="213"/>
      <c r="C19" s="253" t="s">
        <v>122</v>
      </c>
      <c r="D19" s="254" t="str">
        <f>E4</f>
        <v>NAV</v>
      </c>
      <c r="E19" s="255" t="str">
        <f>F4</f>
        <v>MKT</v>
      </c>
      <c r="F19" s="256" t="str">
        <f>G4</f>
        <v>BENCH</v>
      </c>
      <c r="G19" s="205"/>
      <c r="H19" s="205"/>
      <c r="J19" s="216"/>
      <c r="L19" s="213"/>
      <c r="M19" s="241" t="s">
        <v>143</v>
      </c>
      <c r="N19" s="241" t="s">
        <v>152</v>
      </c>
      <c r="O19" s="243" t="s">
        <v>153</v>
      </c>
      <c r="P19" s="327"/>
      <c r="Q19" s="318"/>
      <c r="R19" s="318"/>
    </row>
    <row r="20" spans="1:19" ht="14.45" customHeight="1">
      <c r="B20" s="354"/>
      <c r="C20" s="257" t="s">
        <v>79</v>
      </c>
      <c r="D20" s="258" t="e">
        <f>(SUMIF('GLDB - Data'!$B$8:$B$39,'GLDB - Fact Sheet'!$C20,'GLDB - Data'!$C$8:$C$39))</f>
        <v>#DIV/0!</v>
      </c>
      <c r="E20" s="258" t="e">
        <f>(SUMIF('GLDB - Data'!$B$8:$B$39,'GLDB - Fact Sheet'!$C20,'GLDB - Data'!$D$8:$D$39))</f>
        <v>#DIV/0!</v>
      </c>
      <c r="F20" s="291" t="e">
        <f>(SUMIF('GLDB - Data'!$B$8:$B$39,'GLDB - Fact Sheet'!$C20,'GLDB - Data'!$F$8:$F$39))</f>
        <v>#DIV/0!</v>
      </c>
      <c r="J20" s="259"/>
      <c r="L20" s="213"/>
      <c r="M20" s="314" t="s">
        <v>144</v>
      </c>
      <c r="N20" s="328">
        <v>0.3685471670549067</v>
      </c>
      <c r="O20" s="329">
        <v>0.3685471670549067</v>
      </c>
      <c r="P20" s="327"/>
      <c r="Q20" s="318"/>
      <c r="R20" s="318"/>
    </row>
    <row r="21" spans="1:19" ht="14.45" customHeight="1">
      <c r="B21" s="354"/>
      <c r="C21" s="260" t="s">
        <v>78</v>
      </c>
      <c r="D21" s="261" t="e">
        <f>H13/100</f>
        <v>#VALUE!</v>
      </c>
      <c r="E21" s="261" t="e">
        <f>H14/100</f>
        <v>#VALUE!</v>
      </c>
      <c r="F21" s="262" t="e">
        <f>H15/100</f>
        <v>#VALUE!</v>
      </c>
      <c r="J21" s="216"/>
      <c r="L21" s="213"/>
      <c r="M21" s="314" t="s">
        <v>145</v>
      </c>
      <c r="N21" s="328">
        <v>0.20962292124663828</v>
      </c>
      <c r="O21" s="329">
        <v>0.20962292124663828</v>
      </c>
      <c r="P21" s="327"/>
      <c r="Q21" s="318"/>
      <c r="R21" s="318"/>
    </row>
    <row r="22" spans="1:19" ht="14.45" customHeight="1">
      <c r="B22" s="354"/>
      <c r="C22" s="260" t="s">
        <v>80</v>
      </c>
      <c r="D22" s="261" t="e">
        <f>(SUMIF('GLDB - Data'!$B$8:$B$39,'GLDB - Fact Sheet'!$C22,'GLDB - Data'!$C$8:$C$39))</f>
        <v>#DIV/0!</v>
      </c>
      <c r="E22" s="261" t="e">
        <f>(SUMIF('GLDB - Data'!$B$8:$B$39,'GLDB - Fact Sheet'!$C22,'GLDB - Data'!$D$8:$D$39))</f>
        <v>#DIV/0!</v>
      </c>
      <c r="F22" s="262" t="e">
        <f>(SUMIF('GLDB - Data'!$B$8:$B$39,'GLDB - Fact Sheet'!$C22,'GLDB - Data'!$F$8:$F$39))</f>
        <v>#DIV/0!</v>
      </c>
      <c r="J22" s="216"/>
      <c r="L22" s="213"/>
      <c r="M22" s="314" t="s">
        <v>146</v>
      </c>
      <c r="N22" s="328">
        <v>0.12004675685711351</v>
      </c>
      <c r="O22" s="329">
        <v>0.12004675685711351</v>
      </c>
      <c r="P22" s="327"/>
      <c r="Q22" s="319"/>
      <c r="R22" s="318"/>
    </row>
    <row r="23" spans="1:19" ht="14.45" customHeight="1">
      <c r="B23" s="354"/>
      <c r="C23" s="260" t="s">
        <v>99</v>
      </c>
      <c r="D23" s="263" t="e">
        <f>(SUMIF('GLDB - Data'!$B$8:$B$39,'GLDB - Fact Sheet'!$C23,'GLDB - Data'!$C$8:$C$39))</f>
        <v>#DIV/0!</v>
      </c>
      <c r="E23" s="263" t="e">
        <f>(SUMIF('GLDB - Data'!$B$8:$B$39,'GLDB - Fact Sheet'!$C23,'GLDB - Data'!$D$8:$D$39))</f>
        <v>#DIV/0!</v>
      </c>
      <c r="F23" s="264" t="e">
        <f>(SUMIF('GLDB - Data'!$B$8:$B$39,'GLDB - Fact Sheet'!$C23,'GLDB - Data'!$F$8:$F$39))</f>
        <v>#DIV/0!</v>
      </c>
      <c r="J23" s="216"/>
      <c r="K23" s="265"/>
      <c r="L23" s="213"/>
      <c r="M23" s="314" t="s">
        <v>147</v>
      </c>
      <c r="N23" s="328">
        <v>0.11977017521717757</v>
      </c>
      <c r="O23" s="329">
        <v>0.11977017521717757</v>
      </c>
      <c r="P23" s="327"/>
      <c r="Q23" s="320"/>
      <c r="R23" s="320"/>
    </row>
    <row r="24" spans="1:19" s="204" customFormat="1" ht="14.45" customHeight="1">
      <c r="A24" s="47"/>
      <c r="B24" s="354"/>
      <c r="C24" s="260" t="s">
        <v>103</v>
      </c>
      <c r="D24" s="261" t="e">
        <f>(SUMIF('GLDB - Data'!$B$8:$B$39,'GLDB - Fact Sheet'!$C24,'GLDB - Data'!$C$8:$C$39))</f>
        <v>#DIV/0!</v>
      </c>
      <c r="E24" s="261" t="e">
        <f>(SUMIF('GLDB - Data'!$B$8:$B$39,'GLDB - Fact Sheet'!$C24,'GLDB - Data'!$D$8:$D$39))</f>
        <v>#DIV/0!</v>
      </c>
      <c r="F24" s="262">
        <f>(SUMIF('GLDB - Data'!$B$8:$B$39,'GLDB - Fact Sheet'!$C24,'GLDB - Data'!$F$8:$F$39))</f>
        <v>0</v>
      </c>
      <c r="G24" s="206"/>
      <c r="H24" s="206"/>
      <c r="I24" s="206"/>
      <c r="J24" s="216"/>
      <c r="L24" s="213"/>
      <c r="M24" s="314" t="s">
        <v>148</v>
      </c>
      <c r="N24" s="328">
        <v>9.1352095488908713E-2</v>
      </c>
      <c r="O24" s="329">
        <v>9.1352095488908713E-2</v>
      </c>
      <c r="P24" s="327"/>
      <c r="Q24" s="321"/>
      <c r="R24" s="320"/>
    </row>
    <row r="25" spans="1:19" ht="14.45" customHeight="1">
      <c r="A25" s="204"/>
      <c r="B25" s="354"/>
      <c r="C25" s="260" t="s">
        <v>102</v>
      </c>
      <c r="D25" s="263" t="e">
        <f>(SUMIF('GLDB - Data'!$B$8:$B$39,'GLDB - Fact Sheet'!$C25,'GLDB - Data'!$C$8:$C$39))</f>
        <v>#DIV/0!</v>
      </c>
      <c r="E25" s="263" t="e">
        <f>(SUMIF('GLDB - Data'!$B$8:$B$39,'GLDB - Fact Sheet'!$C25,'GLDB - Data'!$D$8:$D$39))</f>
        <v>#DIV/0!</v>
      </c>
      <c r="F25" s="264">
        <f>(SUMIF('GLDB - Data'!$B$8:$B$39,'GLDB - Fact Sheet'!$C25,'GLDB - Data'!$F$8:$F$39))</f>
        <v>0</v>
      </c>
      <c r="J25" s="216"/>
      <c r="L25" s="213"/>
      <c r="M25" s="314" t="s">
        <v>149</v>
      </c>
      <c r="N25" s="328">
        <v>5.1276618056670747E-2</v>
      </c>
      <c r="O25" s="329">
        <v>5.1276618056670747E-2</v>
      </c>
      <c r="P25" s="327"/>
      <c r="Q25" s="321"/>
      <c r="R25" s="320"/>
    </row>
    <row r="26" spans="1:19" ht="14.45" customHeight="1">
      <c r="B26" s="354"/>
      <c r="C26" s="260" t="s">
        <v>104</v>
      </c>
      <c r="D26" s="263" t="e">
        <f>(SUMIF('GLDB - Data'!$B$8:$B$39,'GLDB - Fact Sheet'!$C26,'GLDB - Data'!$C$8:$C$39))</f>
        <v>#DIV/0!</v>
      </c>
      <c r="E26" s="263" t="e">
        <f>(SUMIF('GLDB - Data'!$B$8:$B$39,'GLDB - Fact Sheet'!$C26,'GLDB - Data'!$D$8:$D$39))</f>
        <v>#DIV/0!</v>
      </c>
      <c r="F26" s="264">
        <f>(SUMIF('GLDB - Data'!$B$8:$B$39,'GLDB - Fact Sheet'!$C26,'GLDB - Data'!$F$8:$F$39))</f>
        <v>0</v>
      </c>
      <c r="J26" s="216"/>
      <c r="L26" s="213"/>
      <c r="M26" s="314" t="s">
        <v>150</v>
      </c>
      <c r="N26" s="328">
        <v>3.9277775009029202E-2</v>
      </c>
      <c r="O26" s="329">
        <v>3.9277775009029202E-2</v>
      </c>
      <c r="P26" s="327"/>
      <c r="Q26" s="321"/>
      <c r="R26" s="320"/>
    </row>
    <row r="27" spans="1:19" ht="14.45" customHeight="1">
      <c r="B27" s="354"/>
      <c r="C27" s="260" t="s">
        <v>105</v>
      </c>
      <c r="D27" s="266">
        <f>(SUMIF('GLDB - Data'!$B$8:$B$39,'GLDB - Fact Sheet'!$C27,'GLDB - Data'!$C$8:$C$39))</f>
        <v>0</v>
      </c>
      <c r="E27" s="266">
        <f>(SUMIF('GLDB - Data'!$B$8:$B$39,'GLDB - Fact Sheet'!$C27,'GLDB - Data'!$D$8:$D$39))</f>
        <v>0</v>
      </c>
      <c r="F27" s="267">
        <f>(SUMIF('GLDB - Data'!$B$8:$B$39,'GLDB - Fact Sheet'!$C27,'GLDB - Data'!$F$8:$F$39))</f>
        <v>0</v>
      </c>
      <c r="G27" s="204"/>
      <c r="H27" s="204"/>
      <c r="J27" s="216"/>
      <c r="L27" s="213"/>
      <c r="M27" s="314" t="s">
        <v>151</v>
      </c>
      <c r="N27" s="328">
        <v>1.0649106955527131E-4</v>
      </c>
      <c r="O27" s="329">
        <v>1.0649106955527131E-4</v>
      </c>
      <c r="P27" s="327"/>
      <c r="Q27" s="321"/>
      <c r="R27" s="320"/>
      <c r="S27" s="268"/>
    </row>
    <row r="28" spans="1:19" ht="15.75" thickBot="1">
      <c r="B28" s="354"/>
      <c r="C28" s="269" t="s">
        <v>94</v>
      </c>
      <c r="D28" s="270">
        <f>(SUMIF('GLDB - Data'!$B$8:$B$39,'GLDB - Fact Sheet'!$C28,'GLDB - Data'!$C$8:$C$39))</f>
        <v>0</v>
      </c>
      <c r="E28" s="270">
        <f>(SUMIF('GLDB - Data'!$B$8:$B$39,'GLDB - Fact Sheet'!$C28,'GLDB - Data'!$D$8:$D$39))</f>
        <v>0</v>
      </c>
      <c r="F28" s="271">
        <f>(SUMIF('GLDB - Data'!$B$8:$B$39,'GLDB - Fact Sheet'!$C28,'GLDB - Data'!$F$8:$F$39))</f>
        <v>0</v>
      </c>
      <c r="J28" s="216"/>
      <c r="L28" s="213"/>
      <c r="M28" s="314" t="s">
        <v>154</v>
      </c>
      <c r="N28" s="328">
        <v>0</v>
      </c>
      <c r="O28" s="329">
        <v>0.9859</v>
      </c>
      <c r="P28" s="327"/>
      <c r="Q28" s="321"/>
      <c r="R28" s="323"/>
      <c r="S28" s="268"/>
    </row>
    <row r="29" spans="1:19" ht="15.75" thickBot="1">
      <c r="B29" s="272"/>
      <c r="C29" s="273"/>
      <c r="D29" s="274"/>
      <c r="E29" s="274"/>
      <c r="F29" s="274"/>
      <c r="J29" s="216"/>
      <c r="L29" s="213"/>
      <c r="M29" s="315"/>
      <c r="N29" s="317"/>
      <c r="O29" s="316"/>
      <c r="P29" s="327"/>
      <c r="Q29" s="321"/>
      <c r="R29" s="323"/>
    </row>
    <row r="30" spans="1:19">
      <c r="B30" s="276"/>
      <c r="C30" s="277"/>
      <c r="D30" s="278"/>
      <c r="E30" s="278"/>
      <c r="F30" s="278"/>
      <c r="G30" s="278"/>
      <c r="H30" s="278"/>
      <c r="I30" s="226"/>
      <c r="J30" s="216"/>
      <c r="L30" s="213"/>
      <c r="O30" s="321"/>
      <c r="P30" s="327"/>
      <c r="Q30" s="323"/>
    </row>
    <row r="31" spans="1:19" ht="15.75" thickBot="1">
      <c r="B31" s="279"/>
      <c r="C31" s="280"/>
      <c r="D31" s="281"/>
      <c r="E31" s="281"/>
      <c r="F31" s="281"/>
      <c r="G31" s="282"/>
      <c r="H31" s="282"/>
      <c r="I31" s="282"/>
      <c r="J31" s="283"/>
      <c r="L31" s="279"/>
      <c r="M31" s="275"/>
      <c r="N31" s="275"/>
      <c r="O31" s="324"/>
      <c r="P31" s="284"/>
      <c r="Q31" s="323"/>
    </row>
    <row r="32" spans="1:19">
      <c r="C32" s="285"/>
      <c r="D32" s="239"/>
      <c r="E32" s="239"/>
      <c r="F32" s="239"/>
    </row>
    <row r="33" spans="3:6">
      <c r="C33" s="285"/>
      <c r="D33" s="239"/>
      <c r="E33" s="239"/>
      <c r="F33" s="239"/>
    </row>
    <row r="34" spans="3:6">
      <c r="C34" s="285"/>
      <c r="D34" s="239"/>
      <c r="E34" s="239"/>
      <c r="F34" s="239"/>
    </row>
    <row r="35" spans="3:6">
      <c r="C35" s="285"/>
      <c r="D35" s="239"/>
      <c r="E35" s="239"/>
      <c r="F35" s="239"/>
    </row>
    <row r="36" spans="3:6">
      <c r="C36" s="285"/>
      <c r="D36" s="239"/>
      <c r="E36" s="239"/>
      <c r="F36" s="239"/>
    </row>
    <row r="37" spans="3:6">
      <c r="C37" s="285"/>
      <c r="D37" s="239"/>
      <c r="E37" s="239"/>
      <c r="F37" s="239"/>
    </row>
    <row r="38" spans="3:6">
      <c r="C38" s="286"/>
    </row>
    <row r="39" spans="3:6">
      <c r="C39" s="286"/>
    </row>
    <row r="40" spans="3:6">
      <c r="C40" s="286"/>
    </row>
    <row r="41" spans="3:6">
      <c r="C41" s="286"/>
    </row>
  </sheetData>
  <mergeCells count="7">
    <mergeCell ref="B20:B28"/>
    <mergeCell ref="B2:J2"/>
    <mergeCell ref="L2:O2"/>
    <mergeCell ref="C4:C5"/>
    <mergeCell ref="D4:D5"/>
    <mergeCell ref="M4:N4"/>
    <mergeCell ref="C6:C10"/>
  </mergeCells>
  <conditionalFormatting sqref="M5:M8">
    <cfRule type="containsBlanks" dxfId="8" priority="9">
      <formula>LEN(TRIM(M5))=0</formula>
    </cfRule>
  </conditionalFormatting>
  <conditionalFormatting sqref="D29:F29 D17:H17 D13:H15">
    <cfRule type="cellIs" dxfId="7" priority="7" operator="equal">
      <formula>0</formula>
    </cfRule>
    <cfRule type="containsErrors" dxfId="6" priority="8">
      <formula>ISERROR(D13)</formula>
    </cfRule>
  </conditionalFormatting>
  <conditionalFormatting sqref="E6:G10">
    <cfRule type="cellIs" dxfId="5" priority="6" operator="equal">
      <formula>0</formula>
    </cfRule>
  </conditionalFormatting>
  <conditionalFormatting sqref="E6:G10">
    <cfRule type="containsErrors" dxfId="4" priority="5">
      <formula>ISERROR(E6)</formula>
    </cfRule>
  </conditionalFormatting>
  <conditionalFormatting sqref="D20:F28">
    <cfRule type="cellIs" dxfId="3" priority="3" operator="equal">
      <formula>0</formula>
    </cfRule>
    <cfRule type="containsErrors" dxfId="2" priority="4">
      <formula>ISERROR(D20)</formula>
    </cfRule>
  </conditionalFormatting>
  <conditionalFormatting sqref="D16:H16">
    <cfRule type="cellIs" dxfId="1" priority="1" operator="equal">
      <formula>0</formula>
    </cfRule>
    <cfRule type="containsErrors" dxfId="0" priority="2">
      <formula>ISERROR(D16)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E68C1-4A8E-4949-B05E-5CDA6689CDC1}">
  <sheetPr>
    <tabColor rgb="FF00B050"/>
  </sheetPr>
  <dimension ref="A1:H6"/>
  <sheetViews>
    <sheetView workbookViewId="0"/>
  </sheetViews>
  <sheetFormatPr defaultRowHeight="15"/>
  <cols>
    <col min="1" max="1" width="19.140625" bestFit="1" customWidth="1"/>
    <col min="2" max="2" width="23.5703125" bestFit="1" customWidth="1"/>
    <col min="3" max="3" width="12.42578125" bestFit="1" customWidth="1"/>
    <col min="4" max="4" width="31.7109375" bestFit="1" customWidth="1"/>
    <col min="5" max="5" width="8.5703125" bestFit="1" customWidth="1"/>
    <col min="6" max="6" width="18.7109375" bestFit="1" customWidth="1"/>
    <col min="7" max="7" width="14.42578125" bestFit="1" customWidth="1"/>
    <col min="8" max="8" width="11.42578125" bestFit="1" customWidth="1"/>
  </cols>
  <sheetData>
    <row r="1" spans="1:8" ht="39">
      <c r="A1" s="292" t="s">
        <v>124</v>
      </c>
      <c r="B1" s="292" t="s">
        <v>125</v>
      </c>
      <c r="C1" s="292" t="s">
        <v>126</v>
      </c>
      <c r="D1" s="292" t="s">
        <v>127</v>
      </c>
      <c r="E1" s="292" t="s">
        <v>128</v>
      </c>
      <c r="F1" s="292" t="s">
        <v>129</v>
      </c>
      <c r="G1" s="292" t="s">
        <v>130</v>
      </c>
    </row>
    <row r="2" spans="1:8">
      <c r="A2" s="293" t="s">
        <v>131</v>
      </c>
      <c r="B2" s="293" t="s">
        <v>132</v>
      </c>
      <c r="C2" s="293" t="s">
        <v>133</v>
      </c>
      <c r="D2" s="293" t="s">
        <v>115</v>
      </c>
      <c r="E2" s="293" t="s">
        <v>134</v>
      </c>
      <c r="F2" s="294">
        <v>17126042.579999998</v>
      </c>
      <c r="G2" s="295">
        <v>45622</v>
      </c>
      <c r="H2" s="2">
        <f>F2/$F$6</f>
        <v>0.42729157838601178</v>
      </c>
    </row>
    <row r="3" spans="1:8">
      <c r="A3" s="293" t="s">
        <v>131</v>
      </c>
      <c r="B3" s="293" t="s">
        <v>132</v>
      </c>
      <c r="C3" s="293" t="s">
        <v>135</v>
      </c>
      <c r="D3" s="293" t="s">
        <v>117</v>
      </c>
      <c r="E3" s="293" t="s">
        <v>134</v>
      </c>
      <c r="F3" s="294">
        <v>12683611.289999999</v>
      </c>
      <c r="G3" s="295">
        <v>183581</v>
      </c>
      <c r="H3" s="2">
        <f t="shared" ref="H3:H5" si="0">F3/$F$6</f>
        <v>0.31645374361429029</v>
      </c>
    </row>
    <row r="4" spans="1:8">
      <c r="A4" s="293" t="s">
        <v>131</v>
      </c>
      <c r="B4" s="293" t="s">
        <v>132</v>
      </c>
      <c r="C4" s="293" t="s">
        <v>136</v>
      </c>
      <c r="D4" s="293" t="s">
        <v>118</v>
      </c>
      <c r="E4" s="293" t="s">
        <v>134</v>
      </c>
      <c r="F4" s="294">
        <v>10162338.119999999</v>
      </c>
      <c r="G4" s="295">
        <v>163803</v>
      </c>
      <c r="H4" s="2">
        <f t="shared" si="0"/>
        <v>0.25354844676481797</v>
      </c>
    </row>
    <row r="5" spans="1:8">
      <c r="A5" s="296" t="s">
        <v>131</v>
      </c>
      <c r="B5" s="296" t="s">
        <v>132</v>
      </c>
      <c r="C5" s="296" t="s">
        <v>137</v>
      </c>
      <c r="D5" s="296" t="s">
        <v>119</v>
      </c>
      <c r="E5" s="296" t="s">
        <v>138</v>
      </c>
      <c r="F5" s="297">
        <v>108466.99</v>
      </c>
      <c r="G5" s="298">
        <v>108466.99</v>
      </c>
      <c r="H5" s="299">
        <f t="shared" si="0"/>
        <v>2.7062312348799357E-3</v>
      </c>
    </row>
    <row r="6" spans="1:8">
      <c r="F6" s="300">
        <f>SUM(F2:F5)</f>
        <v>40080458.979999997</v>
      </c>
      <c r="H6" s="301">
        <f>SUM(H2:H5)</f>
        <v>0.99999999999999989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9CD49-FF46-413C-8C50-116E239E72F1}">
  <sheetPr codeName="Sheet2"/>
  <dimension ref="A1:V581"/>
  <sheetViews>
    <sheetView workbookViewId="0">
      <selection activeCell="G22" sqref="G22"/>
    </sheetView>
  </sheetViews>
  <sheetFormatPr defaultRowHeight="15"/>
  <cols>
    <col min="1" max="1" width="10.7109375" bestFit="1" customWidth="1"/>
    <col min="2" max="2" width="17.85546875" customWidth="1"/>
    <col min="3" max="3" width="23.140625" customWidth="1"/>
    <col min="4" max="4" width="15.5703125" bestFit="1" customWidth="1"/>
    <col min="5" max="5" width="24.7109375" bestFit="1" customWidth="1"/>
    <col min="6" max="6" width="15.5703125" customWidth="1"/>
    <col min="7" max="7" width="30" customWidth="1"/>
    <col min="8" max="8" width="30.42578125" customWidth="1"/>
    <col min="9" max="9" width="29.28515625" bestFit="1" customWidth="1"/>
    <col min="10" max="10" width="30.42578125" customWidth="1"/>
    <col min="11" max="11" width="24.7109375" bestFit="1" customWidth="1"/>
    <col min="14" max="14" width="26.42578125" bestFit="1" customWidth="1"/>
    <col min="21" max="21" width="10.7109375" bestFit="1" customWidth="1"/>
  </cols>
  <sheetData>
    <row r="1" spans="1:22">
      <c r="A1" s="3" t="s">
        <v>10</v>
      </c>
      <c r="B1" s="3"/>
    </row>
    <row r="2" spans="1:22">
      <c r="B2" s="10" t="s">
        <v>2</v>
      </c>
      <c r="C2" s="10" t="s">
        <v>2</v>
      </c>
      <c r="D2" s="10" t="s">
        <v>4</v>
      </c>
      <c r="E2" s="10" t="s">
        <v>15</v>
      </c>
      <c r="F2" t="s">
        <v>3</v>
      </c>
    </row>
    <row r="3" spans="1:22">
      <c r="A3" t="s">
        <v>0</v>
      </c>
      <c r="B3" t="s">
        <v>21</v>
      </c>
      <c r="C3" t="s">
        <v>1</v>
      </c>
      <c r="D3" t="s">
        <v>3</v>
      </c>
      <c r="E3" t="s">
        <v>16</v>
      </c>
      <c r="F3" t="s">
        <v>7</v>
      </c>
      <c r="G3" t="s">
        <v>17</v>
      </c>
      <c r="H3" t="s">
        <v>18</v>
      </c>
      <c r="I3" t="s">
        <v>19</v>
      </c>
      <c r="J3" t="s">
        <v>22</v>
      </c>
      <c r="K3" s="29" t="s">
        <v>54</v>
      </c>
      <c r="O3" t="s">
        <v>12</v>
      </c>
      <c r="P3" t="s">
        <v>14</v>
      </c>
      <c r="Q3" t="s">
        <v>20</v>
      </c>
      <c r="U3" t="s">
        <v>20</v>
      </c>
    </row>
    <row r="4" spans="1:22" ht="15.75" thickBot="1">
      <c r="A4" s="1">
        <v>26665</v>
      </c>
      <c r="B4" s="9">
        <v>3.4</v>
      </c>
      <c r="C4" s="2">
        <f>(1+B4/100)^(1/12)-1</f>
        <v>2.7901164905321796E-3</v>
      </c>
      <c r="D4" s="9">
        <v>63.91</v>
      </c>
      <c r="E4" s="9">
        <v>249.2</v>
      </c>
      <c r="F4" s="2"/>
      <c r="G4">
        <v>1</v>
      </c>
      <c r="H4">
        <v>1</v>
      </c>
      <c r="I4" s="2">
        <v>0</v>
      </c>
      <c r="J4" s="2">
        <v>0</v>
      </c>
      <c r="K4" s="2">
        <v>0</v>
      </c>
      <c r="M4" t="s">
        <v>11</v>
      </c>
      <c r="N4" s="4">
        <v>44227</v>
      </c>
      <c r="O4">
        <f>SUMIF(A:A,N4,G:G)</f>
        <v>0.16120951279459472</v>
      </c>
      <c r="P4">
        <f>SUMIF(A:A,N4,H:H)</f>
        <v>4.6605970319970895</v>
      </c>
      <c r="Q4" s="8">
        <f>SUMIF(A:A,N4,I:I)</f>
        <v>71.654093097913332</v>
      </c>
      <c r="R4" s="8"/>
      <c r="U4" s="1">
        <v>39447</v>
      </c>
      <c r="V4">
        <f>SUMIF(A:A,U4,E:E)</f>
        <v>1373.4</v>
      </c>
    </row>
    <row r="5" spans="1:22" ht="15.75" thickBot="1">
      <c r="A5" s="1">
        <v>26695</v>
      </c>
      <c r="B5" s="9">
        <v>3.6</v>
      </c>
      <c r="C5" s="2">
        <f t="shared" ref="C5:C68" si="0">(1+B5/100)^(1/12)-1</f>
        <v>2.9516094330215292E-3</v>
      </c>
      <c r="D5" s="9">
        <v>65.14</v>
      </c>
      <c r="E5" s="9">
        <v>251.5</v>
      </c>
      <c r="F5" s="2">
        <f t="shared" ref="F5:F68" si="1">D5/D4-1</f>
        <v>1.9245814426537278E-2</v>
      </c>
      <c r="G5">
        <f t="shared" ref="G5:G68" si="2">G4/(1+C5)</f>
        <v>0.99705707692648293</v>
      </c>
      <c r="H5">
        <f t="shared" ref="H5:H68" si="3">H4*(1+F5)/(1+C5)</f>
        <v>1.0162462524016758</v>
      </c>
      <c r="I5" s="2">
        <f t="shared" ref="I5:I68" si="4">E5/$E$4-1</f>
        <v>9.2295345104334015E-3</v>
      </c>
      <c r="J5" s="2">
        <f t="shared" ref="J5:J68" si="5">(1+J4)*(1+C5)-1</f>
        <v>2.9516094330215292E-3</v>
      </c>
      <c r="K5" s="2">
        <f>(1+K4)*(1+F5)-1</f>
        <v>1.9245814426537278E-2</v>
      </c>
      <c r="N5" s="5" t="s">
        <v>13</v>
      </c>
      <c r="O5" s="6">
        <f>O4/1-1</f>
        <v>-0.83879048720540528</v>
      </c>
      <c r="P5" s="7">
        <f>P4/1-1</f>
        <v>3.6605970319970895</v>
      </c>
      <c r="Q5" s="8"/>
      <c r="R5" s="8"/>
      <c r="U5" s="1">
        <v>44227</v>
      </c>
      <c r="V5">
        <f>SUMIF(A:A,U5,E:E)</f>
        <v>18105.400000000001</v>
      </c>
    </row>
    <row r="6" spans="1:22">
      <c r="A6" s="1">
        <v>26723</v>
      </c>
      <c r="B6" s="9">
        <v>3.9</v>
      </c>
      <c r="C6" s="2">
        <f t="shared" si="0"/>
        <v>3.1933138078821255E-3</v>
      </c>
      <c r="D6" s="9">
        <v>74.2</v>
      </c>
      <c r="E6" s="9">
        <v>252.2</v>
      </c>
      <c r="F6" s="2">
        <f t="shared" si="1"/>
        <v>0.13908504758980667</v>
      </c>
      <c r="G6">
        <f t="shared" si="2"/>
        <v>0.99388329567498057</v>
      </c>
      <c r="H6">
        <f t="shared" si="3"/>
        <v>1.1539061264134498</v>
      </c>
      <c r="I6" s="2">
        <f t="shared" si="4"/>
        <v>1.2038523274478408E-2</v>
      </c>
      <c r="J6" s="2">
        <f t="shared" si="5"/>
        <v>6.1543486560615701E-3</v>
      </c>
      <c r="K6" s="2">
        <f t="shared" ref="K6:K69" si="6">(1+K5)*(1+F6)-1</f>
        <v>0.1610076670317635</v>
      </c>
      <c r="V6" s="11">
        <f>V5/V4-1</f>
        <v>12.182903742536769</v>
      </c>
    </row>
    <row r="7" spans="1:22">
      <c r="A7" s="1">
        <v>26754</v>
      </c>
      <c r="B7" s="9">
        <v>4.5999999999999996</v>
      </c>
      <c r="C7" s="2">
        <f t="shared" si="0"/>
        <v>3.7548121811461499E-3</v>
      </c>
      <c r="D7" s="9">
        <v>84.37</v>
      </c>
      <c r="E7" s="9">
        <v>251.7</v>
      </c>
      <c r="F7" s="2">
        <f t="shared" si="1"/>
        <v>0.13706199460916446</v>
      </c>
      <c r="G7">
        <f t="shared" si="2"/>
        <v>0.99016541053017226</v>
      </c>
      <c r="H7">
        <f t="shared" si="3"/>
        <v>1.3071546813711574</v>
      </c>
      <c r="I7" s="2">
        <f t="shared" si="4"/>
        <v>1.0032102728732006E-2</v>
      </c>
      <c r="J7" s="2">
        <f t="shared" si="5"/>
        <v>9.9322692605086083E-3</v>
      </c>
      <c r="K7" s="2">
        <f t="shared" si="6"/>
        <v>0.32013769363166977</v>
      </c>
    </row>
    <row r="8" spans="1:22">
      <c r="A8" s="1">
        <v>26784</v>
      </c>
      <c r="B8" s="9">
        <v>5.0999999999999996</v>
      </c>
      <c r="C8" s="2">
        <f t="shared" si="0"/>
        <v>4.1537774426925189E-3</v>
      </c>
      <c r="D8" s="9">
        <v>90.5</v>
      </c>
      <c r="E8" s="9">
        <v>252.7</v>
      </c>
      <c r="F8" s="2">
        <f t="shared" si="1"/>
        <v>7.2656157401919996E-2</v>
      </c>
      <c r="G8">
        <f t="shared" si="2"/>
        <v>0.98606949729537952</v>
      </c>
      <c r="H8">
        <f t="shared" si="3"/>
        <v>1.3963274840436846</v>
      </c>
      <c r="I8" s="2">
        <f t="shared" si="4"/>
        <v>1.4044943820224809E-2</v>
      </c>
      <c r="J8" s="2">
        <f t="shared" si="5"/>
        <v>1.4127303139210179E-2</v>
      </c>
      <c r="K8" s="2">
        <f t="shared" si="6"/>
        <v>0.41605382569238003</v>
      </c>
    </row>
    <row r="9" spans="1:22">
      <c r="A9" s="1">
        <v>26815</v>
      </c>
      <c r="B9" s="9">
        <v>5.5</v>
      </c>
      <c r="C9" s="2">
        <f t="shared" si="0"/>
        <v>4.471698917043021E-3</v>
      </c>
      <c r="D9" s="9">
        <v>101.96</v>
      </c>
      <c r="E9" s="9">
        <v>254.9</v>
      </c>
      <c r="F9" s="2">
        <f t="shared" si="1"/>
        <v>0.12662983425414365</v>
      </c>
      <c r="G9">
        <f t="shared" si="2"/>
        <v>0.98167972114943247</v>
      </c>
      <c r="H9">
        <f t="shared" si="3"/>
        <v>1.5661408913847001</v>
      </c>
      <c r="I9" s="2">
        <f t="shared" si="4"/>
        <v>2.2873194221508797E-2</v>
      </c>
      <c r="J9" s="2">
        <f t="shared" si="5"/>
        <v>1.8662175102401646E-2</v>
      </c>
      <c r="K9" s="2">
        <f t="shared" si="6"/>
        <v>0.59536848693475219</v>
      </c>
    </row>
    <row r="10" spans="1:22">
      <c r="A10" s="1">
        <v>26845</v>
      </c>
      <c r="B10" s="9">
        <v>6</v>
      </c>
      <c r="C10" s="2">
        <f t="shared" si="0"/>
        <v>4.8675505653430484E-3</v>
      </c>
      <c r="D10" s="9">
        <v>120.12</v>
      </c>
      <c r="E10" s="9">
        <v>256.7</v>
      </c>
      <c r="F10" s="2">
        <f t="shared" si="1"/>
        <v>0.17810906237740309</v>
      </c>
      <c r="G10">
        <f t="shared" si="2"/>
        <v>0.97692449178713647</v>
      </c>
      <c r="H10">
        <f t="shared" si="3"/>
        <v>1.8361472375758241</v>
      </c>
      <c r="I10" s="2">
        <f t="shared" si="4"/>
        <v>3.0096308186195797E-2</v>
      </c>
      <c r="J10" s="2">
        <f t="shared" si="5"/>
        <v>2.3620564748714878E-2</v>
      </c>
      <c r="K10" s="2">
        <f t="shared" si="6"/>
        <v>0.87951807228915713</v>
      </c>
    </row>
    <row r="11" spans="1:22">
      <c r="A11" s="1">
        <v>26876</v>
      </c>
      <c r="B11" s="9">
        <v>5.7</v>
      </c>
      <c r="C11" s="2">
        <f t="shared" si="0"/>
        <v>4.6302455190647684E-3</v>
      </c>
      <c r="D11" s="9">
        <v>120.17</v>
      </c>
      <c r="E11" s="9">
        <v>257.5</v>
      </c>
      <c r="F11" s="2">
        <f t="shared" si="1"/>
        <v>4.162504162503744E-4</v>
      </c>
      <c r="G11">
        <f t="shared" si="2"/>
        <v>0.97242193945931465</v>
      </c>
      <c r="H11">
        <f t="shared" si="3"/>
        <v>1.8284453835835695</v>
      </c>
      <c r="I11" s="2">
        <f t="shared" si="4"/>
        <v>3.3306581059389995E-2</v>
      </c>
      <c r="J11" s="2">
        <f t="shared" si="5"/>
        <v>2.8360179281865072E-2</v>
      </c>
      <c r="K11" s="2">
        <f t="shared" si="6"/>
        <v>0.88030042246909757</v>
      </c>
    </row>
    <row r="12" spans="1:22">
      <c r="A12" s="1">
        <v>26907</v>
      </c>
      <c r="B12" s="9">
        <v>7.4</v>
      </c>
      <c r="C12" s="2">
        <f t="shared" si="0"/>
        <v>5.9668977756095476E-3</v>
      </c>
      <c r="D12" s="9">
        <v>106.76</v>
      </c>
      <c r="E12" s="9">
        <v>257.7</v>
      </c>
      <c r="F12" s="2">
        <f t="shared" si="1"/>
        <v>-0.11159191145876668</v>
      </c>
      <c r="G12">
        <f t="shared" si="2"/>
        <v>0.96665401377473814</v>
      </c>
      <c r="H12">
        <f t="shared" si="3"/>
        <v>1.6147704977404338</v>
      </c>
      <c r="I12" s="2">
        <f t="shared" si="4"/>
        <v>3.41091492776886E-2</v>
      </c>
      <c r="J12" s="2">
        <f t="shared" si="5"/>
        <v>3.4496299348147463E-2</v>
      </c>
      <c r="K12" s="2">
        <f t="shared" si="6"/>
        <v>0.67047410420904452</v>
      </c>
    </row>
    <row r="13" spans="1:22">
      <c r="A13" s="1">
        <v>26937</v>
      </c>
      <c r="B13" s="9">
        <v>7.4</v>
      </c>
      <c r="C13" s="2">
        <f t="shared" si="0"/>
        <v>5.9668977756095476E-3</v>
      </c>
      <c r="D13" s="9">
        <v>102.97</v>
      </c>
      <c r="E13" s="9">
        <v>257.89999999999998</v>
      </c>
      <c r="F13" s="2">
        <f t="shared" si="1"/>
        <v>-3.5500187336080957E-2</v>
      </c>
      <c r="G13">
        <f t="shared" si="2"/>
        <v>0.96092030057072464</v>
      </c>
      <c r="H13">
        <f t="shared" si="3"/>
        <v>1.5482078446216176</v>
      </c>
      <c r="I13" s="2">
        <f t="shared" si="4"/>
        <v>3.4911717495987205E-2</v>
      </c>
      <c r="J13" s="2">
        <f t="shared" si="5"/>
        <v>4.0669033015604317E-2</v>
      </c>
      <c r="K13" s="2">
        <f t="shared" si="6"/>
        <v>0.61117196056955136</v>
      </c>
    </row>
    <row r="14" spans="1:22">
      <c r="A14" s="1">
        <v>26968</v>
      </c>
      <c r="B14" s="9">
        <v>7.8</v>
      </c>
      <c r="C14" s="2">
        <f t="shared" si="0"/>
        <v>6.2785842352273136E-3</v>
      </c>
      <c r="D14" s="9">
        <v>100.08</v>
      </c>
      <c r="E14" s="9">
        <v>259</v>
      </c>
      <c r="F14" s="2">
        <f t="shared" si="1"/>
        <v>-2.8066427114693648E-2</v>
      </c>
      <c r="G14">
        <f t="shared" si="2"/>
        <v>0.95492472524497274</v>
      </c>
      <c r="H14">
        <f t="shared" si="3"/>
        <v>1.4953663980991541</v>
      </c>
      <c r="I14" s="2">
        <f t="shared" si="4"/>
        <v>3.9325842696629199E-2</v>
      </c>
      <c r="J14" s="2">
        <f t="shared" si="5"/>
        <v>4.7202961200385252E-2</v>
      </c>
      <c r="K14" s="2">
        <f t="shared" si="6"/>
        <v>0.56595212016898788</v>
      </c>
    </row>
    <row r="15" spans="1:22">
      <c r="A15" s="1">
        <v>26998</v>
      </c>
      <c r="B15" s="9">
        <v>8.3000000000000007</v>
      </c>
      <c r="C15" s="2">
        <f t="shared" si="0"/>
        <v>6.6667048692337083E-3</v>
      </c>
      <c r="D15" s="9">
        <v>94.82</v>
      </c>
      <c r="E15" s="9">
        <v>261</v>
      </c>
      <c r="F15" s="2">
        <f t="shared" si="1"/>
        <v>-5.2557953637090371E-2</v>
      </c>
      <c r="G15">
        <f t="shared" si="2"/>
        <v>0.94860068444303791</v>
      </c>
      <c r="H15">
        <f t="shared" si="3"/>
        <v>1.407390344216694</v>
      </c>
      <c r="I15" s="2">
        <f t="shared" si="4"/>
        <v>4.7351524879614804E-2</v>
      </c>
      <c r="J15" s="2">
        <f t="shared" si="5"/>
        <v>5.4184354280895741E-2</v>
      </c>
      <c r="K15" s="2">
        <f t="shared" si="6"/>
        <v>0.48364888123924277</v>
      </c>
    </row>
    <row r="16" spans="1:22">
      <c r="A16" s="1">
        <v>27029</v>
      </c>
      <c r="B16" s="9">
        <v>8.6999999999999993</v>
      </c>
      <c r="C16" s="2">
        <f t="shared" si="0"/>
        <v>6.9760205359368221E-3</v>
      </c>
      <c r="D16" s="9">
        <v>106.72</v>
      </c>
      <c r="E16" s="9">
        <v>262.89999999999998</v>
      </c>
      <c r="F16" s="2">
        <f t="shared" si="1"/>
        <v>0.1255009491668424</v>
      </c>
      <c r="G16">
        <f t="shared" si="2"/>
        <v>0.94202907030315364</v>
      </c>
      <c r="H16">
        <f t="shared" si="3"/>
        <v>1.5730455700634112</v>
      </c>
      <c r="I16" s="2">
        <f t="shared" si="4"/>
        <v>5.4975922953450995E-2</v>
      </c>
      <c r="J16" s="2">
        <f t="shared" si="5"/>
        <v>6.1538365985022603E-2</v>
      </c>
      <c r="K16" s="2">
        <f t="shared" si="6"/>
        <v>0.66984822406509159</v>
      </c>
    </row>
    <row r="17" spans="1:11">
      <c r="A17" s="1">
        <v>27060</v>
      </c>
      <c r="B17" s="9">
        <v>9.4</v>
      </c>
      <c r="C17" s="2">
        <f t="shared" si="0"/>
        <v>7.5148209323356863E-3</v>
      </c>
      <c r="D17" s="9">
        <v>129.19</v>
      </c>
      <c r="E17" s="9">
        <v>263.8</v>
      </c>
      <c r="F17" s="2">
        <f t="shared" si="1"/>
        <v>0.21055097451274363</v>
      </c>
      <c r="G17">
        <f t="shared" si="2"/>
        <v>0.93500269249778112</v>
      </c>
      <c r="H17">
        <f t="shared" si="3"/>
        <v>1.8900484719729056</v>
      </c>
      <c r="I17" s="2">
        <f t="shared" si="4"/>
        <v>5.8587479935794606E-2</v>
      </c>
      <c r="J17" s="2">
        <f t="shared" si="5"/>
        <v>6.9515636718204377E-2</v>
      </c>
      <c r="K17" s="2">
        <f t="shared" si="6"/>
        <v>1.0214363949303711</v>
      </c>
    </row>
    <row r="18" spans="1:11">
      <c r="A18" s="1">
        <v>27088</v>
      </c>
      <c r="B18" s="9">
        <v>10</v>
      </c>
      <c r="C18" s="2">
        <f t="shared" si="0"/>
        <v>7.9741404289037643E-3</v>
      </c>
      <c r="D18" s="9">
        <v>150.22999999999999</v>
      </c>
      <c r="E18" s="9">
        <v>265.3</v>
      </c>
      <c r="F18" s="2">
        <f t="shared" si="1"/>
        <v>0.16286090254663677</v>
      </c>
      <c r="G18">
        <f t="shared" si="2"/>
        <v>0.9276058333202154</v>
      </c>
      <c r="H18">
        <f t="shared" si="3"/>
        <v>2.1804760497527149</v>
      </c>
      <c r="I18" s="2">
        <f t="shared" si="4"/>
        <v>6.460674157303381E-2</v>
      </c>
      <c r="J18" s="2">
        <f t="shared" si="5"/>
        <v>7.8044104596303843E-2</v>
      </c>
      <c r="K18" s="2">
        <f t="shared" si="6"/>
        <v>1.3506493506493511</v>
      </c>
    </row>
    <row r="19" spans="1:11">
      <c r="A19" s="1">
        <v>27119</v>
      </c>
      <c r="B19" s="9">
        <v>10.4</v>
      </c>
      <c r="C19" s="2">
        <f t="shared" si="0"/>
        <v>8.2790792398550472E-3</v>
      </c>
      <c r="D19" s="9">
        <v>168.42</v>
      </c>
      <c r="E19" s="9">
        <v>266.7</v>
      </c>
      <c r="F19" s="2">
        <f t="shared" si="1"/>
        <v>0.12108100911935038</v>
      </c>
      <c r="G19">
        <f t="shared" si="2"/>
        <v>0.91998917008130376</v>
      </c>
      <c r="H19">
        <f t="shared" si="3"/>
        <v>2.424418338680852</v>
      </c>
      <c r="I19" s="2">
        <f t="shared" si="4"/>
        <v>7.02247191011236E-2</v>
      </c>
      <c r="J19" s="2">
        <f t="shared" si="5"/>
        <v>8.6969317162315152E-2</v>
      </c>
      <c r="K19" s="2">
        <f t="shared" si="6"/>
        <v>1.6352683461117201</v>
      </c>
    </row>
    <row r="20" spans="1:11">
      <c r="A20" s="1">
        <v>27149</v>
      </c>
      <c r="B20" s="9">
        <v>10.1</v>
      </c>
      <c r="C20" s="2">
        <f t="shared" si="0"/>
        <v>8.0504703073109862E-3</v>
      </c>
      <c r="D20" s="9">
        <v>172.24</v>
      </c>
      <c r="E20" s="9">
        <v>267.2</v>
      </c>
      <c r="F20" s="2">
        <f t="shared" si="1"/>
        <v>2.2681391758698544E-2</v>
      </c>
      <c r="G20">
        <f t="shared" si="2"/>
        <v>0.91264197297664951</v>
      </c>
      <c r="H20">
        <f t="shared" si="3"/>
        <v>2.4596065314582725</v>
      </c>
      <c r="I20" s="2">
        <f t="shared" si="4"/>
        <v>7.2231139646870002E-2</v>
      </c>
      <c r="J20" s="2">
        <f t="shared" si="5"/>
        <v>9.5719931375088496E-2</v>
      </c>
      <c r="K20" s="2">
        <f t="shared" si="6"/>
        <v>1.6950398998591778</v>
      </c>
    </row>
    <row r="21" spans="1:11">
      <c r="A21" s="1">
        <v>27180</v>
      </c>
      <c r="B21" s="9">
        <v>10.7</v>
      </c>
      <c r="C21" s="2">
        <f t="shared" si="0"/>
        <v>8.5071194284280782E-3</v>
      </c>
      <c r="D21" s="9">
        <v>163.27000000000001</v>
      </c>
      <c r="E21" s="9">
        <v>267.60000000000002</v>
      </c>
      <c r="F21" s="2">
        <f t="shared" si="1"/>
        <v>-5.2078495123084045E-2</v>
      </c>
      <c r="G21">
        <f t="shared" si="2"/>
        <v>0.90494351045720911</v>
      </c>
      <c r="H21">
        <f t="shared" si="3"/>
        <v>2.3118467681481554</v>
      </c>
      <c r="I21" s="2">
        <f t="shared" si="4"/>
        <v>7.3836276083467212E-2</v>
      </c>
      <c r="J21" s="2">
        <f t="shared" si="5"/>
        <v>0.10504135169140549</v>
      </c>
      <c r="K21" s="2">
        <f t="shared" si="6"/>
        <v>1.5546862775778445</v>
      </c>
    </row>
    <row r="22" spans="1:11">
      <c r="A22" s="1">
        <v>27210</v>
      </c>
      <c r="B22" s="9">
        <v>10.9</v>
      </c>
      <c r="C22" s="2">
        <f t="shared" si="0"/>
        <v>8.6588317099438594E-3</v>
      </c>
      <c r="D22" s="9">
        <v>154.1</v>
      </c>
      <c r="E22" s="9">
        <v>268.5</v>
      </c>
      <c r="F22" s="2">
        <f t="shared" si="1"/>
        <v>-5.6164635266736207E-2</v>
      </c>
      <c r="G22">
        <f t="shared" si="2"/>
        <v>0.89717502291938511</v>
      </c>
      <c r="H22">
        <f t="shared" si="3"/>
        <v>2.1632713351881914</v>
      </c>
      <c r="I22" s="2">
        <f t="shared" si="4"/>
        <v>7.7447833065810601E-2</v>
      </c>
      <c r="J22" s="2">
        <f t="shared" si="5"/>
        <v>0.11460971878823023</v>
      </c>
      <c r="K22" s="2">
        <f t="shared" si="6"/>
        <v>1.411203254576749</v>
      </c>
    </row>
    <row r="23" spans="1:11">
      <c r="A23" s="1">
        <v>27241</v>
      </c>
      <c r="B23" s="9">
        <v>11.5</v>
      </c>
      <c r="C23" s="2">
        <f t="shared" si="0"/>
        <v>9.1124684369046083E-3</v>
      </c>
      <c r="D23" s="9">
        <v>142.97999999999999</v>
      </c>
      <c r="E23" s="9">
        <v>269.3</v>
      </c>
      <c r="F23" s="2">
        <f t="shared" si="1"/>
        <v>-7.2160934458144088E-2</v>
      </c>
      <c r="G23">
        <f t="shared" si="2"/>
        <v>0.88907336989809627</v>
      </c>
      <c r="H23">
        <f t="shared" si="3"/>
        <v>1.9890425665471736</v>
      </c>
      <c r="I23" s="2">
        <f t="shared" si="4"/>
        <v>8.065810593900502E-2</v>
      </c>
      <c r="J23" s="2">
        <f t="shared" si="5"/>
        <v>0.12476656467015501</v>
      </c>
      <c r="K23" s="2">
        <f t="shared" si="6"/>
        <v>1.2372085745579726</v>
      </c>
    </row>
    <row r="24" spans="1:11">
      <c r="A24" s="1">
        <v>27272</v>
      </c>
      <c r="B24" s="9">
        <v>10.9</v>
      </c>
      <c r="C24" s="2">
        <f t="shared" si="0"/>
        <v>8.6588317099438594E-3</v>
      </c>
      <c r="D24" s="9">
        <v>154.63999999999999</v>
      </c>
      <c r="E24" s="9">
        <v>270.10000000000002</v>
      </c>
      <c r="F24" s="2">
        <f t="shared" si="1"/>
        <v>8.1549867114281804E-2</v>
      </c>
      <c r="G24">
        <f t="shared" si="2"/>
        <v>0.88144111958141624</v>
      </c>
      <c r="H24">
        <f t="shared" si="3"/>
        <v>2.1327813289324093</v>
      </c>
      <c r="I24" s="2">
        <f t="shared" si="4"/>
        <v>8.3868378812199218E-2</v>
      </c>
      <c r="J24" s="2">
        <f t="shared" si="5"/>
        <v>0.13450572906660563</v>
      </c>
      <c r="K24" s="2">
        <f t="shared" si="6"/>
        <v>1.419652636520107</v>
      </c>
    </row>
    <row r="25" spans="1:11">
      <c r="A25" s="1">
        <v>27302</v>
      </c>
      <c r="B25" s="9">
        <v>11.9</v>
      </c>
      <c r="C25" s="2">
        <f t="shared" si="0"/>
        <v>9.4136514064584453E-3</v>
      </c>
      <c r="D25" s="9">
        <v>151.77000000000001</v>
      </c>
      <c r="E25" s="9">
        <v>271</v>
      </c>
      <c r="F25" s="2">
        <f t="shared" si="1"/>
        <v>-1.855923435075002E-2</v>
      </c>
      <c r="G25">
        <f t="shared" si="2"/>
        <v>0.87322092221882208</v>
      </c>
      <c r="H25">
        <f t="shared" si="3"/>
        <v>2.0736776617923751</v>
      </c>
      <c r="I25" s="2">
        <f t="shared" si="4"/>
        <v>8.7479935794542607E-2</v>
      </c>
      <c r="J25" s="2">
        <f t="shared" si="5"/>
        <v>0.14518557051866865</v>
      </c>
      <c r="K25" s="2">
        <f t="shared" si="6"/>
        <v>1.3747457361915201</v>
      </c>
    </row>
    <row r="26" spans="1:11">
      <c r="A26" s="1">
        <v>27333</v>
      </c>
      <c r="B26" s="9">
        <v>12.1</v>
      </c>
      <c r="C26" s="2">
        <f t="shared" si="0"/>
        <v>9.5638729880933582E-3</v>
      </c>
      <c r="D26" s="9">
        <v>158.78</v>
      </c>
      <c r="E26" s="9">
        <v>272.3</v>
      </c>
      <c r="F26" s="2">
        <f t="shared" si="1"/>
        <v>4.6188311260459747E-2</v>
      </c>
      <c r="G26">
        <f t="shared" si="2"/>
        <v>0.86494866306405627</v>
      </c>
      <c r="H26">
        <f t="shared" si="3"/>
        <v>2.1489054720906102</v>
      </c>
      <c r="I26" s="2">
        <f t="shared" si="4"/>
        <v>9.2696629213483206E-2</v>
      </c>
      <c r="J26" s="2">
        <f t="shared" si="5"/>
        <v>0.15613797986290634</v>
      </c>
      <c r="K26" s="2">
        <f t="shared" si="6"/>
        <v>1.4844312314191836</v>
      </c>
    </row>
    <row r="27" spans="1:11">
      <c r="A27" s="1">
        <v>27363</v>
      </c>
      <c r="B27" s="9">
        <v>12.2</v>
      </c>
      <c r="C27" s="2">
        <f t="shared" si="0"/>
        <v>9.6388916720551165E-3</v>
      </c>
      <c r="D27" s="9">
        <v>181.66</v>
      </c>
      <c r="E27" s="9">
        <v>273.7</v>
      </c>
      <c r="F27" s="2">
        <f t="shared" si="1"/>
        <v>0.14409875299156072</v>
      </c>
      <c r="G27">
        <f t="shared" si="2"/>
        <v>0.85669111025588718</v>
      </c>
      <c r="H27">
        <f t="shared" si="3"/>
        <v>2.4350885164932645</v>
      </c>
      <c r="I27" s="2">
        <f t="shared" si="4"/>
        <v>9.8314606741572996E-2</v>
      </c>
      <c r="J27" s="2">
        <f t="shared" si="5"/>
        <v>0.1672818686087536</v>
      </c>
      <c r="K27" s="2">
        <f t="shared" si="6"/>
        <v>1.8424346737599757</v>
      </c>
    </row>
    <row r="28" spans="1:11">
      <c r="A28" s="1">
        <v>27394</v>
      </c>
      <c r="B28" s="9">
        <v>12.3</v>
      </c>
      <c r="C28" s="2">
        <f t="shared" si="0"/>
        <v>9.7138490912604958E-3</v>
      </c>
      <c r="D28" s="9">
        <v>183.85</v>
      </c>
      <c r="E28" s="9">
        <v>274.2</v>
      </c>
      <c r="F28" s="2">
        <f t="shared" si="1"/>
        <v>1.2055488274798964E-2</v>
      </c>
      <c r="G28">
        <f t="shared" si="2"/>
        <v>0.8484494008148018</v>
      </c>
      <c r="H28">
        <f t="shared" si="3"/>
        <v>2.4407357587200966</v>
      </c>
      <c r="I28" s="2">
        <f t="shared" si="4"/>
        <v>0.1003210272873194</v>
      </c>
      <c r="J28" s="2">
        <f t="shared" si="5"/>
        <v>0.17862066852738367</v>
      </c>
      <c r="K28" s="2">
        <f t="shared" si="6"/>
        <v>1.8767016116413711</v>
      </c>
    </row>
    <row r="29" spans="1:11">
      <c r="A29" s="1">
        <v>27425</v>
      </c>
      <c r="B29" s="9">
        <v>11.8</v>
      </c>
      <c r="C29" s="2">
        <f t="shared" si="0"/>
        <v>9.3384482983804862E-3</v>
      </c>
      <c r="D29" s="9">
        <v>175.8</v>
      </c>
      <c r="E29" s="9">
        <v>273.89999999999998</v>
      </c>
      <c r="F29" s="2">
        <f t="shared" si="1"/>
        <v>-4.3785694859940105E-2</v>
      </c>
      <c r="G29">
        <f t="shared" si="2"/>
        <v>0.8405995057903346</v>
      </c>
      <c r="H29">
        <f t="shared" si="3"/>
        <v>2.3122734019393034</v>
      </c>
      <c r="I29" s="2">
        <f t="shared" si="4"/>
        <v>9.9117174959871601E-2</v>
      </c>
      <c r="J29" s="2">
        <f t="shared" si="5"/>
        <v>0.18962715670382924</v>
      </c>
      <c r="K29" s="2">
        <f t="shared" si="6"/>
        <v>1.7507432326709442</v>
      </c>
    </row>
    <row r="30" spans="1:11">
      <c r="A30" s="1">
        <v>27453</v>
      </c>
      <c r="B30" s="9">
        <v>11.2</v>
      </c>
      <c r="C30" s="2">
        <f t="shared" si="0"/>
        <v>8.8859305371316033E-3</v>
      </c>
      <c r="D30" s="9">
        <v>181.75</v>
      </c>
      <c r="E30" s="9">
        <v>275</v>
      </c>
      <c r="F30" s="2">
        <f t="shared" si="1"/>
        <v>3.3845278725824768E-2</v>
      </c>
      <c r="G30">
        <f t="shared" si="2"/>
        <v>0.8331957859128819</v>
      </c>
      <c r="H30">
        <f t="shared" si="3"/>
        <v>2.369477923480932</v>
      </c>
      <c r="I30" s="2">
        <f t="shared" si="4"/>
        <v>0.1035313001605136</v>
      </c>
      <c r="J30" s="2">
        <f t="shared" si="5"/>
        <v>0.20019810098338486</v>
      </c>
      <c r="K30" s="2">
        <f t="shared" si="6"/>
        <v>1.8438429040838686</v>
      </c>
    </row>
    <row r="31" spans="1:11">
      <c r="A31" s="1">
        <v>27484</v>
      </c>
      <c r="B31" s="9">
        <v>10.3</v>
      </c>
      <c r="C31" s="2">
        <f t="shared" si="0"/>
        <v>8.2029396024936307E-3</v>
      </c>
      <c r="D31" s="9">
        <v>178.16</v>
      </c>
      <c r="E31" s="9">
        <v>276.39999999999998</v>
      </c>
      <c r="F31" s="2">
        <f t="shared" si="1"/>
        <v>-1.9752407152682228E-2</v>
      </c>
      <c r="G31">
        <f t="shared" si="2"/>
        <v>0.82641673931380111</v>
      </c>
      <c r="H31">
        <f t="shared" si="3"/>
        <v>2.303777284871646</v>
      </c>
      <c r="I31" s="2">
        <f t="shared" si="4"/>
        <v>0.10914927768860339</v>
      </c>
      <c r="J31" s="2">
        <f t="shared" si="5"/>
        <v>0.2100432535167791</v>
      </c>
      <c r="K31" s="2">
        <f t="shared" si="6"/>
        <v>1.7876701611641379</v>
      </c>
    </row>
    <row r="32" spans="1:11">
      <c r="A32" s="1">
        <v>27514</v>
      </c>
      <c r="B32" s="9">
        <v>10.199999999999999</v>
      </c>
      <c r="C32" s="2">
        <f t="shared" si="0"/>
        <v>8.1267366616946113E-3</v>
      </c>
      <c r="D32" s="9">
        <v>167</v>
      </c>
      <c r="E32" s="9">
        <v>276.2</v>
      </c>
      <c r="F32" s="2">
        <f t="shared" si="1"/>
        <v>-6.2640323304894441E-2</v>
      </c>
      <c r="G32">
        <f t="shared" si="2"/>
        <v>0.81975480786313926</v>
      </c>
      <c r="H32">
        <f t="shared" si="3"/>
        <v>2.1420599736057637</v>
      </c>
      <c r="I32" s="2">
        <f t="shared" si="4"/>
        <v>0.108346709470305</v>
      </c>
      <c r="J32" s="2">
        <f t="shared" si="5"/>
        <v>0.21987695638737015</v>
      </c>
      <c r="K32" s="2">
        <f t="shared" si="6"/>
        <v>1.6130496010014093</v>
      </c>
    </row>
    <row r="33" spans="1:11">
      <c r="A33" s="1">
        <v>27545</v>
      </c>
      <c r="B33" s="9">
        <v>9.5</v>
      </c>
      <c r="C33" s="2">
        <f t="shared" si="0"/>
        <v>7.5915342905825689E-3</v>
      </c>
      <c r="D33" s="9">
        <v>167</v>
      </c>
      <c r="E33" s="9">
        <v>279.2</v>
      </c>
      <c r="F33" s="2">
        <f t="shared" si="1"/>
        <v>0</v>
      </c>
      <c r="G33">
        <f t="shared" si="2"/>
        <v>0.81357849879148303</v>
      </c>
      <c r="H33">
        <f t="shared" si="3"/>
        <v>2.1259209716504111</v>
      </c>
      <c r="I33" s="2">
        <f t="shared" si="4"/>
        <v>0.12038523274478341</v>
      </c>
      <c r="J33" s="2">
        <f t="shared" si="5"/>
        <v>0.22913769413207641</v>
      </c>
      <c r="K33" s="2">
        <f t="shared" si="6"/>
        <v>1.6130496010014093</v>
      </c>
    </row>
    <row r="34" spans="1:11">
      <c r="A34" s="1">
        <v>27575</v>
      </c>
      <c r="B34" s="9">
        <v>9.4</v>
      </c>
      <c r="C34" s="2">
        <f t="shared" si="0"/>
        <v>7.5148209323356863E-3</v>
      </c>
      <c r="D34" s="9">
        <v>166.25</v>
      </c>
      <c r="E34" s="9">
        <v>282.39999999999998</v>
      </c>
      <c r="F34" s="2">
        <f t="shared" si="1"/>
        <v>-4.4910179640718084E-3</v>
      </c>
      <c r="G34">
        <f t="shared" si="2"/>
        <v>0.8075102042058423</v>
      </c>
      <c r="H34">
        <f t="shared" si="3"/>
        <v>2.10058788060118</v>
      </c>
      <c r="I34" s="2">
        <f t="shared" si="4"/>
        <v>0.1332263242375602</v>
      </c>
      <c r="J34" s="2">
        <f t="shared" si="5"/>
        <v>0.23837444380466288</v>
      </c>
      <c r="K34" s="2">
        <f t="shared" si="6"/>
        <v>1.6013143483023011</v>
      </c>
    </row>
    <row r="35" spans="1:11">
      <c r="A35" s="1">
        <v>27606</v>
      </c>
      <c r="B35" s="9">
        <v>9.6999999999999993</v>
      </c>
      <c r="C35" s="2">
        <f t="shared" si="0"/>
        <v>7.7447685407496802E-3</v>
      </c>
      <c r="D35" s="9">
        <v>166.7</v>
      </c>
      <c r="E35" s="9">
        <v>283.7</v>
      </c>
      <c r="F35" s="2">
        <f t="shared" si="1"/>
        <v>2.7067669172931019E-3</v>
      </c>
      <c r="G35">
        <f t="shared" si="2"/>
        <v>0.80130428796484432</v>
      </c>
      <c r="H35">
        <f t="shared" si="3"/>
        <v>2.0900864466239972</v>
      </c>
      <c r="I35" s="2">
        <f t="shared" si="4"/>
        <v>0.1384430176565008</v>
      </c>
      <c r="J35" s="2">
        <f t="shared" si="5"/>
        <v>0.24796536723870966</v>
      </c>
      <c r="K35" s="2">
        <f t="shared" si="6"/>
        <v>1.6083554999217657</v>
      </c>
    </row>
    <row r="36" spans="1:11">
      <c r="A36" s="1">
        <v>27637</v>
      </c>
      <c r="B36" s="9">
        <v>8.6</v>
      </c>
      <c r="C36" s="2">
        <f t="shared" si="0"/>
        <v>6.8987895591279269E-3</v>
      </c>
      <c r="D36" s="9">
        <v>159.80000000000001</v>
      </c>
      <c r="E36" s="9">
        <v>284.10000000000002</v>
      </c>
      <c r="F36" s="2">
        <f t="shared" si="1"/>
        <v>-4.1391721655668734E-2</v>
      </c>
      <c r="G36">
        <f t="shared" si="2"/>
        <v>0.79581413372807464</v>
      </c>
      <c r="H36">
        <f t="shared" si="3"/>
        <v>1.9898466369855492</v>
      </c>
      <c r="I36" s="2">
        <f t="shared" si="4"/>
        <v>0.14004815409309801</v>
      </c>
      <c r="J36" s="2">
        <f t="shared" si="5"/>
        <v>0.25657481768436941</v>
      </c>
      <c r="K36" s="2">
        <f t="shared" si="6"/>
        <v>1.5003911750899714</v>
      </c>
    </row>
    <row r="37" spans="1:11">
      <c r="A37" s="1">
        <v>27667</v>
      </c>
      <c r="B37" s="9">
        <v>7.9</v>
      </c>
      <c r="C37" s="2">
        <f t="shared" si="0"/>
        <v>6.356340187460896E-3</v>
      </c>
      <c r="D37" s="9">
        <v>141.25</v>
      </c>
      <c r="E37" s="9">
        <v>285.7</v>
      </c>
      <c r="F37" s="2">
        <f t="shared" si="1"/>
        <v>-0.11608260325406761</v>
      </c>
      <c r="G37">
        <f t="shared" si="2"/>
        <v>0.79078761860816904</v>
      </c>
      <c r="H37">
        <f t="shared" si="3"/>
        <v>1.7477507608888121</v>
      </c>
      <c r="I37" s="2">
        <f t="shared" si="4"/>
        <v>0.1464686998394864</v>
      </c>
      <c r="J37" s="2">
        <f t="shared" si="5"/>
        <v>0.2645620346965678</v>
      </c>
      <c r="K37" s="2">
        <f t="shared" si="6"/>
        <v>1.2101392583320303</v>
      </c>
    </row>
    <row r="38" spans="1:11">
      <c r="A38" s="1">
        <v>27698</v>
      </c>
      <c r="B38" s="9">
        <v>7.4</v>
      </c>
      <c r="C38" s="2">
        <f t="shared" si="0"/>
        <v>5.9668977756095476E-3</v>
      </c>
      <c r="D38" s="9">
        <v>142.9</v>
      </c>
      <c r="E38" s="9">
        <v>285.39999999999998</v>
      </c>
      <c r="F38" s="2">
        <f t="shared" si="1"/>
        <v>1.1681415929203576E-2</v>
      </c>
      <c r="G38">
        <f t="shared" si="2"/>
        <v>0.78609705782243511</v>
      </c>
      <c r="H38">
        <f t="shared" si="3"/>
        <v>1.7576790731157266</v>
      </c>
      <c r="I38" s="2">
        <f t="shared" si="4"/>
        <v>0.14526484751203839</v>
      </c>
      <c r="J38" s="2">
        <f t="shared" si="5"/>
        <v>0.27210754708851903</v>
      </c>
      <c r="K38" s="2">
        <f t="shared" si="6"/>
        <v>1.2359568142700681</v>
      </c>
    </row>
    <row r="39" spans="1:11">
      <c r="A39" s="1">
        <v>27728</v>
      </c>
      <c r="B39" s="9">
        <v>7.4</v>
      </c>
      <c r="C39" s="2">
        <f t="shared" si="0"/>
        <v>5.9668977756095476E-3</v>
      </c>
      <c r="D39" s="9">
        <v>138.15</v>
      </c>
      <c r="E39" s="9">
        <v>286.8</v>
      </c>
      <c r="F39" s="2">
        <f t="shared" si="1"/>
        <v>-3.3240027991602528E-2</v>
      </c>
      <c r="G39">
        <f t="shared" si="2"/>
        <v>0.78143431912188177</v>
      </c>
      <c r="H39">
        <f t="shared" si="3"/>
        <v>1.6891746391282754</v>
      </c>
      <c r="I39" s="2">
        <f t="shared" si="4"/>
        <v>0.1508828250401284</v>
      </c>
      <c r="J39" s="2">
        <f t="shared" si="5"/>
        <v>0.27969808278157759</v>
      </c>
      <c r="K39" s="2">
        <f t="shared" si="6"/>
        <v>1.1616335471757164</v>
      </c>
    </row>
    <row r="40" spans="1:11">
      <c r="A40" s="1">
        <v>27759</v>
      </c>
      <c r="B40" s="9">
        <v>6.9</v>
      </c>
      <c r="C40" s="2">
        <f t="shared" si="0"/>
        <v>5.5757898442876375E-3</v>
      </c>
      <c r="D40" s="9">
        <v>140.25</v>
      </c>
      <c r="E40" s="9">
        <v>287.10000000000002</v>
      </c>
      <c r="F40" s="2">
        <f t="shared" si="1"/>
        <v>1.5200868621064068E-2</v>
      </c>
      <c r="G40">
        <f t="shared" si="2"/>
        <v>0.77710136522169659</v>
      </c>
      <c r="H40">
        <f t="shared" si="3"/>
        <v>1.7053429271216252</v>
      </c>
      <c r="I40" s="2">
        <f t="shared" si="4"/>
        <v>0.15208667736757642</v>
      </c>
      <c r="J40" s="2">
        <f t="shared" si="5"/>
        <v>0.28683341035530541</v>
      </c>
      <c r="K40" s="2">
        <f t="shared" si="6"/>
        <v>1.1944922547332193</v>
      </c>
    </row>
    <row r="41" spans="1:11">
      <c r="A41" s="1">
        <v>27790</v>
      </c>
      <c r="B41" s="9">
        <v>6.7</v>
      </c>
      <c r="C41" s="2">
        <f t="shared" si="0"/>
        <v>5.4188769814262905E-3</v>
      </c>
      <c r="D41" s="9">
        <v>128.15</v>
      </c>
      <c r="E41" s="9">
        <v>288.39999999999998</v>
      </c>
      <c r="F41" s="2">
        <f t="shared" si="1"/>
        <v>-8.6274509803921484E-2</v>
      </c>
      <c r="G41">
        <f t="shared" si="2"/>
        <v>0.77291304451612408</v>
      </c>
      <c r="H41">
        <f t="shared" si="3"/>
        <v>1.5498170341846567</v>
      </c>
      <c r="I41" s="2">
        <f t="shared" si="4"/>
        <v>0.15730337078651679</v>
      </c>
      <c r="J41" s="2">
        <f t="shared" si="5"/>
        <v>0.29380660230161015</v>
      </c>
      <c r="K41" s="2">
        <f t="shared" si="6"/>
        <v>1.0051635111876083</v>
      </c>
    </row>
    <row r="42" spans="1:11">
      <c r="A42" s="1">
        <v>27819</v>
      </c>
      <c r="B42" s="9">
        <v>6.3</v>
      </c>
      <c r="C42" s="2">
        <f t="shared" si="0"/>
        <v>5.1042407584538374E-3</v>
      </c>
      <c r="D42" s="9">
        <v>132.30000000000001</v>
      </c>
      <c r="E42" s="9">
        <v>290.8</v>
      </c>
      <c r="F42" s="2">
        <f t="shared" si="1"/>
        <v>3.2383925087787757E-2</v>
      </c>
      <c r="G42">
        <f t="shared" si="2"/>
        <v>0.76898794490498046</v>
      </c>
      <c r="H42">
        <f t="shared" si="3"/>
        <v>1.5918808498033019</v>
      </c>
      <c r="I42" s="2">
        <f t="shared" si="4"/>
        <v>0.16693418940609961</v>
      </c>
      <c r="J42" s="2">
        <f t="shared" si="5"/>
        <v>0.30041050269463465</v>
      </c>
      <c r="K42" s="2">
        <f t="shared" si="6"/>
        <v>1.0700985761226733</v>
      </c>
    </row>
    <row r="43" spans="1:11">
      <c r="A43" s="1">
        <v>27850</v>
      </c>
      <c r="B43" s="9">
        <v>6.1</v>
      </c>
      <c r="C43" s="2">
        <f t="shared" si="0"/>
        <v>4.946515448805977E-3</v>
      </c>
      <c r="D43" s="9">
        <v>129.6</v>
      </c>
      <c r="E43" s="9">
        <v>292.7</v>
      </c>
      <c r="F43" s="2">
        <f t="shared" si="1"/>
        <v>-2.0408163265306256E-2</v>
      </c>
      <c r="G43">
        <f t="shared" si="2"/>
        <v>0.76520285715061442</v>
      </c>
      <c r="H43">
        <f t="shared" si="3"/>
        <v>1.5517178890114181</v>
      </c>
      <c r="I43" s="2">
        <f t="shared" si="4"/>
        <v>0.1745585874799358</v>
      </c>
      <c r="J43" s="2">
        <f t="shared" si="5"/>
        <v>0.30684300333600323</v>
      </c>
      <c r="K43" s="2">
        <f t="shared" si="6"/>
        <v>1.0278516664058839</v>
      </c>
    </row>
    <row r="44" spans="1:11">
      <c r="A44" s="1">
        <v>27880</v>
      </c>
      <c r="B44" s="9">
        <v>6</v>
      </c>
      <c r="C44" s="2">
        <f t="shared" si="0"/>
        <v>4.8675505653430484E-3</v>
      </c>
      <c r="D44" s="9">
        <v>128.4</v>
      </c>
      <c r="E44" s="9">
        <v>294.7</v>
      </c>
      <c r="F44" s="2">
        <f t="shared" si="1"/>
        <v>-9.2592592592591894E-3</v>
      </c>
      <c r="G44">
        <f t="shared" si="2"/>
        <v>0.76149623571793901</v>
      </c>
      <c r="H44">
        <f t="shared" si="3"/>
        <v>1.5299032493535201</v>
      </c>
      <c r="I44" s="2">
        <f t="shared" si="4"/>
        <v>0.18258426966292141</v>
      </c>
      <c r="J44" s="2">
        <f t="shared" si="5"/>
        <v>0.31320412773570605</v>
      </c>
      <c r="K44" s="2">
        <f t="shared" si="6"/>
        <v>1.0090752620873111</v>
      </c>
    </row>
    <row r="45" spans="1:11">
      <c r="A45" s="1">
        <v>27911</v>
      </c>
      <c r="B45" s="9">
        <v>6.2</v>
      </c>
      <c r="C45" s="2">
        <f t="shared" si="0"/>
        <v>5.0254121388362272E-3</v>
      </c>
      <c r="D45" s="9">
        <v>125.5</v>
      </c>
      <c r="E45" s="9">
        <v>295.89999999999998</v>
      </c>
      <c r="F45" s="2">
        <f t="shared" si="1"/>
        <v>-2.258566978193155E-2</v>
      </c>
      <c r="G45">
        <f t="shared" si="2"/>
        <v>0.7576885385389085</v>
      </c>
      <c r="H45">
        <f t="shared" si="3"/>
        <v>1.4878721888066515</v>
      </c>
      <c r="I45" s="2">
        <f t="shared" si="4"/>
        <v>0.18739967897271259</v>
      </c>
      <c r="J45" s="2">
        <f t="shared" si="5"/>
        <v>0.31980351969999887</v>
      </c>
      <c r="K45" s="2">
        <f t="shared" si="6"/>
        <v>0.96369895165075947</v>
      </c>
    </row>
    <row r="46" spans="1:11">
      <c r="A46" s="1">
        <v>27941</v>
      </c>
      <c r="B46" s="9">
        <v>6</v>
      </c>
      <c r="C46" s="2">
        <f t="shared" si="0"/>
        <v>4.8675505653430484E-3</v>
      </c>
      <c r="D46" s="9">
        <v>123.8</v>
      </c>
      <c r="E46" s="9">
        <v>296.2</v>
      </c>
      <c r="F46" s="2">
        <f t="shared" si="1"/>
        <v>-1.3545816733067761E-2</v>
      </c>
      <c r="G46">
        <f t="shared" si="2"/>
        <v>0.75401831625733107</v>
      </c>
      <c r="H46">
        <f t="shared" si="3"/>
        <v>1.4606081607363115</v>
      </c>
      <c r="I46" s="2">
        <f t="shared" si="4"/>
        <v>0.18860353130016061</v>
      </c>
      <c r="J46" s="2">
        <f t="shared" si="5"/>
        <v>0.3262277300684564</v>
      </c>
      <c r="K46" s="2">
        <f t="shared" si="6"/>
        <v>0.93709904553278101</v>
      </c>
    </row>
    <row r="47" spans="1:11">
      <c r="A47" s="1">
        <v>27972</v>
      </c>
      <c r="B47" s="9">
        <v>5.4</v>
      </c>
      <c r="C47" s="2">
        <f t="shared" si="0"/>
        <v>4.3923222705009035E-3</v>
      </c>
      <c r="D47" s="9">
        <v>112.5</v>
      </c>
      <c r="E47" s="9">
        <v>297.2</v>
      </c>
      <c r="F47" s="2">
        <f t="shared" si="1"/>
        <v>-9.127625201938605E-2</v>
      </c>
      <c r="G47">
        <f t="shared" si="2"/>
        <v>0.75072090809378011</v>
      </c>
      <c r="H47">
        <f t="shared" si="3"/>
        <v>1.3214849344476662</v>
      </c>
      <c r="I47" s="2">
        <f t="shared" si="4"/>
        <v>0.19261637239165319</v>
      </c>
      <c r="J47" s="2">
        <f t="shared" si="5"/>
        <v>0.33205294966299204</v>
      </c>
      <c r="K47" s="2">
        <f t="shared" si="6"/>
        <v>0.76028790486621878</v>
      </c>
    </row>
    <row r="48" spans="1:11">
      <c r="A48" s="1">
        <v>28003</v>
      </c>
      <c r="B48" s="9">
        <v>5.7</v>
      </c>
      <c r="C48" s="2">
        <f t="shared" si="0"/>
        <v>4.6302455190647684E-3</v>
      </c>
      <c r="D48" s="9">
        <v>104</v>
      </c>
      <c r="E48" s="9">
        <v>299</v>
      </c>
      <c r="F48" s="2">
        <f t="shared" si="1"/>
        <v>-7.5555555555555598E-2</v>
      </c>
      <c r="G48">
        <f t="shared" si="2"/>
        <v>0.74726090662928757</v>
      </c>
      <c r="H48">
        <f t="shared" si="3"/>
        <v>1.216008985909028</v>
      </c>
      <c r="I48" s="2">
        <f t="shared" si="4"/>
        <v>0.19983948635634041</v>
      </c>
      <c r="J48" s="2">
        <f t="shared" si="5"/>
        <v>0.33822068186432608</v>
      </c>
      <c r="K48" s="2">
        <f t="shared" si="6"/>
        <v>0.62728837427632667</v>
      </c>
    </row>
    <row r="49" spans="1:11">
      <c r="A49" s="1">
        <v>28033</v>
      </c>
      <c r="B49" s="9">
        <v>5.5</v>
      </c>
      <c r="C49" s="2">
        <f t="shared" si="0"/>
        <v>4.471698917043021E-3</v>
      </c>
      <c r="D49" s="9">
        <v>116</v>
      </c>
      <c r="E49" s="9">
        <v>299.60000000000002</v>
      </c>
      <c r="F49" s="2">
        <f t="shared" si="1"/>
        <v>0.11538461538461542</v>
      </c>
      <c r="G49">
        <f t="shared" si="2"/>
        <v>0.74393425661961043</v>
      </c>
      <c r="H49">
        <f t="shared" si="3"/>
        <v>1.3502796709102627</v>
      </c>
      <c r="I49" s="2">
        <f t="shared" si="4"/>
        <v>0.202247191011236</v>
      </c>
      <c r="J49" s="2">
        <f t="shared" si="5"/>
        <v>0.34420480183818336</v>
      </c>
      <c r="K49" s="2">
        <f t="shared" si="6"/>
        <v>0.81505241746205681</v>
      </c>
    </row>
    <row r="50" spans="1:11">
      <c r="A50" s="1">
        <v>28064</v>
      </c>
      <c r="B50" s="9">
        <v>5.5</v>
      </c>
      <c r="C50" s="2">
        <f t="shared" si="0"/>
        <v>4.471698917043021E-3</v>
      </c>
      <c r="D50" s="9">
        <v>123.15</v>
      </c>
      <c r="E50" s="9">
        <v>302</v>
      </c>
      <c r="F50" s="2">
        <f t="shared" si="1"/>
        <v>6.1637931034482785E-2</v>
      </c>
      <c r="G50">
        <f t="shared" si="2"/>
        <v>0.74062241616331514</v>
      </c>
      <c r="H50">
        <f t="shared" si="3"/>
        <v>1.427126436402947</v>
      </c>
      <c r="I50" s="2">
        <f t="shared" si="4"/>
        <v>0.2118780096308186</v>
      </c>
      <c r="J50" s="2">
        <f t="shared" si="5"/>
        <v>0.35021568099484712</v>
      </c>
      <c r="K50" s="2">
        <f t="shared" si="6"/>
        <v>0.92692849319355441</v>
      </c>
    </row>
    <row r="51" spans="1:11">
      <c r="A51" s="1">
        <v>28094</v>
      </c>
      <c r="B51" s="9">
        <v>4.9000000000000004</v>
      </c>
      <c r="C51" s="2">
        <f t="shared" si="0"/>
        <v>3.9944005553169681E-3</v>
      </c>
      <c r="D51" s="9">
        <v>130.25</v>
      </c>
      <c r="E51" s="9">
        <v>303.60000000000002</v>
      </c>
      <c r="F51" s="2">
        <f t="shared" si="1"/>
        <v>5.7653268371904209E-2</v>
      </c>
      <c r="G51">
        <f t="shared" si="2"/>
        <v>0.7376758433649343</v>
      </c>
      <c r="H51">
        <f t="shared" si="3"/>
        <v>1.5033997590092754</v>
      </c>
      <c r="I51" s="2">
        <f t="shared" si="4"/>
        <v>0.21829855537720722</v>
      </c>
      <c r="J51" s="2">
        <f t="shared" si="5"/>
        <v>0.3556089832608107</v>
      </c>
      <c r="K51" s="2">
        <f t="shared" si="6"/>
        <v>1.0380222187451116</v>
      </c>
    </row>
    <row r="52" spans="1:11">
      <c r="A52" s="1">
        <v>28125</v>
      </c>
      <c r="B52" s="9">
        <v>4.9000000000000004</v>
      </c>
      <c r="C52" s="2">
        <f t="shared" si="0"/>
        <v>3.9944005553169681E-3</v>
      </c>
      <c r="D52" s="9">
        <v>134.5</v>
      </c>
      <c r="E52" s="9">
        <v>306.2</v>
      </c>
      <c r="F52" s="2">
        <f t="shared" si="1"/>
        <v>3.2629558541266812E-2</v>
      </c>
      <c r="G52">
        <f t="shared" si="2"/>
        <v>0.73474099353235456</v>
      </c>
      <c r="H52">
        <f t="shared" si="3"/>
        <v>1.5462785734642746</v>
      </c>
      <c r="I52" s="2">
        <f t="shared" si="4"/>
        <v>0.22873194221508819</v>
      </c>
      <c r="J52" s="2">
        <f t="shared" si="5"/>
        <v>0.3610238285363403</v>
      </c>
      <c r="K52" s="2">
        <f t="shared" si="6"/>
        <v>1.1045219840400575</v>
      </c>
    </row>
    <row r="53" spans="1:11">
      <c r="A53" s="1">
        <v>28156</v>
      </c>
      <c r="B53" s="9">
        <v>5.2</v>
      </c>
      <c r="C53" s="2">
        <f t="shared" si="0"/>
        <v>4.2333616592649115E-3</v>
      </c>
      <c r="D53" s="9">
        <v>132.30000000000001</v>
      </c>
      <c r="E53" s="9">
        <v>308.3</v>
      </c>
      <c r="F53" s="2">
        <f t="shared" si="1"/>
        <v>-1.6356877323419949E-2</v>
      </c>
      <c r="G53">
        <f t="shared" si="2"/>
        <v>0.73164368122401735</v>
      </c>
      <c r="H53">
        <f t="shared" si="3"/>
        <v>1.5145745427309905</v>
      </c>
      <c r="I53" s="2">
        <f t="shared" si="4"/>
        <v>0.23715890850722321</v>
      </c>
      <c r="J53" s="2">
        <f t="shared" si="5"/>
        <v>0.36678553462941199</v>
      </c>
      <c r="K53" s="2">
        <f t="shared" si="6"/>
        <v>1.0700985761226738</v>
      </c>
    </row>
    <row r="54" spans="1:11">
      <c r="A54" s="1">
        <v>28184</v>
      </c>
      <c r="B54" s="9">
        <v>5.9</v>
      </c>
      <c r="C54" s="2">
        <f t="shared" si="0"/>
        <v>4.7885173650881185E-3</v>
      </c>
      <c r="D54" s="9">
        <v>142.75</v>
      </c>
      <c r="E54" s="9">
        <v>311.5</v>
      </c>
      <c r="F54" s="2">
        <f t="shared" si="1"/>
        <v>7.8987150415721796E-2</v>
      </c>
      <c r="G54">
        <f t="shared" si="2"/>
        <v>0.72815688931502376</v>
      </c>
      <c r="H54">
        <f t="shared" si="3"/>
        <v>1.6264183375014825</v>
      </c>
      <c r="I54" s="2">
        <f t="shared" si="4"/>
        <v>0.25</v>
      </c>
      <c r="J54" s="2">
        <f t="shared" si="5"/>
        <v>0.37333041089633623</v>
      </c>
      <c r="K54" s="2">
        <f t="shared" si="6"/>
        <v>1.233609763730247</v>
      </c>
    </row>
    <row r="55" spans="1:11">
      <c r="A55" s="1">
        <v>28215</v>
      </c>
      <c r="B55" s="9">
        <v>6.4</v>
      </c>
      <c r="C55" s="2">
        <f t="shared" si="0"/>
        <v>5.1830014303420047E-3</v>
      </c>
      <c r="D55" s="9">
        <v>148.9</v>
      </c>
      <c r="E55" s="9">
        <v>313.89999999999998</v>
      </c>
      <c r="F55" s="2">
        <f t="shared" si="1"/>
        <v>4.3082311733800394E-2</v>
      </c>
      <c r="G55">
        <f t="shared" si="2"/>
        <v>0.72440231110044706</v>
      </c>
      <c r="H55">
        <f t="shared" si="3"/>
        <v>1.6877406371906851</v>
      </c>
      <c r="I55" s="2">
        <f t="shared" si="4"/>
        <v>0.25963081861958259</v>
      </c>
      <c r="J55" s="2">
        <f t="shared" si="5"/>
        <v>0.38044838438034412</v>
      </c>
      <c r="K55" s="2">
        <f t="shared" si="6"/>
        <v>1.3298388358629336</v>
      </c>
    </row>
    <row r="56" spans="1:11">
      <c r="A56" s="1">
        <v>28245</v>
      </c>
      <c r="B56" s="9">
        <v>7</v>
      </c>
      <c r="C56" s="2">
        <f t="shared" si="0"/>
        <v>5.6541453874052738E-3</v>
      </c>
      <c r="D56" s="9">
        <v>147.25</v>
      </c>
      <c r="E56" s="9">
        <v>316</v>
      </c>
      <c r="F56" s="2">
        <f t="shared" si="1"/>
        <v>-1.1081262592343877E-2</v>
      </c>
      <c r="G56">
        <f t="shared" si="2"/>
        <v>0.7203294635864973</v>
      </c>
      <c r="H56">
        <f t="shared" si="3"/>
        <v>1.659654412660176</v>
      </c>
      <c r="I56" s="2">
        <f t="shared" si="4"/>
        <v>0.26805778491171761</v>
      </c>
      <c r="J56" s="2">
        <f t="shared" si="5"/>
        <v>0.38825364024543929</v>
      </c>
      <c r="K56" s="2">
        <f t="shared" si="6"/>
        <v>1.3040212799248958</v>
      </c>
    </row>
    <row r="57" spans="1:11">
      <c r="A57" s="1">
        <v>28276</v>
      </c>
      <c r="B57" s="9">
        <v>6.7</v>
      </c>
      <c r="C57" s="2">
        <f t="shared" si="0"/>
        <v>5.4188769814262905E-3</v>
      </c>
      <c r="D57" s="9">
        <v>142.94999999999999</v>
      </c>
      <c r="E57" s="9">
        <v>317.2</v>
      </c>
      <c r="F57" s="2">
        <f t="shared" si="1"/>
        <v>-2.9202037351443222E-2</v>
      </c>
      <c r="G57">
        <f t="shared" si="2"/>
        <v>0.71644712475376005</v>
      </c>
      <c r="H57">
        <f t="shared" si="3"/>
        <v>1.6025053431943377</v>
      </c>
      <c r="I57" s="2">
        <f t="shared" si="4"/>
        <v>0.2728731942215088</v>
      </c>
      <c r="J57" s="2">
        <f t="shared" si="5"/>
        <v>0.39577641594094648</v>
      </c>
      <c r="K57" s="2">
        <f t="shared" si="6"/>
        <v>1.2367391644500092</v>
      </c>
    </row>
    <row r="58" spans="1:11">
      <c r="A58" s="1">
        <v>28306</v>
      </c>
      <c r="B58" s="9">
        <v>6.9</v>
      </c>
      <c r="C58" s="2">
        <f t="shared" si="0"/>
        <v>5.5757898442876375E-3</v>
      </c>
      <c r="D58" s="9">
        <v>143</v>
      </c>
      <c r="E58" s="9">
        <v>318.8</v>
      </c>
      <c r="F58" s="2">
        <f t="shared" si="1"/>
        <v>3.4977264777902306E-4</v>
      </c>
      <c r="G58">
        <f t="shared" si="2"/>
        <v>0.71247451657990013</v>
      </c>
      <c r="H58">
        <f t="shared" si="3"/>
        <v>1.5941770594731004</v>
      </c>
      <c r="I58" s="2">
        <f t="shared" si="4"/>
        <v>0.27929373996789741</v>
      </c>
      <c r="J58" s="2">
        <f t="shared" si="5"/>
        <v>0.40355897190584611</v>
      </c>
      <c r="K58" s="2">
        <f t="shared" si="6"/>
        <v>1.2375215146299499</v>
      </c>
    </row>
    <row r="59" spans="1:11">
      <c r="A59" s="1">
        <v>28337</v>
      </c>
      <c r="B59" s="9">
        <v>6.8</v>
      </c>
      <c r="C59" s="2">
        <f t="shared" si="0"/>
        <v>5.4973670825229082E-3</v>
      </c>
      <c r="D59" s="9">
        <v>144.1</v>
      </c>
      <c r="E59" s="9">
        <v>320.2</v>
      </c>
      <c r="F59" s="2">
        <f t="shared" si="1"/>
        <v>7.692307692307665E-3</v>
      </c>
      <c r="G59">
        <f t="shared" si="2"/>
        <v>0.70857919662899138</v>
      </c>
      <c r="H59">
        <f t="shared" si="3"/>
        <v>1.5976570526402407</v>
      </c>
      <c r="I59" s="2">
        <f t="shared" si="4"/>
        <v>0.2849117174959872</v>
      </c>
      <c r="J59" s="2">
        <f t="shared" si="5"/>
        <v>0.41127485079638104</v>
      </c>
      <c r="K59" s="2">
        <f t="shared" si="6"/>
        <v>1.2547332185886417</v>
      </c>
    </row>
    <row r="60" spans="1:11">
      <c r="A60" s="1">
        <v>28368</v>
      </c>
      <c r="B60" s="9">
        <v>6.6</v>
      </c>
      <c r="C60" s="2">
        <f t="shared" si="0"/>
        <v>5.3403194199830306E-3</v>
      </c>
      <c r="D60" s="9">
        <v>146</v>
      </c>
      <c r="E60" s="9">
        <v>322.3</v>
      </c>
      <c r="F60" s="2">
        <f t="shared" si="1"/>
        <v>1.3185287994448291E-2</v>
      </c>
      <c r="G60">
        <f t="shared" si="2"/>
        <v>0.70481525801909173</v>
      </c>
      <c r="H60">
        <f t="shared" si="3"/>
        <v>1.6101240442933424</v>
      </c>
      <c r="I60" s="2">
        <f t="shared" si="4"/>
        <v>0.293338683788122</v>
      </c>
      <c r="J60" s="2">
        <f t="shared" si="5"/>
        <v>0.41881150928902255</v>
      </c>
      <c r="K60" s="2">
        <f t="shared" si="6"/>
        <v>1.2844625254263824</v>
      </c>
    </row>
    <row r="61" spans="1:11">
      <c r="A61" s="1">
        <v>28398</v>
      </c>
      <c r="B61" s="9">
        <v>6.6</v>
      </c>
      <c r="C61" s="2">
        <f t="shared" si="0"/>
        <v>5.3403194199830306E-3</v>
      </c>
      <c r="D61" s="9">
        <v>154.05000000000001</v>
      </c>
      <c r="E61" s="9">
        <v>324.5</v>
      </c>
      <c r="F61" s="2">
        <f t="shared" si="1"/>
        <v>5.5136986301369983E-2</v>
      </c>
      <c r="G61">
        <f t="shared" si="2"/>
        <v>0.70107131327004268</v>
      </c>
      <c r="H61">
        <f t="shared" si="3"/>
        <v>1.6898769489790366</v>
      </c>
      <c r="I61" s="2">
        <f t="shared" si="4"/>
        <v>0.30216693418940621</v>
      </c>
      <c r="J61" s="2">
        <f t="shared" si="5"/>
        <v>0.42638841594537413</v>
      </c>
      <c r="K61" s="2">
        <f t="shared" si="6"/>
        <v>1.4104209043968101</v>
      </c>
    </row>
    <row r="62" spans="1:11">
      <c r="A62" s="1">
        <v>28429</v>
      </c>
      <c r="B62" s="9">
        <v>6.4</v>
      </c>
      <c r="C62" s="2">
        <f t="shared" si="0"/>
        <v>5.1830014303420047E-3</v>
      </c>
      <c r="D62" s="9">
        <v>161.5</v>
      </c>
      <c r="E62" s="9">
        <v>326.39999999999998</v>
      </c>
      <c r="F62" s="2">
        <f t="shared" si="1"/>
        <v>4.8360921778643151E-2</v>
      </c>
      <c r="G62">
        <f t="shared" si="2"/>
        <v>0.69745639577314922</v>
      </c>
      <c r="H62">
        <f t="shared" si="3"/>
        <v>1.7624660916501917</v>
      </c>
      <c r="I62" s="2">
        <f t="shared" si="4"/>
        <v>0.3097913322632424</v>
      </c>
      <c r="J62" s="2">
        <f t="shared" si="5"/>
        <v>0.43378138914544229</v>
      </c>
      <c r="K62" s="2">
        <f t="shared" si="6"/>
        <v>1.5269910812079504</v>
      </c>
    </row>
    <row r="63" spans="1:11">
      <c r="A63" s="1">
        <v>28459</v>
      </c>
      <c r="B63" s="9">
        <v>6.7</v>
      </c>
      <c r="C63" s="2">
        <f t="shared" si="0"/>
        <v>5.4188769814262905E-3</v>
      </c>
      <c r="D63" s="9">
        <v>160.05000000000001</v>
      </c>
      <c r="E63" s="9">
        <v>328.6</v>
      </c>
      <c r="F63" s="2">
        <f t="shared" si="1"/>
        <v>-8.9783281733745168E-3</v>
      </c>
      <c r="G63">
        <f t="shared" si="2"/>
        <v>0.69369733525108035</v>
      </c>
      <c r="H63">
        <f t="shared" si="3"/>
        <v>1.7372282664205223</v>
      </c>
      <c r="I63" s="2">
        <f t="shared" si="4"/>
        <v>0.31861958266452661</v>
      </c>
      <c r="J63" s="2">
        <f t="shared" si="5"/>
        <v>0.44155087411147997</v>
      </c>
      <c r="K63" s="2">
        <f t="shared" si="6"/>
        <v>1.5043029259896747</v>
      </c>
    </row>
    <row r="64" spans="1:11">
      <c r="A64" s="1">
        <v>28490</v>
      </c>
      <c r="B64" s="9">
        <v>6.7</v>
      </c>
      <c r="C64" s="2">
        <f t="shared" si="0"/>
        <v>5.4188769814262905E-3</v>
      </c>
      <c r="D64" s="9">
        <v>164.95</v>
      </c>
      <c r="E64" s="9">
        <v>330.9</v>
      </c>
      <c r="F64" s="2">
        <f t="shared" si="1"/>
        <v>3.0615432677288279E-2</v>
      </c>
      <c r="G64">
        <f t="shared" si="2"/>
        <v>0.68995853482855929</v>
      </c>
      <c r="H64">
        <f t="shared" si="3"/>
        <v>1.7807645176024256</v>
      </c>
      <c r="I64" s="2">
        <f t="shared" si="4"/>
        <v>0.32784911717495979</v>
      </c>
      <c r="J64" s="2">
        <f t="shared" si="5"/>
        <v>0.4493624609607576</v>
      </c>
      <c r="K64" s="2">
        <f t="shared" si="6"/>
        <v>1.5809732436238475</v>
      </c>
    </row>
    <row r="65" spans="1:11">
      <c r="A65" s="1">
        <v>28521</v>
      </c>
      <c r="B65" s="9">
        <v>6.8</v>
      </c>
      <c r="C65" s="2">
        <f t="shared" si="0"/>
        <v>5.4973670825229082E-3</v>
      </c>
      <c r="D65" s="9">
        <v>175.75</v>
      </c>
      <c r="E65" s="9">
        <v>334.4</v>
      </c>
      <c r="F65" s="2">
        <f t="shared" si="1"/>
        <v>6.5474386177629684E-2</v>
      </c>
      <c r="G65">
        <f t="shared" si="2"/>
        <v>0.68618631675833441</v>
      </c>
      <c r="H65">
        <f t="shared" si="3"/>
        <v>1.8869855291860029</v>
      </c>
      <c r="I65" s="2">
        <f t="shared" si="4"/>
        <v>0.3418940609951846</v>
      </c>
      <c r="J65" s="2">
        <f t="shared" si="5"/>
        <v>0.4573301384442876</v>
      </c>
      <c r="K65" s="2">
        <f t="shared" si="6"/>
        <v>1.7499608824910049</v>
      </c>
    </row>
    <row r="66" spans="1:11">
      <c r="A66" s="1">
        <v>28549</v>
      </c>
      <c r="B66" s="9">
        <v>6.4</v>
      </c>
      <c r="C66" s="2">
        <f t="shared" si="0"/>
        <v>5.1830014303420047E-3</v>
      </c>
      <c r="D66" s="9">
        <v>182.25</v>
      </c>
      <c r="E66" s="9">
        <v>335.3</v>
      </c>
      <c r="F66" s="2">
        <f t="shared" si="1"/>
        <v>3.6984352773826501E-2</v>
      </c>
      <c r="G66">
        <f t="shared" si="2"/>
        <v>0.68264815041829607</v>
      </c>
      <c r="H66">
        <f t="shared" si="3"/>
        <v>1.9466847975862094</v>
      </c>
      <c r="I66" s="2">
        <f t="shared" si="4"/>
        <v>0.34550561797752821</v>
      </c>
      <c r="J66" s="2">
        <f t="shared" si="5"/>
        <v>0.46488348263632484</v>
      </c>
      <c r="K66" s="2">
        <f t="shared" si="6"/>
        <v>1.8516664058832757</v>
      </c>
    </row>
    <row r="67" spans="1:11">
      <c r="A67" s="1">
        <v>28580</v>
      </c>
      <c r="B67" s="9">
        <v>6.6</v>
      </c>
      <c r="C67" s="2">
        <f t="shared" si="0"/>
        <v>5.3403194199830306E-3</v>
      </c>
      <c r="D67" s="9">
        <v>181.6</v>
      </c>
      <c r="E67" s="9">
        <v>337</v>
      </c>
      <c r="F67" s="2">
        <f t="shared" si="1"/>
        <v>-3.5665294924553947E-3</v>
      </c>
      <c r="G67">
        <f t="shared" si="2"/>
        <v>0.67902195627858664</v>
      </c>
      <c r="H67">
        <f t="shared" si="3"/>
        <v>1.9294380732309735</v>
      </c>
      <c r="I67" s="2">
        <f t="shared" si="4"/>
        <v>0.3523274478330658</v>
      </c>
      <c r="J67" s="2">
        <f t="shared" si="5"/>
        <v>0.47270642834665999</v>
      </c>
      <c r="K67" s="2">
        <f t="shared" si="6"/>
        <v>1.8414958535440489</v>
      </c>
    </row>
    <row r="68" spans="1:11">
      <c r="A68" s="1">
        <v>28610</v>
      </c>
      <c r="B68" s="9">
        <v>6.5</v>
      </c>
      <c r="C68" s="2">
        <f t="shared" si="0"/>
        <v>5.2616942768477504E-3</v>
      </c>
      <c r="D68" s="9">
        <v>170.85</v>
      </c>
      <c r="E68" s="9">
        <v>339.9</v>
      </c>
      <c r="F68" s="2">
        <f t="shared" si="1"/>
        <v>-5.9196035242290779E-2</v>
      </c>
      <c r="G68">
        <f t="shared" si="2"/>
        <v>0.67546785095303241</v>
      </c>
      <c r="H68">
        <f t="shared" si="3"/>
        <v>1.8057218328168636</v>
      </c>
      <c r="I68" s="2">
        <f t="shared" si="4"/>
        <v>0.36396468699839479</v>
      </c>
      <c r="J68" s="2">
        <f t="shared" si="5"/>
        <v>0.48045535933216854</v>
      </c>
      <c r="K68" s="2">
        <f t="shared" si="6"/>
        <v>1.6732905648568321</v>
      </c>
    </row>
    <row r="69" spans="1:11">
      <c r="A69" s="1">
        <v>28641</v>
      </c>
      <c r="B69" s="9">
        <v>7</v>
      </c>
      <c r="C69" s="2">
        <f t="shared" ref="C69:C132" si="7">(1+B69/100)^(1/12)-1</f>
        <v>5.6541453874052738E-3</v>
      </c>
      <c r="D69" s="9">
        <v>184.15</v>
      </c>
      <c r="E69" s="9">
        <v>344.9</v>
      </c>
      <c r="F69" s="2">
        <f t="shared" ref="F69:F132" si="8">D69/D68-1</f>
        <v>7.7846063798653775E-2</v>
      </c>
      <c r="G69">
        <f t="shared" ref="G69:G132" si="9">G68/(1+C69)</f>
        <v>0.67167013038346679</v>
      </c>
      <c r="H69">
        <f t="shared" ref="H69:H132" si="10">H68*(1+F69)/(1+C69)</f>
        <v>1.9353474340496886</v>
      </c>
      <c r="I69" s="2">
        <f t="shared" ref="I69:I132" si="11">E69/$E$4-1</f>
        <v>0.38402889245585881</v>
      </c>
      <c r="J69" s="2">
        <f t="shared" ref="J69:J132" si="12">(1+J68)*(1+C69)-1</f>
        <v>0.48882606917339588</v>
      </c>
      <c r="K69" s="2">
        <f t="shared" si="6"/>
        <v>1.8813957127210164</v>
      </c>
    </row>
    <row r="70" spans="1:11">
      <c r="A70" s="1">
        <v>28671</v>
      </c>
      <c r="B70" s="9">
        <v>7.4</v>
      </c>
      <c r="C70" s="2">
        <f t="shared" si="7"/>
        <v>5.9668977756095476E-3</v>
      </c>
      <c r="D70" s="9">
        <v>183.05</v>
      </c>
      <c r="E70" s="9">
        <v>346.9</v>
      </c>
      <c r="F70" s="2">
        <f t="shared" si="8"/>
        <v>-5.9733912571272585E-3</v>
      </c>
      <c r="G70">
        <f t="shared" si="9"/>
        <v>0.66768611558557389</v>
      </c>
      <c r="H70">
        <f t="shared" si="10"/>
        <v>1.9123758951328349</v>
      </c>
      <c r="I70" s="2">
        <f t="shared" si="11"/>
        <v>0.39205457463884419</v>
      </c>
      <c r="J70" s="2">
        <f t="shared" si="12"/>
        <v>0.49770974213381614</v>
      </c>
      <c r="K70" s="2">
        <f t="shared" ref="K70:K133" si="13">(1+K69)*(1+F70)-1</f>
        <v>1.8641840087623245</v>
      </c>
    </row>
    <row r="71" spans="1:11">
      <c r="A71" s="1">
        <v>28702</v>
      </c>
      <c r="B71" s="9">
        <v>7.7</v>
      </c>
      <c r="C71" s="2">
        <f t="shared" si="7"/>
        <v>6.2007621358530773E-3</v>
      </c>
      <c r="D71" s="9">
        <v>200.25</v>
      </c>
      <c r="E71" s="9">
        <v>347.6</v>
      </c>
      <c r="F71" s="2">
        <f t="shared" si="8"/>
        <v>9.3963397978694241E-2</v>
      </c>
      <c r="G71">
        <f t="shared" si="9"/>
        <v>0.66357146676005563</v>
      </c>
      <c r="H71">
        <f t="shared" si="10"/>
        <v>2.0791767519746727</v>
      </c>
      <c r="I71" s="2">
        <f t="shared" si="11"/>
        <v>0.39486356340288942</v>
      </c>
      <c r="J71" s="2">
        <f t="shared" si="12"/>
        <v>0.50699668399333775</v>
      </c>
      <c r="K71" s="2">
        <f t="shared" si="13"/>
        <v>2.1333124706618705</v>
      </c>
    </row>
    <row r="72" spans="1:11">
      <c r="A72" s="1">
        <v>28733</v>
      </c>
      <c r="B72" s="9">
        <v>7.8</v>
      </c>
      <c r="C72" s="2">
        <f t="shared" si="7"/>
        <v>6.2785842352273136E-3</v>
      </c>
      <c r="D72" s="9">
        <v>208.7</v>
      </c>
      <c r="E72" s="9">
        <v>349.6</v>
      </c>
      <c r="F72" s="2">
        <f t="shared" si="8"/>
        <v>4.2197253433208459E-2</v>
      </c>
      <c r="G72">
        <f t="shared" si="9"/>
        <v>0.6594311725955796</v>
      </c>
      <c r="H72">
        <f t="shared" si="10"/>
        <v>2.153392046951927</v>
      </c>
      <c r="I72" s="2">
        <f t="shared" si="11"/>
        <v>0.40288924558587502</v>
      </c>
      <c r="J72" s="2">
        <f t="shared" si="12"/>
        <v>0.51645848961599805</v>
      </c>
      <c r="K72" s="2">
        <f t="shared" si="13"/>
        <v>2.2655296510718221</v>
      </c>
    </row>
    <row r="73" spans="1:11">
      <c r="A73" s="1">
        <v>28763</v>
      </c>
      <c r="B73" s="9">
        <v>8.3000000000000007</v>
      </c>
      <c r="C73" s="2">
        <f t="shared" si="7"/>
        <v>6.6667048692337083E-3</v>
      </c>
      <c r="D73" s="9">
        <v>217.1</v>
      </c>
      <c r="E73" s="9">
        <v>352.2</v>
      </c>
      <c r="F73" s="2">
        <f t="shared" si="8"/>
        <v>4.0249161475802708E-2</v>
      </c>
      <c r="G73">
        <f t="shared" si="9"/>
        <v>0.65506405387793165</v>
      </c>
      <c r="H73">
        <f t="shared" si="10"/>
        <v>2.2252293240009262</v>
      </c>
      <c r="I73" s="2">
        <f t="shared" si="11"/>
        <v>0.413322632423756</v>
      </c>
      <c r="J73" s="2">
        <f t="shared" si="12"/>
        <v>0.52656827081271174</v>
      </c>
      <c r="K73" s="2">
        <f t="shared" si="13"/>
        <v>2.3969644813018336</v>
      </c>
    </row>
    <row r="74" spans="1:11">
      <c r="A74" s="1">
        <v>28794</v>
      </c>
      <c r="B74" s="9">
        <v>8.9</v>
      </c>
      <c r="C74" s="2">
        <f t="shared" si="7"/>
        <v>7.1302872999576827E-3</v>
      </c>
      <c r="D74" s="9">
        <v>242.6</v>
      </c>
      <c r="E74" s="9">
        <v>353.3</v>
      </c>
      <c r="F74" s="2">
        <f t="shared" si="8"/>
        <v>0.1174573929064946</v>
      </c>
      <c r="G74">
        <f t="shared" si="9"/>
        <v>0.65042632729684879</v>
      </c>
      <c r="H74">
        <f t="shared" si="10"/>
        <v>2.4689943201723636</v>
      </c>
      <c r="I74" s="2">
        <f t="shared" si="11"/>
        <v>0.41773675762439821</v>
      </c>
      <c r="J74" s="2">
        <f t="shared" si="12"/>
        <v>0.53745314116660592</v>
      </c>
      <c r="K74" s="2">
        <f t="shared" si="13"/>
        <v>2.7959630730715097</v>
      </c>
    </row>
    <row r="75" spans="1:11">
      <c r="A75" s="1">
        <v>28824</v>
      </c>
      <c r="B75" s="9">
        <v>8.9</v>
      </c>
      <c r="C75" s="2">
        <f t="shared" si="7"/>
        <v>7.1302872999576827E-3</v>
      </c>
      <c r="D75" s="9">
        <v>193.4</v>
      </c>
      <c r="E75" s="9">
        <v>355.4</v>
      </c>
      <c r="F75" s="2">
        <f t="shared" si="8"/>
        <v>-0.20280296784830998</v>
      </c>
      <c r="G75">
        <f t="shared" si="9"/>
        <v>0.64582143492138833</v>
      </c>
      <c r="H75">
        <f t="shared" si="10"/>
        <v>1.9543399391925631</v>
      </c>
      <c r="I75" s="2">
        <f t="shared" si="11"/>
        <v>0.42616372391653279</v>
      </c>
      <c r="J75" s="2">
        <f t="shared" si="12"/>
        <v>0.54841562377334618</v>
      </c>
      <c r="K75" s="2">
        <f t="shared" si="13"/>
        <v>2.0261304960100164</v>
      </c>
    </row>
    <row r="76" spans="1:11">
      <c r="A76" s="1">
        <v>28855</v>
      </c>
      <c r="B76" s="9">
        <v>9</v>
      </c>
      <c r="C76" s="2">
        <f t="shared" si="7"/>
        <v>7.2073233161367156E-3</v>
      </c>
      <c r="D76" s="9">
        <v>226</v>
      </c>
      <c r="E76" s="9">
        <v>357.3</v>
      </c>
      <c r="F76" s="2">
        <f t="shared" si="8"/>
        <v>0.16856256463288521</v>
      </c>
      <c r="G76">
        <f t="shared" si="9"/>
        <v>0.64120009850115178</v>
      </c>
      <c r="H76">
        <f t="shared" si="10"/>
        <v>2.2674264162300197</v>
      </c>
      <c r="I76" s="2">
        <f t="shared" si="11"/>
        <v>0.4337881219903692</v>
      </c>
      <c r="J76" s="2">
        <f t="shared" si="12"/>
        <v>0.5595755558016382</v>
      </c>
      <c r="K76" s="2">
        <f t="shared" si="13"/>
        <v>2.5362228133312499</v>
      </c>
    </row>
    <row r="77" spans="1:11">
      <c r="A77" s="1">
        <v>28886</v>
      </c>
      <c r="B77" s="9">
        <v>9.3000000000000007</v>
      </c>
      <c r="C77" s="2">
        <f t="shared" si="7"/>
        <v>7.4380432687306541E-3</v>
      </c>
      <c r="D77" s="9">
        <v>233.7</v>
      </c>
      <c r="E77" s="9">
        <v>358.6</v>
      </c>
      <c r="F77" s="2">
        <f t="shared" si="8"/>
        <v>3.4070796460176966E-2</v>
      </c>
      <c r="G77">
        <f t="shared" si="9"/>
        <v>0.63646603658197753</v>
      </c>
      <c r="H77">
        <f t="shared" si="10"/>
        <v>2.32736837348159</v>
      </c>
      <c r="I77" s="2">
        <f t="shared" si="11"/>
        <v>0.43900481540931002</v>
      </c>
      <c r="J77" s="2">
        <f t="shared" si="12"/>
        <v>0.57117574626654544</v>
      </c>
      <c r="K77" s="2">
        <f t="shared" si="13"/>
        <v>2.6567047410420934</v>
      </c>
    </row>
    <row r="78" spans="1:11">
      <c r="A78" s="1">
        <v>28914</v>
      </c>
      <c r="B78" s="9">
        <v>9.9</v>
      </c>
      <c r="C78" s="2">
        <f t="shared" si="7"/>
        <v>7.8977469157408553E-3</v>
      </c>
      <c r="D78" s="9">
        <v>251.3</v>
      </c>
      <c r="E78" s="9">
        <v>359.9</v>
      </c>
      <c r="F78" s="2">
        <f t="shared" si="8"/>
        <v>7.5310226786478474E-2</v>
      </c>
      <c r="G78">
        <f t="shared" si="9"/>
        <v>0.63147877701842448</v>
      </c>
      <c r="H78">
        <f t="shared" si="10"/>
        <v>2.4830326500505455</v>
      </c>
      <c r="I78" s="2">
        <f t="shared" si="11"/>
        <v>0.4442215088282504</v>
      </c>
      <c r="J78" s="2">
        <f t="shared" si="12"/>
        <v>0.58358449467070894</v>
      </c>
      <c r="K78" s="2">
        <f t="shared" si="13"/>
        <v>2.9320920043811647</v>
      </c>
    </row>
    <row r="79" spans="1:11">
      <c r="A79" s="1">
        <v>28945</v>
      </c>
      <c r="B79" s="9">
        <v>10.1</v>
      </c>
      <c r="C79" s="2">
        <f t="shared" si="7"/>
        <v>8.0504703073109862E-3</v>
      </c>
      <c r="D79" s="9">
        <v>240.1</v>
      </c>
      <c r="E79" s="9">
        <v>362.5</v>
      </c>
      <c r="F79" s="2">
        <f t="shared" si="8"/>
        <v>-4.4568245125348294E-2</v>
      </c>
      <c r="G79">
        <f t="shared" si="9"/>
        <v>0.62643567521566046</v>
      </c>
      <c r="H79">
        <f t="shared" si="10"/>
        <v>2.3534220876119596</v>
      </c>
      <c r="I79" s="2">
        <f t="shared" si="11"/>
        <v>0.4546548956661316</v>
      </c>
      <c r="J79" s="2">
        <f t="shared" si="12"/>
        <v>0.59633309462417361</v>
      </c>
      <c r="K79" s="2">
        <f t="shared" si="13"/>
        <v>2.7568455640744829</v>
      </c>
    </row>
    <row r="80" spans="1:11">
      <c r="A80" s="1">
        <v>28975</v>
      </c>
      <c r="B80" s="9">
        <v>10.5</v>
      </c>
      <c r="C80" s="2">
        <f t="shared" si="7"/>
        <v>8.355155683635207E-3</v>
      </c>
      <c r="D80" s="9">
        <v>245.3</v>
      </c>
      <c r="E80" s="9">
        <v>368</v>
      </c>
      <c r="F80" s="2">
        <f t="shared" si="8"/>
        <v>2.1657642648896358E-2</v>
      </c>
      <c r="G80">
        <f t="shared" si="9"/>
        <v>0.62124507588891675</v>
      </c>
      <c r="H80">
        <f t="shared" si="10"/>
        <v>2.3844690520349174</v>
      </c>
      <c r="I80" s="2">
        <f t="shared" si="11"/>
        <v>0.47672552166934201</v>
      </c>
      <c r="J80" s="2">
        <f t="shared" si="12"/>
        <v>0.60967070615269781</v>
      </c>
      <c r="K80" s="2">
        <f t="shared" si="13"/>
        <v>2.8382099827882996</v>
      </c>
    </row>
    <row r="81" spans="1:11">
      <c r="A81" s="1">
        <v>29006</v>
      </c>
      <c r="B81" s="9">
        <v>10.9</v>
      </c>
      <c r="C81" s="2">
        <f t="shared" si="7"/>
        <v>8.6588317099438594E-3</v>
      </c>
      <c r="D81" s="9">
        <v>274.60000000000002</v>
      </c>
      <c r="E81" s="9">
        <v>369.6</v>
      </c>
      <c r="F81" s="2">
        <f t="shared" si="8"/>
        <v>0.11944557684468005</v>
      </c>
      <c r="G81">
        <f t="shared" si="9"/>
        <v>0.61591199755396164</v>
      </c>
      <c r="H81">
        <f t="shared" si="10"/>
        <v>2.6463688707294351</v>
      </c>
      <c r="I81" s="2">
        <f t="shared" si="11"/>
        <v>0.48314606741573041</v>
      </c>
      <c r="J81" s="2">
        <f t="shared" si="12"/>
        <v>0.62360857390570046</v>
      </c>
      <c r="K81" s="2">
        <f t="shared" si="13"/>
        <v>3.2966671882334575</v>
      </c>
    </row>
    <row r="82" spans="1:11">
      <c r="A82" s="1">
        <v>29036</v>
      </c>
      <c r="B82" s="9">
        <v>10.9</v>
      </c>
      <c r="C82" s="2">
        <f t="shared" si="7"/>
        <v>8.6588317099438594E-3</v>
      </c>
      <c r="D82" s="9">
        <v>277.5</v>
      </c>
      <c r="E82" s="9">
        <v>373.4</v>
      </c>
      <c r="F82" s="2">
        <f t="shared" si="8"/>
        <v>1.056081573197365E-2</v>
      </c>
      <c r="G82">
        <f t="shared" si="9"/>
        <v>0.6106247010298097</v>
      </c>
      <c r="H82">
        <f t="shared" si="10"/>
        <v>2.6513590132338054</v>
      </c>
      <c r="I82" s="2">
        <f t="shared" si="11"/>
        <v>0.49839486356340279</v>
      </c>
      <c r="J82" s="2">
        <f t="shared" si="12"/>
        <v>0.63766712730997188</v>
      </c>
      <c r="K82" s="2">
        <f t="shared" si="13"/>
        <v>3.3420434986700087</v>
      </c>
    </row>
    <row r="83" spans="1:11">
      <c r="A83" s="1">
        <v>29067</v>
      </c>
      <c r="B83" s="9">
        <v>11.3</v>
      </c>
      <c r="C83" s="2">
        <f t="shared" si="7"/>
        <v>8.9615053525176069E-3</v>
      </c>
      <c r="D83" s="9">
        <v>296.45</v>
      </c>
      <c r="E83" s="9">
        <v>377.2</v>
      </c>
      <c r="F83" s="2">
        <f t="shared" si="8"/>
        <v>6.8288288288288257E-2</v>
      </c>
      <c r="G83">
        <f t="shared" si="9"/>
        <v>0.60520118735002248</v>
      </c>
      <c r="H83">
        <f t="shared" si="10"/>
        <v>2.8072585196356514</v>
      </c>
      <c r="I83" s="2">
        <f t="shared" si="11"/>
        <v>0.5136436597110754</v>
      </c>
      <c r="J83" s="2">
        <f t="shared" si="12"/>
        <v>0.65234309003700242</v>
      </c>
      <c r="K83" s="2">
        <f t="shared" si="13"/>
        <v>3.6385542168674743</v>
      </c>
    </row>
    <row r="84" spans="1:11">
      <c r="A84" s="1">
        <v>29098</v>
      </c>
      <c r="B84" s="9">
        <v>11.8</v>
      </c>
      <c r="C84" s="2">
        <f t="shared" si="7"/>
        <v>9.3384482983804862E-3</v>
      </c>
      <c r="D84" s="9">
        <v>315.10000000000002</v>
      </c>
      <c r="E84" s="9">
        <v>378.8</v>
      </c>
      <c r="F84" s="2">
        <f t="shared" si="8"/>
        <v>6.2911114859167006E-2</v>
      </c>
      <c r="G84">
        <f t="shared" si="9"/>
        <v>0.59960183659932564</v>
      </c>
      <c r="H84">
        <f t="shared" si="10"/>
        <v>2.9562594071733361</v>
      </c>
      <c r="I84" s="2">
        <f t="shared" si="11"/>
        <v>0.52006420545746401</v>
      </c>
      <c r="J84" s="2">
        <f t="shared" si="12"/>
        <v>0.66777341055449924</v>
      </c>
      <c r="K84" s="2">
        <f t="shared" si="13"/>
        <v>3.9303708339852976</v>
      </c>
    </row>
    <row r="85" spans="1:11">
      <c r="A85" s="1">
        <v>29128</v>
      </c>
      <c r="B85" s="9">
        <v>12.2</v>
      </c>
      <c r="C85" s="2">
        <f t="shared" si="7"/>
        <v>9.6388916720551165E-3</v>
      </c>
      <c r="D85" s="9">
        <v>397.25</v>
      </c>
      <c r="E85" s="9">
        <v>379.3</v>
      </c>
      <c r="F85" s="2">
        <f t="shared" si="8"/>
        <v>0.26071088543319565</v>
      </c>
      <c r="G85">
        <f t="shared" si="9"/>
        <v>0.59387751556037005</v>
      </c>
      <c r="H85">
        <f t="shared" si="10"/>
        <v>3.6914073393265134</v>
      </c>
      <c r="I85" s="2">
        <f t="shared" si="11"/>
        <v>0.52207062600321041</v>
      </c>
      <c r="J85" s="2">
        <f t="shared" si="12"/>
        <v>0.68384889779236802</v>
      </c>
      <c r="K85" s="2">
        <f t="shared" si="13"/>
        <v>5.2157721796276082</v>
      </c>
    </row>
    <row r="86" spans="1:11">
      <c r="A86" s="1">
        <v>29159</v>
      </c>
      <c r="B86" s="9">
        <v>12.1</v>
      </c>
      <c r="C86" s="2">
        <f t="shared" si="7"/>
        <v>9.5638729880933582E-3</v>
      </c>
      <c r="D86" s="9">
        <v>382</v>
      </c>
      <c r="E86" s="9">
        <v>380.8</v>
      </c>
      <c r="F86" s="2">
        <f t="shared" si="8"/>
        <v>-3.8388923851478962E-2</v>
      </c>
      <c r="G86">
        <f t="shared" si="9"/>
        <v>0.58825155242790084</v>
      </c>
      <c r="H86">
        <f t="shared" si="10"/>
        <v>3.5160709282969576</v>
      </c>
      <c r="I86" s="2">
        <f t="shared" si="11"/>
        <v>0.52808988764044962</v>
      </c>
      <c r="J86" s="2">
        <f t="shared" si="12"/>
        <v>0.69995301478199523</v>
      </c>
      <c r="K86" s="2">
        <f t="shared" si="13"/>
        <v>4.9771553747457427</v>
      </c>
    </row>
    <row r="87" spans="1:11">
      <c r="A87" s="1">
        <v>29189</v>
      </c>
      <c r="B87" s="9">
        <v>12.6</v>
      </c>
      <c r="C87" s="2">
        <f t="shared" si="7"/>
        <v>9.9383548041853675E-3</v>
      </c>
      <c r="D87" s="9">
        <v>415.65</v>
      </c>
      <c r="E87" s="9">
        <v>380.8</v>
      </c>
      <c r="F87" s="2">
        <f t="shared" si="8"/>
        <v>8.8089005235602036E-2</v>
      </c>
      <c r="G87">
        <f t="shared" si="9"/>
        <v>0.5824628301615058</v>
      </c>
      <c r="H87">
        <f t="shared" si="10"/>
        <v>3.7881501385797267</v>
      </c>
      <c r="I87" s="2">
        <f t="shared" si="11"/>
        <v>0.52808988764044962</v>
      </c>
      <c r="J87" s="2">
        <f t="shared" si="12"/>
        <v>0.7168477509933433</v>
      </c>
      <c r="K87" s="2">
        <f t="shared" si="13"/>
        <v>5.5036770458457269</v>
      </c>
    </row>
    <row r="88" spans="1:11">
      <c r="A88" s="1">
        <v>29220</v>
      </c>
      <c r="B88" s="9">
        <v>13.3</v>
      </c>
      <c r="C88" s="2">
        <f t="shared" si="7"/>
        <v>1.0460076582707201E-2</v>
      </c>
      <c r="D88" s="9">
        <v>512</v>
      </c>
      <c r="E88" s="9">
        <v>381.8</v>
      </c>
      <c r="F88" s="2">
        <f t="shared" si="8"/>
        <v>0.23180560567785413</v>
      </c>
      <c r="G88">
        <f t="shared" si="9"/>
        <v>0.57643329376391306</v>
      </c>
      <c r="H88">
        <f t="shared" si="10"/>
        <v>4.6179603568631524</v>
      </c>
      <c r="I88" s="2">
        <f t="shared" si="11"/>
        <v>0.53210272873194242</v>
      </c>
      <c r="J88" s="2">
        <f t="shared" si="12"/>
        <v>0.7348061099495824</v>
      </c>
      <c r="K88" s="2">
        <f t="shared" si="13"/>
        <v>7.0112658425911523</v>
      </c>
    </row>
    <row r="89" spans="1:11">
      <c r="A89" s="1">
        <v>29251</v>
      </c>
      <c r="B89" s="9">
        <v>13.9</v>
      </c>
      <c r="C89" s="2">
        <f t="shared" si="7"/>
        <v>1.0904920258603124E-2</v>
      </c>
      <c r="D89" s="9">
        <v>653</v>
      </c>
      <c r="E89" s="9">
        <v>385.8</v>
      </c>
      <c r="F89" s="2">
        <f t="shared" si="8"/>
        <v>0.275390625</v>
      </c>
      <c r="G89">
        <f t="shared" si="9"/>
        <v>0.57021514309817944</v>
      </c>
      <c r="H89">
        <f t="shared" si="10"/>
        <v>5.8261694326883413</v>
      </c>
      <c r="I89" s="2">
        <f t="shared" si="11"/>
        <v>0.54815409309791341</v>
      </c>
      <c r="J89" s="2">
        <f t="shared" si="12"/>
        <v>0.75372403224272011</v>
      </c>
      <c r="K89" s="2">
        <f t="shared" si="13"/>
        <v>9.2174933500234815</v>
      </c>
    </row>
    <row r="90" spans="1:11">
      <c r="A90" s="1">
        <v>29280</v>
      </c>
      <c r="B90" s="9">
        <v>14.2</v>
      </c>
      <c r="C90" s="2">
        <f t="shared" si="7"/>
        <v>1.112653716075318E-2</v>
      </c>
      <c r="D90" s="9">
        <v>637</v>
      </c>
      <c r="E90" s="9">
        <v>390.1</v>
      </c>
      <c r="F90" s="2">
        <f t="shared" si="8"/>
        <v>-2.4502297090352232E-2</v>
      </c>
      <c r="G90">
        <f t="shared" si="9"/>
        <v>0.56394043884887601</v>
      </c>
      <c r="H90">
        <f t="shared" si="10"/>
        <v>5.6208740345287849</v>
      </c>
      <c r="I90" s="2">
        <f t="shared" si="11"/>
        <v>0.56540930979133242</v>
      </c>
      <c r="J90" s="2">
        <f t="shared" si="12"/>
        <v>0.77323690785717458</v>
      </c>
      <c r="K90" s="2">
        <f t="shared" si="13"/>
        <v>8.9671412924425073</v>
      </c>
    </row>
    <row r="91" spans="1:11">
      <c r="A91" s="1">
        <v>29311</v>
      </c>
      <c r="B91" s="9">
        <v>14.8</v>
      </c>
      <c r="C91" s="2">
        <f t="shared" si="7"/>
        <v>1.1568174564269507E-2</v>
      </c>
      <c r="D91" s="9">
        <v>494.5</v>
      </c>
      <c r="E91" s="9">
        <v>388.4</v>
      </c>
      <c r="F91" s="2">
        <f t="shared" si="8"/>
        <v>-0.22370486656200939</v>
      </c>
      <c r="G91">
        <f t="shared" si="9"/>
        <v>0.55749128237628864</v>
      </c>
      <c r="H91">
        <f t="shared" si="10"/>
        <v>4.3135571762646725</v>
      </c>
      <c r="I91" s="2">
        <f t="shared" si="11"/>
        <v>0.55858747993579461</v>
      </c>
      <c r="J91" s="2">
        <f t="shared" si="12"/>
        <v>0.7937500219510718</v>
      </c>
      <c r="K91" s="2">
        <f t="shared" si="13"/>
        <v>6.7374432796119628</v>
      </c>
    </row>
    <row r="92" spans="1:11">
      <c r="A92" s="1">
        <v>29341</v>
      </c>
      <c r="B92" s="9">
        <v>14.7</v>
      </c>
      <c r="C92" s="2">
        <f t="shared" si="7"/>
        <v>1.1494715485939944E-2</v>
      </c>
      <c r="D92" s="9">
        <v>518</v>
      </c>
      <c r="E92" s="9">
        <v>383.8</v>
      </c>
      <c r="F92" s="2">
        <f t="shared" si="8"/>
        <v>4.7522750252780632E-2</v>
      </c>
      <c r="G92">
        <f t="shared" si="9"/>
        <v>0.55115590209332921</v>
      </c>
      <c r="H92">
        <f t="shared" si="10"/>
        <v>4.4672000826841662</v>
      </c>
      <c r="I92" s="2">
        <f t="shared" si="11"/>
        <v>0.5401284109149278</v>
      </c>
      <c r="J92" s="2">
        <f t="shared" si="12"/>
        <v>0.81436866810629782</v>
      </c>
      <c r="K92" s="2">
        <f t="shared" si="13"/>
        <v>7.1051478641840173</v>
      </c>
    </row>
    <row r="93" spans="1:11">
      <c r="A93" s="1">
        <v>29372</v>
      </c>
      <c r="B93" s="9">
        <v>14.4</v>
      </c>
      <c r="C93" s="2">
        <f t="shared" si="7"/>
        <v>1.1273985471853543E-2</v>
      </c>
      <c r="D93" s="9">
        <v>535.5</v>
      </c>
      <c r="E93" s="9">
        <v>384.8</v>
      </c>
      <c r="F93" s="2">
        <f t="shared" si="8"/>
        <v>3.3783783783783772E-2</v>
      </c>
      <c r="G93">
        <f t="shared" si="9"/>
        <v>0.54501145091373393</v>
      </c>
      <c r="H93">
        <f t="shared" si="10"/>
        <v>4.566634829671492</v>
      </c>
      <c r="I93" s="2">
        <f t="shared" si="11"/>
        <v>0.54414125200642061</v>
      </c>
      <c r="J93" s="2">
        <f t="shared" si="12"/>
        <v>0.83482383411111449</v>
      </c>
      <c r="K93" s="2">
        <f t="shared" si="13"/>
        <v>7.3789704271632068</v>
      </c>
    </row>
    <row r="94" spans="1:11">
      <c r="A94" s="1">
        <v>29402</v>
      </c>
      <c r="B94" s="9">
        <v>14.4</v>
      </c>
      <c r="C94" s="2">
        <f t="shared" si="7"/>
        <v>1.1273985471853543E-2</v>
      </c>
      <c r="D94" s="9">
        <v>653.5</v>
      </c>
      <c r="E94" s="9">
        <v>389.1</v>
      </c>
      <c r="F94" s="2">
        <f t="shared" si="8"/>
        <v>0.22035480859010281</v>
      </c>
      <c r="G94">
        <f t="shared" si="9"/>
        <v>0.53893549991739909</v>
      </c>
      <c r="H94">
        <f t="shared" si="10"/>
        <v>5.5107862493509776</v>
      </c>
      <c r="I94" s="2">
        <f t="shared" si="11"/>
        <v>0.56139646869983961</v>
      </c>
      <c r="J94" s="2">
        <f t="shared" si="12"/>
        <v>0.8555096113602938</v>
      </c>
      <c r="K94" s="2">
        <f t="shared" si="13"/>
        <v>9.2253168518228872</v>
      </c>
    </row>
    <row r="95" spans="1:11">
      <c r="A95" s="1">
        <v>29433</v>
      </c>
      <c r="B95" s="9">
        <v>13.1</v>
      </c>
      <c r="C95" s="2">
        <f t="shared" si="7"/>
        <v>1.0311315399404108E-2</v>
      </c>
      <c r="D95" s="9">
        <v>614.25</v>
      </c>
      <c r="E95" s="9">
        <v>394</v>
      </c>
      <c r="F95" s="2">
        <f t="shared" si="8"/>
        <v>-6.0061208875286876E-2</v>
      </c>
      <c r="G95">
        <f t="shared" si="9"/>
        <v>0.53343508253626049</v>
      </c>
      <c r="H95">
        <f t="shared" si="10"/>
        <v>5.1269363080566217</v>
      </c>
      <c r="I95" s="2">
        <f t="shared" si="11"/>
        <v>0.58105939004815421</v>
      </c>
      <c r="J95" s="2">
        <f t="shared" si="12"/>
        <v>0.87464235618965547</v>
      </c>
      <c r="K95" s="2">
        <f t="shared" si="13"/>
        <v>8.6111719605695622</v>
      </c>
    </row>
    <row r="96" spans="1:11">
      <c r="A96" s="1">
        <v>29464</v>
      </c>
      <c r="B96" s="9">
        <v>12.9</v>
      </c>
      <c r="C96" s="2">
        <f t="shared" si="7"/>
        <v>1.0162312880815705E-2</v>
      </c>
      <c r="D96" s="9">
        <v>631.25</v>
      </c>
      <c r="E96" s="9">
        <v>399.2</v>
      </c>
      <c r="F96" s="2">
        <f t="shared" si="8"/>
        <v>2.7676027676027726E-2</v>
      </c>
      <c r="G96">
        <f t="shared" si="9"/>
        <v>0.52806868335346224</v>
      </c>
      <c r="H96">
        <f t="shared" si="10"/>
        <v>5.2158246967121542</v>
      </c>
      <c r="I96" s="2">
        <f t="shared" si="11"/>
        <v>0.60192616372391661</v>
      </c>
      <c r="J96" s="2">
        <f t="shared" si="12"/>
        <v>0.89369305835288437</v>
      </c>
      <c r="K96" s="2">
        <f t="shared" si="13"/>
        <v>8.8771710217493478</v>
      </c>
    </row>
    <row r="97" spans="1:11">
      <c r="A97" s="1">
        <v>29494</v>
      </c>
      <c r="B97" s="9">
        <v>12.6</v>
      </c>
      <c r="C97" s="2">
        <f t="shared" si="7"/>
        <v>9.9383548041853675E-3</v>
      </c>
      <c r="D97" s="9">
        <v>666.75</v>
      </c>
      <c r="E97" s="9">
        <v>404.8</v>
      </c>
      <c r="F97" s="2">
        <f t="shared" si="8"/>
        <v>5.6237623762376288E-2</v>
      </c>
      <c r="G97">
        <f t="shared" si="9"/>
        <v>0.52287219397252049</v>
      </c>
      <c r="H97">
        <f t="shared" si="10"/>
        <v>5.4549371824625066</v>
      </c>
      <c r="I97" s="2">
        <f t="shared" si="11"/>
        <v>0.62439807383627621</v>
      </c>
      <c r="J97" s="2">
        <f t="shared" si="12"/>
        <v>0.91251325185701826</v>
      </c>
      <c r="K97" s="2">
        <f t="shared" si="13"/>
        <v>9.4326396495071325</v>
      </c>
    </row>
    <row r="98" spans="1:11">
      <c r="A98" s="1">
        <v>29525</v>
      </c>
      <c r="B98" s="9">
        <v>12.8</v>
      </c>
      <c r="C98" s="2">
        <f t="shared" si="7"/>
        <v>1.0087720864679683E-2</v>
      </c>
      <c r="D98" s="9">
        <v>629</v>
      </c>
      <c r="E98" s="9">
        <v>409</v>
      </c>
      <c r="F98" s="2">
        <f t="shared" si="8"/>
        <v>-5.6617922759655048E-2</v>
      </c>
      <c r="G98">
        <f t="shared" si="9"/>
        <v>0.5176502824179654</v>
      </c>
      <c r="H98">
        <f t="shared" si="10"/>
        <v>5.0946960982772795</v>
      </c>
      <c r="I98" s="2">
        <f t="shared" si="11"/>
        <v>0.64125200642054581</v>
      </c>
      <c r="J98" s="2">
        <f t="shared" si="12"/>
        <v>0.93180615169175263</v>
      </c>
      <c r="K98" s="2">
        <f t="shared" si="13"/>
        <v>8.841965263652023</v>
      </c>
    </row>
    <row r="99" spans="1:11">
      <c r="A99" s="1">
        <v>29555</v>
      </c>
      <c r="B99" s="9">
        <v>12.6</v>
      </c>
      <c r="C99" s="2">
        <f t="shared" si="7"/>
        <v>9.9383548041853675E-3</v>
      </c>
      <c r="D99" s="9">
        <v>619.75</v>
      </c>
      <c r="E99" s="9">
        <v>410.7</v>
      </c>
      <c r="F99" s="2">
        <f t="shared" si="8"/>
        <v>-1.4705882352941124E-2</v>
      </c>
      <c r="G99">
        <f t="shared" si="9"/>
        <v>0.51255631589348982</v>
      </c>
      <c r="H99">
        <f t="shared" si="10"/>
        <v>4.9703767293849319</v>
      </c>
      <c r="I99" s="2">
        <f t="shared" si="11"/>
        <v>0.64807383627608339</v>
      </c>
      <c r="J99" s="2">
        <f t="shared" si="12"/>
        <v>0.95100512664017312</v>
      </c>
      <c r="K99" s="2">
        <f t="shared" si="13"/>
        <v>8.6972304803630234</v>
      </c>
    </row>
    <row r="100" spans="1:11">
      <c r="A100" s="1">
        <v>29586</v>
      </c>
      <c r="B100" s="9">
        <v>12.5</v>
      </c>
      <c r="C100" s="2">
        <f t="shared" si="7"/>
        <v>9.8635805532114595E-3</v>
      </c>
      <c r="D100" s="9">
        <v>589.75</v>
      </c>
      <c r="E100" s="9">
        <v>408.5</v>
      </c>
      <c r="F100" s="2">
        <f t="shared" si="8"/>
        <v>-4.840661557079462E-2</v>
      </c>
      <c r="G100">
        <f t="shared" si="9"/>
        <v>0.50755005504080786</v>
      </c>
      <c r="H100">
        <f t="shared" si="10"/>
        <v>4.6835807379176515</v>
      </c>
      <c r="I100" s="2">
        <f t="shared" si="11"/>
        <v>0.6392455858747994</v>
      </c>
      <c r="J100" s="2">
        <f t="shared" si="12"/>
        <v>0.97024902286651704</v>
      </c>
      <c r="K100" s="2">
        <f t="shared" si="13"/>
        <v>8.227820372398698</v>
      </c>
    </row>
    <row r="101" spans="1:11">
      <c r="A101" s="1">
        <v>29617</v>
      </c>
      <c r="B101" s="9">
        <v>11.8</v>
      </c>
      <c r="C101" s="2">
        <f t="shared" si="7"/>
        <v>9.3384482983804862E-3</v>
      </c>
      <c r="D101" s="9">
        <v>506.5</v>
      </c>
      <c r="E101" s="9">
        <v>411.3</v>
      </c>
      <c r="F101" s="2">
        <f t="shared" si="8"/>
        <v>-0.14116150911403136</v>
      </c>
      <c r="G101">
        <f t="shared" si="9"/>
        <v>0.50285417730442583</v>
      </c>
      <c r="H101">
        <f t="shared" si="10"/>
        <v>3.9852236082724497</v>
      </c>
      <c r="I101" s="2">
        <f t="shared" si="11"/>
        <v>0.65048154093097921</v>
      </c>
      <c r="J101" s="2">
        <f t="shared" si="12"/>
        <v>0.98864809150149058</v>
      </c>
      <c r="K101" s="2">
        <f t="shared" si="13"/>
        <v>6.9252073227976947</v>
      </c>
    </row>
    <row r="102" spans="1:11">
      <c r="A102" s="1">
        <v>29645</v>
      </c>
      <c r="B102" s="9">
        <v>11.4</v>
      </c>
      <c r="C102" s="2">
        <f t="shared" si="7"/>
        <v>9.0370179501075842E-3</v>
      </c>
      <c r="D102" s="9">
        <v>489</v>
      </c>
      <c r="E102" s="9">
        <v>414.8</v>
      </c>
      <c r="F102" s="2">
        <f t="shared" si="8"/>
        <v>-3.4550839091806562E-2</v>
      </c>
      <c r="G102">
        <f t="shared" si="9"/>
        <v>0.49835057421975548</v>
      </c>
      <c r="H102">
        <f t="shared" si="10"/>
        <v>3.8130719886318412</v>
      </c>
      <c r="I102" s="2">
        <f t="shared" si="11"/>
        <v>0.66452648475120402</v>
      </c>
      <c r="J102" s="2">
        <f t="shared" si="12"/>
        <v>1.0066195400008366</v>
      </c>
      <c r="K102" s="2">
        <f t="shared" si="13"/>
        <v>6.6513847598185043</v>
      </c>
    </row>
    <row r="103" spans="1:11">
      <c r="A103" s="1">
        <v>29676</v>
      </c>
      <c r="B103" s="9">
        <v>10.5</v>
      </c>
      <c r="C103" s="2">
        <f t="shared" si="7"/>
        <v>8.355155683635207E-3</v>
      </c>
      <c r="D103" s="9">
        <v>513.75</v>
      </c>
      <c r="E103" s="9">
        <v>419</v>
      </c>
      <c r="F103" s="2">
        <f t="shared" si="8"/>
        <v>5.0613496932515378E-2</v>
      </c>
      <c r="G103">
        <f t="shared" si="9"/>
        <v>0.4942212784957582</v>
      </c>
      <c r="H103">
        <f t="shared" si="10"/>
        <v>3.9728709408104574</v>
      </c>
      <c r="I103" s="2">
        <f t="shared" si="11"/>
        <v>0.68138041733547361</v>
      </c>
      <c r="J103" s="2">
        <f t="shared" si="12"/>
        <v>1.0233851586553682</v>
      </c>
      <c r="K103" s="2">
        <f t="shared" si="13"/>
        <v>7.0386480988890732</v>
      </c>
    </row>
    <row r="104" spans="1:11">
      <c r="A104" s="1">
        <v>29706</v>
      </c>
      <c r="B104" s="9">
        <v>10</v>
      </c>
      <c r="C104" s="2">
        <f t="shared" si="7"/>
        <v>7.9741404289037643E-3</v>
      </c>
      <c r="D104" s="9">
        <v>482.75</v>
      </c>
      <c r="E104" s="9">
        <v>427.4</v>
      </c>
      <c r="F104" s="2">
        <f t="shared" si="8"/>
        <v>-6.0340632603406275E-2</v>
      </c>
      <c r="G104">
        <f t="shared" si="9"/>
        <v>0.49031146601187781</v>
      </c>
      <c r="H104">
        <f t="shared" si="10"/>
        <v>3.7036122706498911</v>
      </c>
      <c r="I104" s="2">
        <f t="shared" si="11"/>
        <v>0.7150882825040128</v>
      </c>
      <c r="J104" s="2">
        <f t="shared" si="12"/>
        <v>1.0395199160522459</v>
      </c>
      <c r="K104" s="2">
        <f t="shared" si="13"/>
        <v>6.5535909873259373</v>
      </c>
    </row>
    <row r="105" spans="1:11">
      <c r="A105" s="1">
        <v>29737</v>
      </c>
      <c r="B105" s="9">
        <v>9.8000000000000007</v>
      </c>
      <c r="C105" s="2">
        <f t="shared" si="7"/>
        <v>7.8212896567966261E-3</v>
      </c>
      <c r="D105" s="9">
        <v>479.25</v>
      </c>
      <c r="E105" s="9">
        <v>424.7</v>
      </c>
      <c r="F105" s="2">
        <f t="shared" si="8"/>
        <v>-7.2501294665976435E-3</v>
      </c>
      <c r="G105">
        <f t="shared" si="9"/>
        <v>0.48650635885936527</v>
      </c>
      <c r="H105">
        <f t="shared" si="10"/>
        <v>3.6482267639391539</v>
      </c>
      <c r="I105" s="2">
        <f t="shared" si="11"/>
        <v>0.70425361155698241</v>
      </c>
      <c r="J105" s="2">
        <f t="shared" si="12"/>
        <v>1.0554715920764961</v>
      </c>
      <c r="K105" s="2">
        <f t="shared" si="13"/>
        <v>6.498826474730099</v>
      </c>
    </row>
    <row r="106" spans="1:11">
      <c r="A106" s="1">
        <v>29767</v>
      </c>
      <c r="B106" s="9">
        <v>9.6</v>
      </c>
      <c r="C106" s="2">
        <f t="shared" si="7"/>
        <v>7.6681834559830797E-3</v>
      </c>
      <c r="D106" s="9">
        <v>426</v>
      </c>
      <c r="E106" s="9">
        <v>425.2</v>
      </c>
      <c r="F106" s="2">
        <f t="shared" si="8"/>
        <v>-0.11111111111111116</v>
      </c>
      <c r="G106">
        <f t="shared" si="9"/>
        <v>0.48280412823078561</v>
      </c>
      <c r="H106">
        <f t="shared" si="10"/>
        <v>3.2181905590097815</v>
      </c>
      <c r="I106" s="2">
        <f t="shared" si="11"/>
        <v>0.70626003210272881</v>
      </c>
      <c r="J106" s="2">
        <f t="shared" si="12"/>
        <v>1.0712333253331003</v>
      </c>
      <c r="K106" s="2">
        <f t="shared" si="13"/>
        <v>5.665623533093421</v>
      </c>
    </row>
    <row r="107" spans="1:11">
      <c r="A107" s="1">
        <v>29798</v>
      </c>
      <c r="B107" s="9">
        <v>10.8</v>
      </c>
      <c r="C107" s="2">
        <f t="shared" si="7"/>
        <v>8.5830069477084159E-3</v>
      </c>
      <c r="D107" s="9">
        <v>406</v>
      </c>
      <c r="E107" s="9">
        <v>426.9</v>
      </c>
      <c r="F107" s="2">
        <f t="shared" si="8"/>
        <v>-4.6948356807511749E-2</v>
      </c>
      <c r="G107">
        <f t="shared" si="9"/>
        <v>0.47869548158649211</v>
      </c>
      <c r="H107">
        <f t="shared" si="10"/>
        <v>3.0410008687860466</v>
      </c>
      <c r="I107" s="2">
        <f t="shared" si="11"/>
        <v>0.71308186195826639</v>
      </c>
      <c r="J107" s="2">
        <f t="shared" si="12"/>
        <v>1.0890107353547593</v>
      </c>
      <c r="K107" s="2">
        <f t="shared" si="13"/>
        <v>5.3526834611172038</v>
      </c>
    </row>
    <row r="108" spans="1:11">
      <c r="A108" s="1">
        <v>29829</v>
      </c>
      <c r="B108" s="9">
        <v>10.8</v>
      </c>
      <c r="C108" s="2">
        <f t="shared" si="7"/>
        <v>8.5830069477084159E-3</v>
      </c>
      <c r="D108" s="9">
        <v>425.5</v>
      </c>
      <c r="E108" s="9">
        <v>426.9</v>
      </c>
      <c r="F108" s="2">
        <f t="shared" si="8"/>
        <v>4.8029556650246219E-2</v>
      </c>
      <c r="G108">
        <f t="shared" si="9"/>
        <v>0.47462179938483817</v>
      </c>
      <c r="H108">
        <f t="shared" si="10"/>
        <v>3.1599370307972006</v>
      </c>
      <c r="I108" s="2">
        <f t="shared" si="11"/>
        <v>0.71308186195826639</v>
      </c>
      <c r="J108" s="2">
        <f t="shared" si="12"/>
        <v>1.1069407290101467</v>
      </c>
      <c r="K108" s="2">
        <f t="shared" si="13"/>
        <v>5.6578000312940144</v>
      </c>
    </row>
    <row r="109" spans="1:11">
      <c r="A109" s="1">
        <v>29859</v>
      </c>
      <c r="B109" s="9">
        <v>11</v>
      </c>
      <c r="C109" s="2">
        <f t="shared" si="7"/>
        <v>8.7345938235519061E-3</v>
      </c>
      <c r="D109" s="9">
        <v>428.75</v>
      </c>
      <c r="E109" s="9">
        <v>427</v>
      </c>
      <c r="F109" s="2">
        <f t="shared" si="8"/>
        <v>7.6380728554641397E-3</v>
      </c>
      <c r="G109">
        <f t="shared" si="9"/>
        <v>0.4705120675854001</v>
      </c>
      <c r="H109">
        <f t="shared" si="10"/>
        <v>3.156502096342368</v>
      </c>
      <c r="I109" s="2">
        <f t="shared" si="11"/>
        <v>0.71348314606741581</v>
      </c>
      <c r="J109" s="2">
        <f t="shared" si="12"/>
        <v>1.1253440004883486</v>
      </c>
      <c r="K109" s="2">
        <f t="shared" si="13"/>
        <v>5.7086527929901498</v>
      </c>
    </row>
    <row r="110" spans="1:11">
      <c r="A110" s="1">
        <v>29890</v>
      </c>
      <c r="B110" s="9">
        <v>10.1</v>
      </c>
      <c r="C110" s="2">
        <f t="shared" si="7"/>
        <v>8.0504703073109862E-3</v>
      </c>
      <c r="D110" s="9">
        <v>427</v>
      </c>
      <c r="E110" s="9">
        <v>428.4</v>
      </c>
      <c r="F110" s="2">
        <f t="shared" si="8"/>
        <v>-4.0816326530612734E-3</v>
      </c>
      <c r="G110">
        <f t="shared" si="9"/>
        <v>0.46675447454725288</v>
      </c>
      <c r="H110">
        <f t="shared" si="10"/>
        <v>3.1185129186618279</v>
      </c>
      <c r="I110" s="2">
        <f t="shared" si="11"/>
        <v>0.7191011235955056</v>
      </c>
      <c r="J110" s="2">
        <f t="shared" si="12"/>
        <v>1.1424540192571015</v>
      </c>
      <c r="K110" s="2">
        <f t="shared" si="13"/>
        <v>5.6812705366922307</v>
      </c>
    </row>
    <row r="111" spans="1:11">
      <c r="A111" s="1">
        <v>29920</v>
      </c>
      <c r="B111" s="9">
        <v>9.6</v>
      </c>
      <c r="C111" s="2">
        <f t="shared" si="7"/>
        <v>7.6681834559830797E-3</v>
      </c>
      <c r="D111" s="9">
        <v>414.5</v>
      </c>
      <c r="E111" s="9">
        <v>431.3</v>
      </c>
      <c r="F111" s="2">
        <f t="shared" si="8"/>
        <v>-2.9274004683840782E-2</v>
      </c>
      <c r="G111">
        <f t="shared" si="9"/>
        <v>0.46320255239818398</v>
      </c>
      <c r="H111">
        <f t="shared" si="10"/>
        <v>3.0041849158042195</v>
      </c>
      <c r="I111" s="2">
        <f t="shared" si="11"/>
        <v>0.73073836276083481</v>
      </c>
      <c r="J111" s="2">
        <f t="shared" si="12"/>
        <v>1.1588827497227734</v>
      </c>
      <c r="K111" s="2">
        <f t="shared" si="13"/>
        <v>5.4856829917070948</v>
      </c>
    </row>
    <row r="112" spans="1:11">
      <c r="A112" s="1">
        <v>29951</v>
      </c>
      <c r="B112" s="9">
        <v>8.9</v>
      </c>
      <c r="C112" s="2">
        <f t="shared" si="7"/>
        <v>7.1302872999576827E-3</v>
      </c>
      <c r="D112" s="9">
        <v>397.5</v>
      </c>
      <c r="E112" s="9">
        <v>436.7</v>
      </c>
      <c r="F112" s="2">
        <f t="shared" si="8"/>
        <v>-4.1013268998793762E-2</v>
      </c>
      <c r="G112">
        <f t="shared" si="9"/>
        <v>0.45992316807391026</v>
      </c>
      <c r="H112">
        <f t="shared" si="10"/>
        <v>2.8605767377465141</v>
      </c>
      <c r="I112" s="2">
        <f t="shared" si="11"/>
        <v>0.75240770465489559</v>
      </c>
      <c r="J112" s="2">
        <f t="shared" si="12"/>
        <v>1.1742762039752193</v>
      </c>
      <c r="K112" s="2">
        <f t="shared" si="13"/>
        <v>5.2196839305273102</v>
      </c>
    </row>
    <row r="113" spans="1:11">
      <c r="A113" s="1">
        <v>29982</v>
      </c>
      <c r="B113" s="9">
        <v>8.4</v>
      </c>
      <c r="C113" s="2">
        <f t="shared" si="7"/>
        <v>6.7441318411856077E-3</v>
      </c>
      <c r="D113" s="9">
        <v>387</v>
      </c>
      <c r="E113" s="9">
        <v>442.7</v>
      </c>
      <c r="F113" s="2">
        <f t="shared" si="8"/>
        <v>-2.6415094339622636E-2</v>
      </c>
      <c r="G113">
        <f t="shared" si="9"/>
        <v>0.45684216428734381</v>
      </c>
      <c r="H113">
        <f t="shared" si="10"/>
        <v>2.7663576526240403</v>
      </c>
      <c r="I113" s="2">
        <f t="shared" si="11"/>
        <v>0.77648475120385241</v>
      </c>
      <c r="J113" s="2">
        <f t="shared" si="12"/>
        <v>1.1889398093539807</v>
      </c>
      <c r="K113" s="2">
        <f t="shared" si="13"/>
        <v>5.0553903927397963</v>
      </c>
    </row>
    <row r="114" spans="1:11">
      <c r="A114" s="1">
        <v>30010</v>
      </c>
      <c r="B114" s="9">
        <v>7.6</v>
      </c>
      <c r="C114" s="2">
        <f t="shared" si="7"/>
        <v>6.1228737715701698E-3</v>
      </c>
      <c r="D114" s="9">
        <v>362.6</v>
      </c>
      <c r="E114" s="9">
        <v>441.9</v>
      </c>
      <c r="F114" s="2">
        <f t="shared" si="8"/>
        <v>-6.3049095607235039E-2</v>
      </c>
      <c r="G114">
        <f t="shared" si="9"/>
        <v>0.45406199997701785</v>
      </c>
      <c r="H114">
        <f t="shared" si="10"/>
        <v>2.5761677545245978</v>
      </c>
      <c r="I114" s="2">
        <f t="shared" si="11"/>
        <v>0.77327447833065799</v>
      </c>
      <c r="J114" s="2">
        <f t="shared" si="12"/>
        <v>1.2023424115002199</v>
      </c>
      <c r="K114" s="2">
        <f t="shared" si="13"/>
        <v>4.6736035049288125</v>
      </c>
    </row>
    <row r="115" spans="1:11">
      <c r="A115" s="1">
        <v>30041</v>
      </c>
      <c r="B115" s="9">
        <v>6.8</v>
      </c>
      <c r="C115" s="2">
        <f t="shared" si="7"/>
        <v>5.4973670825229082E-3</v>
      </c>
      <c r="D115" s="9">
        <v>320</v>
      </c>
      <c r="E115" s="9">
        <v>442.7</v>
      </c>
      <c r="F115" s="2">
        <f t="shared" si="8"/>
        <v>-0.11748483177054614</v>
      </c>
      <c r="G115">
        <f t="shared" si="9"/>
        <v>0.45157950168928906</v>
      </c>
      <c r="H115">
        <f t="shared" si="10"/>
        <v>2.2610771481860867</v>
      </c>
      <c r="I115" s="2">
        <f t="shared" si="11"/>
        <v>0.77648475120385241</v>
      </c>
      <c r="J115" s="2">
        <f t="shared" si="12"/>
        <v>1.2144494961776453</v>
      </c>
      <c r="K115" s="2">
        <f t="shared" si="13"/>
        <v>4.0070411516194699</v>
      </c>
    </row>
    <row r="116" spans="1:11">
      <c r="A116" s="1">
        <v>30071</v>
      </c>
      <c r="B116" s="9">
        <v>6.5</v>
      </c>
      <c r="C116" s="2">
        <f t="shared" si="7"/>
        <v>5.2616942768477504E-3</v>
      </c>
      <c r="D116" s="9">
        <v>361.25</v>
      </c>
      <c r="E116" s="9">
        <v>447.1</v>
      </c>
      <c r="F116" s="2">
        <f t="shared" si="8"/>
        <v>0.12890625</v>
      </c>
      <c r="G116">
        <f t="shared" si="9"/>
        <v>0.44921586514259904</v>
      </c>
      <c r="H116">
        <f t="shared" si="10"/>
        <v>2.539183715893667</v>
      </c>
      <c r="I116" s="2">
        <f t="shared" si="11"/>
        <v>0.79414125200642083</v>
      </c>
      <c r="J116" s="2">
        <f t="shared" si="12"/>
        <v>1.2261012524180517</v>
      </c>
      <c r="K116" s="2">
        <f t="shared" si="13"/>
        <v>4.6524800500704169</v>
      </c>
    </row>
    <row r="117" spans="1:11">
      <c r="A117" s="1">
        <v>30102</v>
      </c>
      <c r="B117" s="9">
        <v>6.7</v>
      </c>
      <c r="C117" s="2">
        <f t="shared" si="7"/>
        <v>5.4188769814262905E-3</v>
      </c>
      <c r="D117" s="9">
        <v>325.25</v>
      </c>
      <c r="E117" s="9">
        <v>446.7</v>
      </c>
      <c r="F117" s="2">
        <f t="shared" si="8"/>
        <v>-9.9653979238754298E-2</v>
      </c>
      <c r="G117">
        <f t="shared" si="9"/>
        <v>0.44679473941376741</v>
      </c>
      <c r="H117">
        <f t="shared" si="10"/>
        <v>2.273822390773403</v>
      </c>
      <c r="I117" s="2">
        <f t="shared" si="11"/>
        <v>0.7925361155698234</v>
      </c>
      <c r="J117" s="2">
        <f t="shared" si="12"/>
        <v>1.2381642212531041</v>
      </c>
      <c r="K117" s="2">
        <f t="shared" si="13"/>
        <v>4.0891879205132264</v>
      </c>
    </row>
    <row r="118" spans="1:11">
      <c r="A118" s="1">
        <v>30132</v>
      </c>
      <c r="B118" s="9">
        <v>7.1</v>
      </c>
      <c r="C118" s="2">
        <f t="shared" si="7"/>
        <v>5.7324338322313206E-3</v>
      </c>
      <c r="D118" s="9">
        <v>317.5</v>
      </c>
      <c r="E118" s="9">
        <v>447.5</v>
      </c>
      <c r="F118" s="2">
        <f t="shared" si="8"/>
        <v>-2.3827824750192184E-2</v>
      </c>
      <c r="G118">
        <f t="shared" si="9"/>
        <v>0.44424811648094698</v>
      </c>
      <c r="H118">
        <f t="shared" si="10"/>
        <v>2.2069907210561883</v>
      </c>
      <c r="I118" s="2">
        <f t="shared" si="11"/>
        <v>0.79574638844301782</v>
      </c>
      <c r="J118" s="2">
        <f t="shared" si="12"/>
        <v>1.250994349557105</v>
      </c>
      <c r="K118" s="2">
        <f t="shared" si="13"/>
        <v>3.9679236426224422</v>
      </c>
    </row>
    <row r="119" spans="1:11">
      <c r="A119" s="1">
        <v>30163</v>
      </c>
      <c r="B119" s="9">
        <v>6.4</v>
      </c>
      <c r="C119" s="2">
        <f t="shared" si="7"/>
        <v>5.1830014303420047E-3</v>
      </c>
      <c r="D119" s="9">
        <v>342.9</v>
      </c>
      <c r="E119" s="9">
        <v>448</v>
      </c>
      <c r="F119" s="2">
        <f t="shared" si="8"/>
        <v>7.9999999999999849E-2</v>
      </c>
      <c r="G119">
        <f t="shared" si="9"/>
        <v>0.44195745038345918</v>
      </c>
      <c r="H119">
        <f t="shared" si="10"/>
        <v>2.3712597361365746</v>
      </c>
      <c r="I119" s="2">
        <f t="shared" si="11"/>
        <v>0.79775280898876422</v>
      </c>
      <c r="J119" s="2">
        <f t="shared" si="12"/>
        <v>1.2626612564905511</v>
      </c>
      <c r="K119" s="2">
        <f t="shared" si="13"/>
        <v>4.3653575340322366</v>
      </c>
    </row>
    <row r="120" spans="1:11">
      <c r="A120" s="1">
        <v>30194</v>
      </c>
      <c r="B120" s="9">
        <v>5.9</v>
      </c>
      <c r="C120" s="2">
        <f t="shared" si="7"/>
        <v>4.7885173650881185E-3</v>
      </c>
      <c r="D120" s="9">
        <v>411.5</v>
      </c>
      <c r="E120" s="9">
        <v>451.4</v>
      </c>
      <c r="F120" s="2">
        <f t="shared" si="8"/>
        <v>0.20005832604257812</v>
      </c>
      <c r="G120">
        <f t="shared" si="9"/>
        <v>0.43985121520141213</v>
      </c>
      <c r="H120">
        <f t="shared" si="10"/>
        <v>2.8320884846719054</v>
      </c>
      <c r="I120" s="2">
        <f t="shared" si="11"/>
        <v>0.81139646869983939</v>
      </c>
      <c r="J120" s="2">
        <f t="shared" si="12"/>
        <v>1.2734960492085681</v>
      </c>
      <c r="K120" s="2">
        <f t="shared" si="13"/>
        <v>5.4387419809106605</v>
      </c>
    </row>
    <row r="121" spans="1:11">
      <c r="A121" s="1">
        <v>30224</v>
      </c>
      <c r="B121" s="9">
        <v>5</v>
      </c>
      <c r="C121" s="2">
        <f t="shared" si="7"/>
        <v>4.0741237836483535E-3</v>
      </c>
      <c r="D121" s="9">
        <v>397</v>
      </c>
      <c r="E121" s="9">
        <v>456.9</v>
      </c>
      <c r="F121" s="2">
        <f t="shared" si="8"/>
        <v>-3.523693803159178E-2</v>
      </c>
      <c r="G121">
        <f t="shared" si="9"/>
        <v>0.43806647814398664</v>
      </c>
      <c r="H121">
        <f t="shared" si="10"/>
        <v>2.7212078207348314</v>
      </c>
      <c r="I121" s="2">
        <f t="shared" si="11"/>
        <v>0.8334670947030498</v>
      </c>
      <c r="J121" s="2">
        <f t="shared" si="12"/>
        <v>1.2827585535346793</v>
      </c>
      <c r="K121" s="2">
        <f t="shared" si="13"/>
        <v>5.2118604287279027</v>
      </c>
    </row>
    <row r="122" spans="1:11">
      <c r="A122" s="1">
        <v>30255</v>
      </c>
      <c r="B122" s="9">
        <v>5.0999999999999996</v>
      </c>
      <c r="C122" s="2">
        <f t="shared" si="7"/>
        <v>4.1537774426925189E-3</v>
      </c>
      <c r="D122" s="9">
        <v>423.25</v>
      </c>
      <c r="E122" s="9">
        <v>464.5</v>
      </c>
      <c r="F122" s="2">
        <f t="shared" si="8"/>
        <v>6.6120906801007573E-2</v>
      </c>
      <c r="G122">
        <f t="shared" si="9"/>
        <v>0.43625437456364824</v>
      </c>
      <c r="H122">
        <f t="shared" si="10"/>
        <v>2.8891357226422238</v>
      </c>
      <c r="I122" s="2">
        <f t="shared" si="11"/>
        <v>0.86396468699839502</v>
      </c>
      <c r="J122" s="2">
        <f t="shared" si="12"/>
        <v>1.2922406245214648</v>
      </c>
      <c r="K122" s="2">
        <f t="shared" si="13"/>
        <v>5.6225942731966869</v>
      </c>
    </row>
    <row r="123" spans="1:11">
      <c r="A123" s="1">
        <v>30285</v>
      </c>
      <c r="B123" s="9">
        <v>4.5999999999999996</v>
      </c>
      <c r="C123" s="2">
        <f t="shared" si="7"/>
        <v>3.7548121811461499E-3</v>
      </c>
      <c r="D123" s="9">
        <v>436</v>
      </c>
      <c r="E123" s="9">
        <v>471.5</v>
      </c>
      <c r="F123" s="2">
        <f t="shared" si="8"/>
        <v>3.0124040165386834E-2</v>
      </c>
      <c r="G123">
        <f t="shared" si="9"/>
        <v>0.43462244889832524</v>
      </c>
      <c r="H123">
        <f t="shared" si="10"/>
        <v>2.965035013607733</v>
      </c>
      <c r="I123" s="2">
        <f t="shared" si="11"/>
        <v>0.89205457463884441</v>
      </c>
      <c r="J123" s="2">
        <f t="shared" si="12"/>
        <v>1.300847557540536</v>
      </c>
      <c r="K123" s="2">
        <f t="shared" si="13"/>
        <v>5.8220935690815248</v>
      </c>
    </row>
    <row r="124" spans="1:11">
      <c r="A124" s="1">
        <v>30316</v>
      </c>
      <c r="B124" s="9">
        <v>3.8</v>
      </c>
      <c r="C124" s="2">
        <f t="shared" si="7"/>
        <v>3.1128168457330574E-3</v>
      </c>
      <c r="D124" s="9">
        <v>456.9</v>
      </c>
      <c r="E124" s="9">
        <v>474.8</v>
      </c>
      <c r="F124" s="2">
        <f t="shared" si="8"/>
        <v>4.7935779816513646E-2</v>
      </c>
      <c r="G124">
        <f t="shared" si="9"/>
        <v>0.43327374707960198</v>
      </c>
      <c r="H124">
        <f t="shared" si="10"/>
        <v>3.0975242534919505</v>
      </c>
      <c r="I124" s="2">
        <f t="shared" si="11"/>
        <v>0.90529695024077061</v>
      </c>
      <c r="J124" s="2">
        <f t="shared" si="12"/>
        <v>1.3080096745771121</v>
      </c>
      <c r="K124" s="2">
        <f t="shared" si="13"/>
        <v>6.1491159442966703</v>
      </c>
    </row>
    <row r="125" spans="1:11">
      <c r="A125" s="1">
        <v>30347</v>
      </c>
      <c r="B125" s="9">
        <v>3.7</v>
      </c>
      <c r="C125" s="2">
        <f t="shared" si="7"/>
        <v>3.0322487646148311E-3</v>
      </c>
      <c r="D125" s="9">
        <v>499.5</v>
      </c>
      <c r="E125" s="9">
        <v>477.2</v>
      </c>
      <c r="F125" s="2">
        <f t="shared" si="8"/>
        <v>9.3237032173342227E-2</v>
      </c>
      <c r="G125">
        <f t="shared" si="9"/>
        <v>0.43196392500165753</v>
      </c>
      <c r="H125">
        <f t="shared" si="10"/>
        <v>3.3760910739841714</v>
      </c>
      <c r="I125" s="2">
        <f t="shared" si="11"/>
        <v>0.91492776886035321</v>
      </c>
      <c r="J125" s="2">
        <f t="shared" si="12"/>
        <v>1.3150081340615678</v>
      </c>
      <c r="K125" s="2">
        <f t="shared" si="13"/>
        <v>6.8156782976060128</v>
      </c>
    </row>
    <row r="126" spans="1:11">
      <c r="A126" s="1">
        <v>30375</v>
      </c>
      <c r="B126" s="9">
        <v>3.5</v>
      </c>
      <c r="C126" s="2">
        <f t="shared" si="7"/>
        <v>2.8708987190766422E-3</v>
      </c>
      <c r="D126" s="9">
        <v>408.5</v>
      </c>
      <c r="E126" s="9">
        <v>484.3</v>
      </c>
      <c r="F126" s="2">
        <f t="shared" si="8"/>
        <v>-0.18218218218218218</v>
      </c>
      <c r="G126">
        <f t="shared" si="9"/>
        <v>0.43072735040311394</v>
      </c>
      <c r="H126">
        <f t="shared" si="10"/>
        <v>2.7531234961613587</v>
      </c>
      <c r="I126" s="2">
        <f t="shared" si="11"/>
        <v>0.94341894060995202</v>
      </c>
      <c r="J126" s="2">
        <f t="shared" si="12"/>
        <v>1.3216542879482973</v>
      </c>
      <c r="K126" s="2">
        <f t="shared" si="13"/>
        <v>5.3918009701142271</v>
      </c>
    </row>
    <row r="127" spans="1:11">
      <c r="A127" s="1">
        <v>30406</v>
      </c>
      <c r="B127" s="9">
        <v>3.6</v>
      </c>
      <c r="C127" s="2">
        <f t="shared" si="7"/>
        <v>2.9516094330215292E-3</v>
      </c>
      <c r="D127" s="9">
        <v>414.75</v>
      </c>
      <c r="E127" s="9">
        <v>490.6</v>
      </c>
      <c r="F127" s="2">
        <f t="shared" si="8"/>
        <v>1.5299877600979173E-2</v>
      </c>
      <c r="G127">
        <f t="shared" si="9"/>
        <v>0.42945975294521777</v>
      </c>
      <c r="H127">
        <f t="shared" si="10"/>
        <v>2.7870197548745024</v>
      </c>
      <c r="I127" s="2">
        <f t="shared" si="11"/>
        <v>0.96869983948635663</v>
      </c>
      <c r="J127" s="2">
        <f t="shared" si="12"/>
        <v>1.3285069046448204</v>
      </c>
      <c r="K127" s="2">
        <f t="shared" si="13"/>
        <v>5.489594742606795</v>
      </c>
    </row>
    <row r="128" spans="1:11">
      <c r="A128" s="1">
        <v>30436</v>
      </c>
      <c r="B128" s="9">
        <v>3.9</v>
      </c>
      <c r="C128" s="2">
        <f t="shared" si="7"/>
        <v>3.1933138078821255E-3</v>
      </c>
      <c r="D128" s="9">
        <v>429.25</v>
      </c>
      <c r="E128" s="9">
        <v>493.2</v>
      </c>
      <c r="F128" s="2">
        <f t="shared" si="8"/>
        <v>3.4960819770946339E-2</v>
      </c>
      <c r="G128">
        <f t="shared" si="9"/>
        <v>0.42809271855599912</v>
      </c>
      <c r="H128">
        <f t="shared" si="10"/>
        <v>2.8752745961533877</v>
      </c>
      <c r="I128" s="2">
        <f t="shared" si="11"/>
        <v>0.9791332263242376</v>
      </c>
      <c r="J128" s="2">
        <f t="shared" si="12"/>
        <v>1.3359425578951716</v>
      </c>
      <c r="K128" s="2">
        <f t="shared" si="13"/>
        <v>5.716476294789552</v>
      </c>
    </row>
    <row r="129" spans="1:11">
      <c r="A129" s="1">
        <v>30467</v>
      </c>
      <c r="B129" s="9">
        <v>3.5</v>
      </c>
      <c r="C129" s="2">
        <f t="shared" si="7"/>
        <v>2.8708987190766422E-3</v>
      </c>
      <c r="D129" s="9">
        <v>437.5</v>
      </c>
      <c r="E129" s="9">
        <v>500</v>
      </c>
      <c r="F129" s="2">
        <f t="shared" si="8"/>
        <v>1.921956901572508E-2</v>
      </c>
      <c r="G129">
        <f t="shared" si="9"/>
        <v>0.42686722598370669</v>
      </c>
      <c r="H129">
        <f t="shared" si="10"/>
        <v>2.9221469467668921</v>
      </c>
      <c r="I129" s="2">
        <f t="shared" si="11"/>
        <v>1.0064205457463884</v>
      </c>
      <c r="J129" s="2">
        <f t="shared" si="12"/>
        <v>1.3426488123924694</v>
      </c>
      <c r="K129" s="2">
        <f t="shared" si="13"/>
        <v>5.845564074479741</v>
      </c>
    </row>
    <row r="130" spans="1:11">
      <c r="A130" s="1">
        <v>30497</v>
      </c>
      <c r="B130" s="9">
        <v>2.6</v>
      </c>
      <c r="C130" s="2">
        <f t="shared" si="7"/>
        <v>2.1412681429993086E-3</v>
      </c>
      <c r="D130" s="9">
        <v>416</v>
      </c>
      <c r="E130" s="9">
        <v>504</v>
      </c>
      <c r="F130" s="2">
        <f t="shared" si="8"/>
        <v>-4.9142857142857155E-2</v>
      </c>
      <c r="G130">
        <f t="shared" si="9"/>
        <v>0.42595514180820604</v>
      </c>
      <c r="H130">
        <f t="shared" si="10"/>
        <v>2.7726074009108759</v>
      </c>
      <c r="I130" s="2">
        <f t="shared" si="11"/>
        <v>1.0224719101123596</v>
      </c>
      <c r="J130" s="2">
        <f t="shared" si="12"/>
        <v>1.3476650516646806</v>
      </c>
      <c r="K130" s="2">
        <f t="shared" si="13"/>
        <v>5.5091534971053076</v>
      </c>
    </row>
    <row r="131" spans="1:11">
      <c r="A131" s="1">
        <v>30528</v>
      </c>
      <c r="B131" s="9">
        <v>2.5</v>
      </c>
      <c r="C131" s="2">
        <f t="shared" si="7"/>
        <v>2.0598362698427408E-3</v>
      </c>
      <c r="D131" s="9">
        <v>422</v>
      </c>
      <c r="E131" s="9">
        <v>507.8</v>
      </c>
      <c r="F131" s="2">
        <f t="shared" si="8"/>
        <v>1.4423076923076872E-2</v>
      </c>
      <c r="G131">
        <f t="shared" si="9"/>
        <v>0.42507954753861765</v>
      </c>
      <c r="H131">
        <f t="shared" si="10"/>
        <v>2.8068153506696447</v>
      </c>
      <c r="I131" s="2">
        <f t="shared" si="11"/>
        <v>1.0377207062600324</v>
      </c>
      <c r="J131" s="2">
        <f t="shared" si="12"/>
        <v>1.3525008572875419</v>
      </c>
      <c r="K131" s="2">
        <f t="shared" si="13"/>
        <v>5.6030355186981726</v>
      </c>
    </row>
    <row r="132" spans="1:11">
      <c r="A132" s="1">
        <v>30559</v>
      </c>
      <c r="B132" s="9">
        <v>2.6</v>
      </c>
      <c r="C132" s="2">
        <f t="shared" si="7"/>
        <v>2.1412681429993086E-3</v>
      </c>
      <c r="D132" s="9">
        <v>414.25</v>
      </c>
      <c r="E132" s="9">
        <v>510.5</v>
      </c>
      <c r="F132" s="2">
        <f t="shared" si="8"/>
        <v>-1.836492890995256E-2</v>
      </c>
      <c r="G132">
        <f t="shared" si="9"/>
        <v>0.42417128308297691</v>
      </c>
      <c r="H132">
        <f t="shared" si="10"/>
        <v>2.7493812238636135</v>
      </c>
      <c r="I132" s="2">
        <f t="shared" si="11"/>
        <v>1.0485553772070628</v>
      </c>
      <c r="J132" s="2">
        <f t="shared" si="12"/>
        <v>1.3575381924296304</v>
      </c>
      <c r="K132" s="2">
        <f t="shared" si="13"/>
        <v>5.4817712408073893</v>
      </c>
    </row>
    <row r="133" spans="1:11">
      <c r="A133" s="1">
        <v>30589</v>
      </c>
      <c r="B133" s="9">
        <v>2.9</v>
      </c>
      <c r="C133" s="2">
        <f t="shared" ref="C133:C196" si="14">(1+B133/100)^(1/12)-1</f>
        <v>2.3851279739270925E-3</v>
      </c>
      <c r="D133" s="9">
        <v>405</v>
      </c>
      <c r="E133" s="9">
        <v>512.79999999999995</v>
      </c>
      <c r="F133" s="2">
        <f t="shared" ref="F133:F196" si="15">D133/D132-1</f>
        <v>-2.2329511164755567E-2</v>
      </c>
      <c r="G133">
        <f t="shared" ref="G133:G196" si="16">G132/(1+C133)</f>
        <v>0.42316198758887608</v>
      </c>
      <c r="H133">
        <f t="shared" ref="H133:H196" si="17">H132*(1+F133)/(1+C133)</f>
        <v>2.6815929427866561</v>
      </c>
      <c r="I133" s="2">
        <f t="shared" ref="I133:I196" si="18">E133/$E$4-1</f>
        <v>1.057784911717496</v>
      </c>
      <c r="J133" s="2">
        <f t="shared" ref="J133:J196" si="19">(1+J132)*(1+C133)-1</f>
        <v>1.3631612227219958</v>
      </c>
      <c r="K133" s="2">
        <f t="shared" si="13"/>
        <v>5.3370364575183888</v>
      </c>
    </row>
    <row r="134" spans="1:11">
      <c r="A134" s="1">
        <v>30620</v>
      </c>
      <c r="B134" s="9">
        <v>2.9</v>
      </c>
      <c r="C134" s="2">
        <f t="shared" si="14"/>
        <v>2.3851279739270925E-3</v>
      </c>
      <c r="D134" s="9">
        <v>382</v>
      </c>
      <c r="E134" s="9">
        <v>517.20000000000005</v>
      </c>
      <c r="F134" s="2">
        <f t="shared" si="15"/>
        <v>-5.6790123456790131E-2</v>
      </c>
      <c r="G134">
        <f t="shared" si="16"/>
        <v>0.42215509366563836</v>
      </c>
      <c r="H134">
        <f t="shared" si="17"/>
        <v>2.5232865870798653</v>
      </c>
      <c r="I134" s="2">
        <f t="shared" si="18"/>
        <v>1.0754414125200644</v>
      </c>
      <c r="J134" s="2">
        <f t="shared" si="19"/>
        <v>1.3687976646612099</v>
      </c>
      <c r="K134" s="2">
        <f t="shared" ref="K134:K197" si="20">(1+K133)*(1+F134)-1</f>
        <v>4.97715537474574</v>
      </c>
    </row>
    <row r="135" spans="1:11">
      <c r="A135" s="1">
        <v>30650</v>
      </c>
      <c r="B135" s="9">
        <v>3.3</v>
      </c>
      <c r="C135" s="2">
        <f t="shared" si="14"/>
        <v>2.7092626147666721E-3</v>
      </c>
      <c r="D135" s="9">
        <v>405</v>
      </c>
      <c r="E135" s="9">
        <v>519</v>
      </c>
      <c r="F135" s="2">
        <f t="shared" si="15"/>
        <v>6.0209424083769614E-2</v>
      </c>
      <c r="G135">
        <f t="shared" si="16"/>
        <v>0.42101445494258605</v>
      </c>
      <c r="H135">
        <f t="shared" si="17"/>
        <v>2.6679839501134048</v>
      </c>
      <c r="I135" s="2">
        <f t="shared" si="18"/>
        <v>1.0826645264847512</v>
      </c>
      <c r="J135" s="2">
        <f t="shared" si="19"/>
        <v>1.375215359616023</v>
      </c>
      <c r="K135" s="2">
        <f t="shared" si="20"/>
        <v>5.3370364575183888</v>
      </c>
    </row>
    <row r="136" spans="1:11">
      <c r="A136" s="1">
        <v>30681</v>
      </c>
      <c r="B136" s="9">
        <v>3.8</v>
      </c>
      <c r="C136" s="2">
        <f t="shared" si="14"/>
        <v>3.1128168457330574E-3</v>
      </c>
      <c r="D136" s="9">
        <v>382.4</v>
      </c>
      <c r="E136" s="9">
        <v>521.4</v>
      </c>
      <c r="F136" s="2">
        <f t="shared" si="15"/>
        <v>-5.5802469135802557E-2</v>
      </c>
      <c r="G136">
        <f t="shared" si="16"/>
        <v>0.41970798086944705</v>
      </c>
      <c r="H136">
        <f t="shared" si="17"/>
        <v>2.5112866825923463</v>
      </c>
      <c r="I136" s="2">
        <f t="shared" si="18"/>
        <v>1.092295345104334</v>
      </c>
      <c r="J136" s="2">
        <f t="shared" si="19"/>
        <v>1.3826089699996795</v>
      </c>
      <c r="K136" s="2">
        <f t="shared" si="20"/>
        <v>4.9834141761852635</v>
      </c>
    </row>
    <row r="137" spans="1:11">
      <c r="A137" s="1">
        <v>30712</v>
      </c>
      <c r="B137" s="9">
        <v>4.2</v>
      </c>
      <c r="C137" s="2">
        <f t="shared" si="14"/>
        <v>3.4343792900468628E-3</v>
      </c>
      <c r="D137" s="9">
        <v>373.75</v>
      </c>
      <c r="E137" s="9">
        <v>525.1</v>
      </c>
      <c r="F137" s="2">
        <f t="shared" si="15"/>
        <v>-2.262029288702927E-2</v>
      </c>
      <c r="G137">
        <f t="shared" si="16"/>
        <v>0.41827147796789682</v>
      </c>
      <c r="H137">
        <f t="shared" si="17"/>
        <v>2.4460798762400522</v>
      </c>
      <c r="I137" s="2">
        <f t="shared" si="18"/>
        <v>1.1071428571428572</v>
      </c>
      <c r="J137" s="2">
        <f t="shared" si="19"/>
        <v>1.3907917529025262</v>
      </c>
      <c r="K137" s="2">
        <f t="shared" si="20"/>
        <v>4.8480675950555501</v>
      </c>
    </row>
    <row r="138" spans="1:11">
      <c r="A138" s="1">
        <v>30741</v>
      </c>
      <c r="B138" s="9">
        <v>4.5999999999999996</v>
      </c>
      <c r="C138" s="2">
        <f t="shared" si="14"/>
        <v>3.7548121811461499E-3</v>
      </c>
      <c r="D138" s="9">
        <v>394.25</v>
      </c>
      <c r="E138" s="9">
        <v>527.5</v>
      </c>
      <c r="F138" s="2">
        <f t="shared" si="15"/>
        <v>5.4849498327759205E-2</v>
      </c>
      <c r="G138">
        <f t="shared" si="16"/>
        <v>0.41670682211624804</v>
      </c>
      <c r="H138">
        <f t="shared" si="17"/>
        <v>2.5705940325353014</v>
      </c>
      <c r="I138" s="2">
        <f t="shared" si="18"/>
        <v>1.11677367576244</v>
      </c>
      <c r="J138" s="2">
        <f t="shared" si="19"/>
        <v>1.3997687268989085</v>
      </c>
      <c r="K138" s="2">
        <f t="shared" si="20"/>
        <v>5.1688311688311721</v>
      </c>
    </row>
    <row r="139" spans="1:11">
      <c r="A139" s="1">
        <v>30772</v>
      </c>
      <c r="B139" s="9">
        <v>4.8</v>
      </c>
      <c r="C139" s="2">
        <f t="shared" si="14"/>
        <v>3.914607630530309E-3</v>
      </c>
      <c r="D139" s="9">
        <v>388.5</v>
      </c>
      <c r="E139" s="9">
        <v>531.4</v>
      </c>
      <c r="F139" s="2">
        <f t="shared" si="15"/>
        <v>-1.4584654407102104E-2</v>
      </c>
      <c r="G139">
        <f t="shared" si="16"/>
        <v>0.41508193918980035</v>
      </c>
      <c r="H139">
        <f t="shared" si="17"/>
        <v>2.5232253696641798</v>
      </c>
      <c r="I139" s="2">
        <f t="shared" si="18"/>
        <v>1.1324237560192616</v>
      </c>
      <c r="J139" s="2">
        <f t="shared" si="19"/>
        <v>1.409162879868735</v>
      </c>
      <c r="K139" s="2">
        <f t="shared" si="20"/>
        <v>5.0788608981380099</v>
      </c>
    </row>
    <row r="140" spans="1:11">
      <c r="A140" s="1">
        <v>30802</v>
      </c>
      <c r="B140" s="9">
        <v>4.5999999999999996</v>
      </c>
      <c r="C140" s="2">
        <f t="shared" si="14"/>
        <v>3.7548121811461499E-3</v>
      </c>
      <c r="D140" s="9">
        <v>375.8</v>
      </c>
      <c r="E140" s="9">
        <v>535</v>
      </c>
      <c r="F140" s="2">
        <f t="shared" si="15"/>
        <v>-3.268983268983261E-2</v>
      </c>
      <c r="G140">
        <f t="shared" si="16"/>
        <v>0.41352921465734516</v>
      </c>
      <c r="H140">
        <f t="shared" si="17"/>
        <v>2.4316113107218058</v>
      </c>
      <c r="I140" s="2">
        <f t="shared" si="18"/>
        <v>1.1468699839486356</v>
      </c>
      <c r="J140" s="2">
        <f t="shared" si="19"/>
        <v>1.4182088339964314</v>
      </c>
      <c r="K140" s="2">
        <f t="shared" si="20"/>
        <v>4.8801439524331132</v>
      </c>
    </row>
    <row r="141" spans="1:11">
      <c r="A141" s="1">
        <v>30833</v>
      </c>
      <c r="B141" s="9">
        <v>4.2</v>
      </c>
      <c r="C141" s="2">
        <f t="shared" si="14"/>
        <v>3.4343792900468628E-3</v>
      </c>
      <c r="D141" s="9">
        <v>384.25</v>
      </c>
      <c r="E141" s="9">
        <v>536.70000000000005</v>
      </c>
      <c r="F141" s="2">
        <f t="shared" si="15"/>
        <v>2.2485364555614673E-2</v>
      </c>
      <c r="G141">
        <f t="shared" si="16"/>
        <v>0.41211385935363976</v>
      </c>
      <c r="H141">
        <f t="shared" si="17"/>
        <v>2.4777773502837799</v>
      </c>
      <c r="I141" s="2">
        <f t="shared" si="18"/>
        <v>1.1536918138041736</v>
      </c>
      <c r="J141" s="2">
        <f t="shared" si="19"/>
        <v>1.4265138803349169</v>
      </c>
      <c r="K141" s="2">
        <f t="shared" si="20"/>
        <v>5.0123611328430648</v>
      </c>
    </row>
    <row r="142" spans="1:11">
      <c r="A142" s="1">
        <v>30863</v>
      </c>
      <c r="B142" s="9">
        <v>4.2</v>
      </c>
      <c r="C142" s="2">
        <f t="shared" si="14"/>
        <v>3.4343792900468628E-3</v>
      </c>
      <c r="D142" s="9">
        <v>373.05</v>
      </c>
      <c r="E142" s="9">
        <v>540.20000000000005</v>
      </c>
      <c r="F142" s="2">
        <f t="shared" si="15"/>
        <v>-2.9147690305790452E-2</v>
      </c>
      <c r="G142">
        <f t="shared" si="16"/>
        <v>0.41070334827995419</v>
      </c>
      <c r="H142">
        <f t="shared" si="17"/>
        <v>2.3973225485188108</v>
      </c>
      <c r="I142" s="2">
        <f t="shared" si="18"/>
        <v>1.1677367576243984</v>
      </c>
      <c r="J142" s="2">
        <f t="shared" si="19"/>
        <v>1.4348474493525503</v>
      </c>
      <c r="K142" s="2">
        <f t="shared" si="20"/>
        <v>4.8371146925363835</v>
      </c>
    </row>
    <row r="143" spans="1:11">
      <c r="A143" s="1">
        <v>30894</v>
      </c>
      <c r="B143" s="9">
        <v>4.2</v>
      </c>
      <c r="C143" s="2">
        <f t="shared" si="14"/>
        <v>3.4343792900468628E-3</v>
      </c>
      <c r="D143" s="9">
        <v>342.35</v>
      </c>
      <c r="E143" s="9">
        <v>540.9</v>
      </c>
      <c r="F143" s="2">
        <f t="shared" si="15"/>
        <v>-8.2294598579278899E-2</v>
      </c>
      <c r="G143">
        <f t="shared" si="16"/>
        <v>0.40929766485630714</v>
      </c>
      <c r="H143">
        <f t="shared" si="17"/>
        <v>2.1925059546793459</v>
      </c>
      <c r="I143" s="2">
        <f t="shared" si="18"/>
        <v>1.1705457463884432</v>
      </c>
      <c r="J143" s="2">
        <f t="shared" si="19"/>
        <v>1.4432096390070299</v>
      </c>
      <c r="K143" s="2">
        <f t="shared" si="20"/>
        <v>4.3567516820528907</v>
      </c>
    </row>
    <row r="144" spans="1:11">
      <c r="A144" s="1">
        <v>30925</v>
      </c>
      <c r="B144" s="9">
        <v>4.3</v>
      </c>
      <c r="C144" s="2">
        <f t="shared" si="14"/>
        <v>3.5145930840192463E-3</v>
      </c>
      <c r="D144" s="9">
        <v>348.25</v>
      </c>
      <c r="E144" s="9">
        <v>541</v>
      </c>
      <c r="F144" s="2">
        <f t="shared" si="15"/>
        <v>1.7233825032860972E-2</v>
      </c>
      <c r="G144">
        <f t="shared" si="16"/>
        <v>0.40786418820123593</v>
      </c>
      <c r="H144">
        <f t="shared" si="17"/>
        <v>2.2224801054777132</v>
      </c>
      <c r="I144" s="2">
        <f t="shared" si="18"/>
        <v>1.1709470304975924</v>
      </c>
      <c r="J144" s="2">
        <f t="shared" si="19"/>
        <v>1.4517965267070934</v>
      </c>
      <c r="K144" s="2">
        <f t="shared" si="20"/>
        <v>4.4490690032858735</v>
      </c>
    </row>
    <row r="145" spans="1:11">
      <c r="A145" s="1">
        <v>30955</v>
      </c>
      <c r="B145" s="9">
        <v>4.3</v>
      </c>
      <c r="C145" s="2">
        <f t="shared" si="14"/>
        <v>3.5145930840192463E-3</v>
      </c>
      <c r="D145" s="9">
        <v>343.75</v>
      </c>
      <c r="E145" s="9">
        <v>543.1</v>
      </c>
      <c r="F145" s="2">
        <f t="shared" si="15"/>
        <v>-1.2921751615218913E-2</v>
      </c>
      <c r="G145">
        <f t="shared" si="16"/>
        <v>0.40643573198849087</v>
      </c>
      <c r="H145">
        <f t="shared" si="17"/>
        <v>2.1860785928813011</v>
      </c>
      <c r="I145" s="2">
        <f t="shared" si="18"/>
        <v>1.1793739967897272</v>
      </c>
      <c r="J145" s="2">
        <f t="shared" si="19"/>
        <v>1.4604135938232807</v>
      </c>
      <c r="K145" s="2">
        <f t="shared" si="20"/>
        <v>4.3786574870912247</v>
      </c>
    </row>
    <row r="146" spans="1:11">
      <c r="A146" s="1">
        <v>30986</v>
      </c>
      <c r="B146" s="9">
        <v>4.3</v>
      </c>
      <c r="C146" s="2">
        <f t="shared" si="14"/>
        <v>3.5145930840192463E-3</v>
      </c>
      <c r="D146" s="9">
        <v>333.5</v>
      </c>
      <c r="E146" s="9">
        <v>543.70000000000005</v>
      </c>
      <c r="F146" s="2">
        <f t="shared" si="15"/>
        <v>-2.9818181818181855E-2</v>
      </c>
      <c r="G146">
        <f t="shared" si="16"/>
        <v>0.40501227863505723</v>
      </c>
      <c r="H146">
        <f t="shared" si="17"/>
        <v>2.1134657318853356</v>
      </c>
      <c r="I146" s="2">
        <f t="shared" si="18"/>
        <v>1.1817817014446232</v>
      </c>
      <c r="J146" s="2">
        <f t="shared" si="19"/>
        <v>1.469060946423959</v>
      </c>
      <c r="K146" s="2">
        <f t="shared" si="20"/>
        <v>4.2182757002034137</v>
      </c>
    </row>
    <row r="147" spans="1:11">
      <c r="A147" s="1">
        <v>31016</v>
      </c>
      <c r="B147" s="9">
        <v>4.0999999999999996</v>
      </c>
      <c r="C147" s="2">
        <f t="shared" si="14"/>
        <v>3.3540948994528197E-3</v>
      </c>
      <c r="D147" s="9">
        <v>329</v>
      </c>
      <c r="E147" s="9">
        <v>547.5</v>
      </c>
      <c r="F147" s="2">
        <f t="shared" si="15"/>
        <v>-1.3493253373313308E-2</v>
      </c>
      <c r="G147">
        <f t="shared" si="16"/>
        <v>0.40365837015460027</v>
      </c>
      <c r="H147">
        <f t="shared" si="17"/>
        <v>2.0779784662942213</v>
      </c>
      <c r="I147" s="2">
        <f t="shared" si="18"/>
        <v>1.1970304975922956</v>
      </c>
      <c r="J147" s="2">
        <f t="shared" si="19"/>
        <v>1.4773424111507976</v>
      </c>
      <c r="K147" s="2">
        <f t="shared" si="20"/>
        <v>4.1478641840087649</v>
      </c>
    </row>
    <row r="148" spans="1:11">
      <c r="A148" s="1">
        <v>31047</v>
      </c>
      <c r="B148" s="9">
        <v>3.9</v>
      </c>
      <c r="C148" s="2">
        <f t="shared" si="14"/>
        <v>3.1933138078821255E-3</v>
      </c>
      <c r="D148" s="9">
        <v>309</v>
      </c>
      <c r="E148" s="9">
        <v>551.6</v>
      </c>
      <c r="F148" s="2">
        <f t="shared" si="15"/>
        <v>-6.0790273556231011E-2</v>
      </c>
      <c r="G148">
        <f t="shared" si="16"/>
        <v>0.40237346541157609</v>
      </c>
      <c r="H148">
        <f t="shared" si="17"/>
        <v>1.9454451699605257</v>
      </c>
      <c r="I148" s="2">
        <f t="shared" si="18"/>
        <v>1.213483146067416</v>
      </c>
      <c r="J148" s="2">
        <f t="shared" si="19"/>
        <v>1.4852533428791772</v>
      </c>
      <c r="K148" s="2">
        <f t="shared" si="20"/>
        <v>3.8349241120325486</v>
      </c>
    </row>
    <row r="149" spans="1:11">
      <c r="A149" s="1">
        <v>31078</v>
      </c>
      <c r="B149" s="9">
        <v>3.5</v>
      </c>
      <c r="C149" s="2">
        <f t="shared" si="14"/>
        <v>2.8708987190766422E-3</v>
      </c>
      <c r="D149" s="9">
        <v>306.64999999999998</v>
      </c>
      <c r="E149" s="9">
        <v>557</v>
      </c>
      <c r="F149" s="2">
        <f t="shared" si="15"/>
        <v>-7.6051779935275565E-3</v>
      </c>
      <c r="G149">
        <f t="shared" si="16"/>
        <v>0.40122159883740788</v>
      </c>
      <c r="H149">
        <f t="shared" si="17"/>
        <v>1.9251228803550509</v>
      </c>
      <c r="I149" s="2">
        <f t="shared" si="18"/>
        <v>1.2351524879614768</v>
      </c>
      <c r="J149" s="2">
        <f t="shared" si="19"/>
        <v>1.4923882535178299</v>
      </c>
      <c r="K149" s="2">
        <f t="shared" si="20"/>
        <v>3.7981536535753433</v>
      </c>
    </row>
    <row r="150" spans="1:11">
      <c r="A150" s="1">
        <v>31106</v>
      </c>
      <c r="B150" s="9">
        <v>3.5</v>
      </c>
      <c r="C150" s="2">
        <f t="shared" si="14"/>
        <v>2.8708987190766422E-3</v>
      </c>
      <c r="D150" s="9">
        <v>287.75</v>
      </c>
      <c r="E150" s="9">
        <v>563.6</v>
      </c>
      <c r="F150" s="2">
        <f t="shared" si="15"/>
        <v>-6.1633784444806716E-2</v>
      </c>
      <c r="G150">
        <f t="shared" si="16"/>
        <v>0.40007302968893682</v>
      </c>
      <c r="H150">
        <f t="shared" si="17"/>
        <v>1.8012989249411946</v>
      </c>
      <c r="I150" s="2">
        <f t="shared" si="18"/>
        <v>1.2616372391653292</v>
      </c>
      <c r="J150" s="2">
        <f t="shared" si="19"/>
        <v>1.4995436477622959</v>
      </c>
      <c r="K150" s="2">
        <f t="shared" si="20"/>
        <v>3.5024252855578188</v>
      </c>
    </row>
    <row r="151" spans="1:11">
      <c r="A151" s="1">
        <v>31137</v>
      </c>
      <c r="B151" s="9">
        <v>3.7</v>
      </c>
      <c r="C151" s="2">
        <f t="shared" si="14"/>
        <v>3.0322487646148311E-3</v>
      </c>
      <c r="D151" s="9">
        <v>329.25</v>
      </c>
      <c r="E151" s="9">
        <v>566.6</v>
      </c>
      <c r="F151" s="2">
        <f t="shared" si="15"/>
        <v>0.14422241529105118</v>
      </c>
      <c r="G151">
        <f t="shared" si="16"/>
        <v>0.39886357610304851</v>
      </c>
      <c r="H151">
        <f t="shared" si="17"/>
        <v>2.0548557726792192</v>
      </c>
      <c r="I151" s="2">
        <f t="shared" si="18"/>
        <v>1.2736757624398076</v>
      </c>
      <c r="J151" s="2">
        <f t="shared" si="19"/>
        <v>1.5071228859003241</v>
      </c>
      <c r="K151" s="2">
        <f t="shared" si="20"/>
        <v>4.1517759349084686</v>
      </c>
    </row>
    <row r="152" spans="1:11">
      <c r="A152" s="1">
        <v>31167</v>
      </c>
      <c r="B152" s="9">
        <v>3.7</v>
      </c>
      <c r="C152" s="2">
        <f t="shared" si="14"/>
        <v>3.0322487646148311E-3</v>
      </c>
      <c r="D152" s="9">
        <v>321.35000000000002</v>
      </c>
      <c r="E152" s="9">
        <v>570.4</v>
      </c>
      <c r="F152" s="2">
        <f t="shared" si="15"/>
        <v>-2.3993925588458587E-2</v>
      </c>
      <c r="G152">
        <f t="shared" si="16"/>
        <v>0.39765777879455921</v>
      </c>
      <c r="H152">
        <f t="shared" si="17"/>
        <v>1.9994887688254073</v>
      </c>
      <c r="I152" s="2">
        <f t="shared" si="18"/>
        <v>1.28892455858748</v>
      </c>
      <c r="J152" s="2">
        <f t="shared" si="19"/>
        <v>1.5147251061738327</v>
      </c>
      <c r="K152" s="2">
        <f t="shared" si="20"/>
        <v>4.0281646064778629</v>
      </c>
    </row>
    <row r="153" spans="1:11">
      <c r="A153" s="1">
        <v>31198</v>
      </c>
      <c r="B153" s="9">
        <v>3.8</v>
      </c>
      <c r="C153" s="2">
        <f t="shared" si="14"/>
        <v>3.1128168457330574E-3</v>
      </c>
      <c r="D153" s="9">
        <v>314</v>
      </c>
      <c r="E153" s="9">
        <v>575.1</v>
      </c>
      <c r="F153" s="2">
        <f t="shared" si="15"/>
        <v>-2.2872257662984397E-2</v>
      </c>
      <c r="G153">
        <f t="shared" si="16"/>
        <v>0.39642378416117308</v>
      </c>
      <c r="H153">
        <f t="shared" si="17"/>
        <v>1.9476931345111641</v>
      </c>
      <c r="I153" s="2">
        <f t="shared" si="18"/>
        <v>1.307784911717496</v>
      </c>
      <c r="J153" s="2">
        <f t="shared" si="19"/>
        <v>1.5225529848467185</v>
      </c>
      <c r="K153" s="2">
        <f t="shared" si="20"/>
        <v>3.9131591300266031</v>
      </c>
    </row>
    <row r="154" spans="1:11">
      <c r="A154" s="1">
        <v>31228</v>
      </c>
      <c r="B154" s="9">
        <v>3.8</v>
      </c>
      <c r="C154" s="2">
        <f t="shared" si="14"/>
        <v>3.1128168457330574E-3</v>
      </c>
      <c r="D154" s="9">
        <v>317.75</v>
      </c>
      <c r="E154" s="9">
        <v>582.29999999999995</v>
      </c>
      <c r="F154" s="2">
        <f t="shared" si="15"/>
        <v>1.1942675159235749E-2</v>
      </c>
      <c r="G154">
        <f t="shared" si="16"/>
        <v>0.39519361880722376</v>
      </c>
      <c r="H154">
        <f t="shared" si="17"/>
        <v>1.9648376212798546</v>
      </c>
      <c r="I154" s="2">
        <f t="shared" si="18"/>
        <v>1.336677367576244</v>
      </c>
      <c r="J154" s="2">
        <f t="shared" si="19"/>
        <v>1.5304052302722035</v>
      </c>
      <c r="K154" s="2">
        <f t="shared" si="20"/>
        <v>3.9718353935221442</v>
      </c>
    </row>
    <row r="155" spans="1:11">
      <c r="A155" s="1">
        <v>31259</v>
      </c>
      <c r="B155" s="9">
        <v>3.6</v>
      </c>
      <c r="C155" s="2">
        <f t="shared" si="14"/>
        <v>2.9516094330215292E-3</v>
      </c>
      <c r="D155" s="9">
        <v>327.5</v>
      </c>
      <c r="E155" s="9">
        <v>589.1</v>
      </c>
      <c r="F155" s="2">
        <f t="shared" si="15"/>
        <v>3.0684500393391101E-2</v>
      </c>
      <c r="G155">
        <f t="shared" si="16"/>
        <v>0.39403059438792926</v>
      </c>
      <c r="H155">
        <f t="shared" si="17"/>
        <v>2.0191678870606635</v>
      </c>
      <c r="I155" s="2">
        <f t="shared" si="18"/>
        <v>1.3639646869983952</v>
      </c>
      <c r="J155" s="2">
        <f t="shared" si="19"/>
        <v>1.5378739982192422</v>
      </c>
      <c r="K155" s="2">
        <f t="shared" si="20"/>
        <v>4.1243936786105504</v>
      </c>
    </row>
    <row r="156" spans="1:11">
      <c r="A156" s="1">
        <v>31290</v>
      </c>
      <c r="B156" s="9">
        <v>3.3</v>
      </c>
      <c r="C156" s="2">
        <f t="shared" si="14"/>
        <v>2.7092626147666721E-3</v>
      </c>
      <c r="D156" s="9">
        <v>333.25</v>
      </c>
      <c r="E156" s="9">
        <v>596.20000000000005</v>
      </c>
      <c r="F156" s="2">
        <f t="shared" si="15"/>
        <v>1.7557251908396854E-2</v>
      </c>
      <c r="G156">
        <f t="shared" si="16"/>
        <v>0.39296594644036198</v>
      </c>
      <c r="H156">
        <f t="shared" si="17"/>
        <v>2.0490674644226381</v>
      </c>
      <c r="I156" s="2">
        <f t="shared" si="18"/>
        <v>1.392455858747994</v>
      </c>
      <c r="J156" s="2">
        <f t="shared" si="19"/>
        <v>1.5447497653636062</v>
      </c>
      <c r="K156" s="2">
        <f t="shared" si="20"/>
        <v>4.2143639493037126</v>
      </c>
    </row>
    <row r="157" spans="1:11">
      <c r="A157" s="1">
        <v>31320</v>
      </c>
      <c r="B157" s="9">
        <v>3.1</v>
      </c>
      <c r="C157" s="2">
        <f t="shared" si="14"/>
        <v>2.5473393892132545E-3</v>
      </c>
      <c r="D157" s="9">
        <v>326.5</v>
      </c>
      <c r="E157" s="9">
        <v>603.29999999999995</v>
      </c>
      <c r="F157" s="2">
        <f t="shared" si="15"/>
        <v>-2.0255063765941439E-2</v>
      </c>
      <c r="G157">
        <f t="shared" si="16"/>
        <v>0.39196747225898632</v>
      </c>
      <c r="H157">
        <f t="shared" si="17"/>
        <v>2.0024625206158535</v>
      </c>
      <c r="I157" s="2">
        <f t="shared" si="18"/>
        <v>1.4209470304975924</v>
      </c>
      <c r="J157" s="2">
        <f t="shared" si="19"/>
        <v>1.5512321066766082</v>
      </c>
      <c r="K157" s="2">
        <f t="shared" si="20"/>
        <v>4.1087466750117398</v>
      </c>
    </row>
    <row r="158" spans="1:11">
      <c r="A158" s="1">
        <v>31351</v>
      </c>
      <c r="B158" s="9">
        <v>3.2</v>
      </c>
      <c r="C158" s="2">
        <f t="shared" si="14"/>
        <v>2.6283369587845051E-3</v>
      </c>
      <c r="D158" s="9">
        <v>325.10000000000002</v>
      </c>
      <c r="E158" s="9">
        <v>607.79999999999995</v>
      </c>
      <c r="F158" s="2">
        <f t="shared" si="15"/>
        <v>-4.2879019908115268E-3</v>
      </c>
      <c r="G158">
        <f t="shared" si="16"/>
        <v>0.39093995033884538</v>
      </c>
      <c r="H158">
        <f t="shared" si="17"/>
        <v>1.9886493170890127</v>
      </c>
      <c r="I158" s="2">
        <f t="shared" si="18"/>
        <v>1.4390048154093096</v>
      </c>
      <c r="J158" s="2">
        <f t="shared" si="19"/>
        <v>1.557937604313024</v>
      </c>
      <c r="K158" s="2">
        <f t="shared" si="20"/>
        <v>4.0868408699734049</v>
      </c>
    </row>
    <row r="159" spans="1:11">
      <c r="A159" s="1">
        <v>31381</v>
      </c>
      <c r="B159" s="9">
        <v>3.5</v>
      </c>
      <c r="C159" s="2">
        <f t="shared" si="14"/>
        <v>2.8708987190766422E-3</v>
      </c>
      <c r="D159" s="9">
        <v>325.3</v>
      </c>
      <c r="E159" s="9">
        <v>612.20000000000005</v>
      </c>
      <c r="F159" s="2">
        <f t="shared" si="15"/>
        <v>6.1519532451548287E-4</v>
      </c>
      <c r="G159">
        <f t="shared" si="16"/>
        <v>0.3898208142625097</v>
      </c>
      <c r="H159">
        <f t="shared" si="17"/>
        <v>1.9841763554935783</v>
      </c>
      <c r="I159" s="2">
        <f t="shared" si="18"/>
        <v>1.4566613162118784</v>
      </c>
      <c r="J159" s="2">
        <f t="shared" si="19"/>
        <v>1.5652811841047241</v>
      </c>
      <c r="K159" s="2">
        <f t="shared" si="20"/>
        <v>4.0899702706931667</v>
      </c>
    </row>
    <row r="160" spans="1:11">
      <c r="A160" s="1">
        <v>31412</v>
      </c>
      <c r="B160" s="9">
        <v>3.8</v>
      </c>
      <c r="C160" s="2">
        <f t="shared" si="14"/>
        <v>3.1128168457330574E-3</v>
      </c>
      <c r="D160" s="9">
        <v>326.8</v>
      </c>
      <c r="E160" s="9">
        <v>619.79999999999995</v>
      </c>
      <c r="F160" s="2">
        <f t="shared" si="15"/>
        <v>4.6111281893637113E-3</v>
      </c>
      <c r="G160">
        <f t="shared" si="16"/>
        <v>0.38861113896270705</v>
      </c>
      <c r="H160">
        <f t="shared" si="17"/>
        <v>1.9871400440152223</v>
      </c>
      <c r="I160" s="2">
        <f t="shared" si="18"/>
        <v>1.4871589085072232</v>
      </c>
      <c r="J160" s="2">
        <f t="shared" si="19"/>
        <v>1.5732664345886471</v>
      </c>
      <c r="K160" s="2">
        <f t="shared" si="20"/>
        <v>4.1134407760913829</v>
      </c>
    </row>
    <row r="161" spans="1:11">
      <c r="A161" s="1">
        <v>31443</v>
      </c>
      <c r="B161" s="9">
        <v>3.9</v>
      </c>
      <c r="C161" s="2">
        <f t="shared" si="14"/>
        <v>3.1933138078821255E-3</v>
      </c>
      <c r="D161" s="9">
        <v>350.5</v>
      </c>
      <c r="E161" s="9">
        <v>621.4</v>
      </c>
      <c r="F161" s="2">
        <f t="shared" si="15"/>
        <v>7.2521419828641243E-2</v>
      </c>
      <c r="G161">
        <f t="shared" si="16"/>
        <v>0.38737413179881752</v>
      </c>
      <c r="H161">
        <f t="shared" si="17"/>
        <v>2.1244661742369852</v>
      </c>
      <c r="I161" s="2">
        <f t="shared" si="18"/>
        <v>1.4935794542536116</v>
      </c>
      <c r="J161" s="2">
        <f t="shared" si="19"/>
        <v>1.5814836818255786</v>
      </c>
      <c r="K161" s="2">
        <f t="shared" si="20"/>
        <v>4.4842747613831992</v>
      </c>
    </row>
    <row r="162" spans="1:11">
      <c r="A162" s="1">
        <v>31471</v>
      </c>
      <c r="B162" s="9">
        <v>3.1</v>
      </c>
      <c r="C162" s="2">
        <f t="shared" si="14"/>
        <v>2.5473393892132545E-3</v>
      </c>
      <c r="D162" s="9">
        <v>338.15</v>
      </c>
      <c r="E162" s="9">
        <v>625.20000000000005</v>
      </c>
      <c r="F162" s="2">
        <f t="shared" si="15"/>
        <v>-3.5235378031383768E-2</v>
      </c>
      <c r="G162">
        <f t="shared" si="16"/>
        <v>0.38638986567439232</v>
      </c>
      <c r="H162">
        <f t="shared" si="17"/>
        <v>2.0444020196807378</v>
      </c>
      <c r="I162" s="2">
        <f t="shared" si="18"/>
        <v>1.5088282504012844</v>
      </c>
      <c r="J162" s="2">
        <f t="shared" si="19"/>
        <v>1.5880595968909041</v>
      </c>
      <c r="K162" s="2">
        <f t="shared" si="20"/>
        <v>4.2910342669378849</v>
      </c>
    </row>
    <row r="163" spans="1:11">
      <c r="A163" s="1">
        <v>31502</v>
      </c>
      <c r="B163" s="9">
        <v>2.2999999999999998</v>
      </c>
      <c r="C163" s="2">
        <f t="shared" si="14"/>
        <v>1.8967538135683526E-3</v>
      </c>
      <c r="D163" s="9">
        <v>344</v>
      </c>
      <c r="E163" s="9">
        <v>633.5</v>
      </c>
      <c r="F163" s="2">
        <f t="shared" si="15"/>
        <v>1.7300014786337581E-2</v>
      </c>
      <c r="G163">
        <f t="shared" si="16"/>
        <v>0.38565836669662595</v>
      </c>
      <c r="H163">
        <f t="shared" si="17"/>
        <v>2.075832860955086</v>
      </c>
      <c r="I163" s="2">
        <f t="shared" si="18"/>
        <v>1.5421348314606744</v>
      </c>
      <c r="J163" s="2">
        <f t="shared" si="19"/>
        <v>1.5929685088010492</v>
      </c>
      <c r="K163" s="2">
        <f t="shared" si="20"/>
        <v>4.3825692379909293</v>
      </c>
    </row>
    <row r="164" spans="1:11">
      <c r="A164" s="1">
        <v>31532</v>
      </c>
      <c r="B164" s="9">
        <v>1.6</v>
      </c>
      <c r="C164" s="2">
        <f t="shared" si="14"/>
        <v>1.323654354508319E-3</v>
      </c>
      <c r="D164" s="9">
        <v>345.75</v>
      </c>
      <c r="E164" s="9">
        <v>641</v>
      </c>
      <c r="F164" s="2">
        <f t="shared" si="15"/>
        <v>5.0872093023255349E-3</v>
      </c>
      <c r="G164">
        <f t="shared" si="16"/>
        <v>0.38514856312391438</v>
      </c>
      <c r="H164">
        <f t="shared" si="17"/>
        <v>2.0836350445954253</v>
      </c>
      <c r="I164" s="2">
        <f t="shared" si="18"/>
        <v>1.57223113964687</v>
      </c>
      <c r="J164" s="2">
        <f t="shared" si="19"/>
        <v>1.5964007028588267</v>
      </c>
      <c r="K164" s="2">
        <f t="shared" si="20"/>
        <v>4.4099514942888485</v>
      </c>
    </row>
    <row r="165" spans="1:11">
      <c r="A165" s="1">
        <v>31563</v>
      </c>
      <c r="B165" s="9">
        <v>1.5</v>
      </c>
      <c r="C165" s="2">
        <f t="shared" si="14"/>
        <v>1.2414877164492744E-3</v>
      </c>
      <c r="D165" s="9">
        <v>343.2</v>
      </c>
      <c r="E165" s="9">
        <v>652</v>
      </c>
      <c r="F165" s="2">
        <f t="shared" si="15"/>
        <v>-7.3752711496746226E-3</v>
      </c>
      <c r="G165">
        <f t="shared" si="16"/>
        <v>0.38467099880402489</v>
      </c>
      <c r="H165">
        <f t="shared" si="17"/>
        <v>2.0657031261076764</v>
      </c>
      <c r="I165" s="2">
        <f t="shared" si="18"/>
        <v>1.6163723916532908</v>
      </c>
      <c r="J165" s="2">
        <f t="shared" si="19"/>
        <v>1.5996241024384061</v>
      </c>
      <c r="K165" s="2">
        <f t="shared" si="20"/>
        <v>4.3700516351118806</v>
      </c>
    </row>
    <row r="166" spans="1:11">
      <c r="A166" s="1">
        <v>31593</v>
      </c>
      <c r="B166" s="9">
        <v>1.8</v>
      </c>
      <c r="C166" s="2">
        <f t="shared" si="14"/>
        <v>1.4877654706024757E-3</v>
      </c>
      <c r="D166" s="9">
        <v>345.5</v>
      </c>
      <c r="E166" s="9">
        <v>660.6</v>
      </c>
      <c r="F166" s="2">
        <f t="shared" si="15"/>
        <v>6.7016317016317384E-3</v>
      </c>
      <c r="G166">
        <f t="shared" si="16"/>
        <v>0.38409954875810859</v>
      </c>
      <c r="H166">
        <f t="shared" si="17"/>
        <v>2.0764574260041742</v>
      </c>
      <c r="I166" s="2">
        <f t="shared" si="18"/>
        <v>1.6508828250401288</v>
      </c>
      <c r="J166" s="2">
        <f t="shared" si="19"/>
        <v>1.6034917334145598</v>
      </c>
      <c r="K166" s="2">
        <f t="shared" si="20"/>
        <v>4.4060397433891456</v>
      </c>
    </row>
    <row r="167" spans="1:11">
      <c r="A167" s="1">
        <v>31624</v>
      </c>
      <c r="B167" s="9">
        <v>1.6</v>
      </c>
      <c r="C167" s="2">
        <f t="shared" si="14"/>
        <v>1.323654354508319E-3</v>
      </c>
      <c r="D167" s="9">
        <v>357.5</v>
      </c>
      <c r="E167" s="9">
        <v>670.3</v>
      </c>
      <c r="F167" s="2">
        <f t="shared" si="15"/>
        <v>3.4732272069464498E-2</v>
      </c>
      <c r="G167">
        <f t="shared" si="16"/>
        <v>0.38359180579401564</v>
      </c>
      <c r="H167">
        <f t="shared" si="17"/>
        <v>2.1457372957496612</v>
      </c>
      <c r="I167" s="2">
        <f t="shared" si="18"/>
        <v>1.6898073836276084</v>
      </c>
      <c r="J167" s="2">
        <f t="shared" si="19"/>
        <v>1.6069378565844206</v>
      </c>
      <c r="K167" s="2">
        <f t="shared" si="20"/>
        <v>4.5938037865748758</v>
      </c>
    </row>
    <row r="168" spans="1:11">
      <c r="A168" s="1">
        <v>31655</v>
      </c>
      <c r="B168" s="9">
        <v>1.6</v>
      </c>
      <c r="C168" s="2">
        <f t="shared" si="14"/>
        <v>1.323654354508319E-3</v>
      </c>
      <c r="D168" s="9">
        <v>384.7</v>
      </c>
      <c r="E168" s="9">
        <v>678.7</v>
      </c>
      <c r="F168" s="2">
        <f t="shared" si="15"/>
        <v>7.6083916083915959E-2</v>
      </c>
      <c r="G168">
        <f t="shared" si="16"/>
        <v>0.38308473401768744</v>
      </c>
      <c r="H168">
        <f t="shared" si="17"/>
        <v>2.305941123088791</v>
      </c>
      <c r="I168" s="2">
        <f t="shared" si="18"/>
        <v>1.723515248796148</v>
      </c>
      <c r="J168" s="2">
        <f t="shared" si="19"/>
        <v>1.610388541230221</v>
      </c>
      <c r="K168" s="2">
        <f t="shared" si="20"/>
        <v>5.0194022844625303</v>
      </c>
    </row>
    <row r="169" spans="1:11">
      <c r="A169" s="1">
        <v>31685</v>
      </c>
      <c r="B169" s="9">
        <v>1.8</v>
      </c>
      <c r="C169" s="2">
        <f t="shared" si="14"/>
        <v>1.4877654706024757E-3</v>
      </c>
      <c r="D169" s="9">
        <v>423.2</v>
      </c>
      <c r="E169" s="9">
        <v>687.4</v>
      </c>
      <c r="F169" s="2">
        <f t="shared" si="15"/>
        <v>0.10007798284377434</v>
      </c>
      <c r="G169">
        <f t="shared" si="16"/>
        <v>0.38251564045585185</v>
      </c>
      <c r="H169">
        <f t="shared" si="17"/>
        <v>2.5329466287109499</v>
      </c>
      <c r="I169" s="2">
        <f t="shared" si="18"/>
        <v>1.7584269662921348</v>
      </c>
      <c r="J169" s="2">
        <f t="shared" si="19"/>
        <v>1.6142721871667196</v>
      </c>
      <c r="K169" s="2">
        <f t="shared" si="20"/>
        <v>5.6218119230167476</v>
      </c>
    </row>
    <row r="170" spans="1:11">
      <c r="A170" s="1">
        <v>31716</v>
      </c>
      <c r="B170" s="9">
        <v>1.5</v>
      </c>
      <c r="C170" s="2">
        <f t="shared" si="14"/>
        <v>1.2414877164492744E-3</v>
      </c>
      <c r="D170" s="9">
        <v>401</v>
      </c>
      <c r="E170" s="9">
        <v>694.9</v>
      </c>
      <c r="F170" s="2">
        <f t="shared" si="15"/>
        <v>-5.2457466918714557E-2</v>
      </c>
      <c r="G170">
        <f t="shared" si="16"/>
        <v>0.38204134082404301</v>
      </c>
      <c r="H170">
        <f t="shared" si="17"/>
        <v>2.3970986961420988</v>
      </c>
      <c r="I170" s="2">
        <f t="shared" si="18"/>
        <v>1.7885232744783308</v>
      </c>
      <c r="J170" s="2">
        <f t="shared" si="19"/>
        <v>1.6175177739745421</v>
      </c>
      <c r="K170" s="2">
        <f t="shared" si="20"/>
        <v>5.2744484431231466</v>
      </c>
    </row>
    <row r="171" spans="1:11">
      <c r="A171" s="1">
        <v>31746</v>
      </c>
      <c r="B171" s="9">
        <v>1.3</v>
      </c>
      <c r="C171" s="2">
        <f t="shared" si="14"/>
        <v>1.0769315803607071E-3</v>
      </c>
      <c r="D171" s="9">
        <v>383.5</v>
      </c>
      <c r="E171" s="9">
        <v>705.4</v>
      </c>
      <c r="F171" s="2">
        <f t="shared" si="15"/>
        <v>-4.3640897755610975E-2</v>
      </c>
      <c r="G171">
        <f t="shared" si="16"/>
        <v>0.3816303510469764</v>
      </c>
      <c r="H171">
        <f t="shared" si="17"/>
        <v>2.2900209611409124</v>
      </c>
      <c r="I171" s="2">
        <f t="shared" si="18"/>
        <v>1.8306581059390048</v>
      </c>
      <c r="J171" s="2">
        <f t="shared" si="19"/>
        <v>1.6203366615274906</v>
      </c>
      <c r="K171" s="2">
        <f t="shared" si="20"/>
        <v>5.0006258801439571</v>
      </c>
    </row>
    <row r="172" spans="1:11">
      <c r="A172" s="1">
        <v>31777</v>
      </c>
      <c r="B172" s="9">
        <v>1.1000000000000001</v>
      </c>
      <c r="C172" s="2">
        <f t="shared" si="14"/>
        <v>9.1207735967446801E-4</v>
      </c>
      <c r="D172" s="9">
        <v>388.75</v>
      </c>
      <c r="E172" s="9">
        <v>724.7</v>
      </c>
      <c r="F172" s="2">
        <f t="shared" si="15"/>
        <v>1.368970013037818E-2</v>
      </c>
      <c r="G172">
        <f t="shared" si="16"/>
        <v>0.38128259182733271</v>
      </c>
      <c r="H172">
        <f t="shared" si="17"/>
        <v>2.3192553211215126</v>
      </c>
      <c r="I172" s="2">
        <f t="shared" si="18"/>
        <v>1.9081059390048156</v>
      </c>
      <c r="J172" s="2">
        <f t="shared" si="19"/>
        <v>1.6227266112711947</v>
      </c>
      <c r="K172" s="2">
        <f t="shared" si="20"/>
        <v>5.0827726490377145</v>
      </c>
    </row>
    <row r="173" spans="1:11">
      <c r="A173" s="1">
        <v>31808</v>
      </c>
      <c r="B173" s="9">
        <v>1.5</v>
      </c>
      <c r="C173" s="2">
        <f t="shared" si="14"/>
        <v>1.2414877164492744E-3</v>
      </c>
      <c r="D173" s="9">
        <v>400.5</v>
      </c>
      <c r="E173" s="9">
        <v>730.2</v>
      </c>
      <c r="F173" s="2">
        <f t="shared" si="15"/>
        <v>3.0225080385852143E-2</v>
      </c>
      <c r="G173">
        <f t="shared" si="16"/>
        <v>0.38080982111211875</v>
      </c>
      <c r="H173">
        <f t="shared" si="17"/>
        <v>2.3863923228822381</v>
      </c>
      <c r="I173" s="2">
        <f t="shared" si="18"/>
        <v>1.930176565008026</v>
      </c>
      <c r="J173" s="2">
        <f t="shared" si="19"/>
        <v>1.6259826941426927</v>
      </c>
      <c r="K173" s="2">
        <f t="shared" si="20"/>
        <v>5.2666249413237418</v>
      </c>
    </row>
    <row r="174" spans="1:11">
      <c r="A174" s="1">
        <v>31836</v>
      </c>
      <c r="B174" s="9">
        <v>2.1</v>
      </c>
      <c r="C174" s="2">
        <f t="shared" si="14"/>
        <v>1.73337883251512E-3</v>
      </c>
      <c r="D174" s="9">
        <v>405.85</v>
      </c>
      <c r="E174" s="9">
        <v>730.7</v>
      </c>
      <c r="F174" s="2">
        <f t="shared" si="15"/>
        <v>1.3358302122347121E-2</v>
      </c>
      <c r="G174">
        <f t="shared" si="16"/>
        <v>0.38015087563113764</v>
      </c>
      <c r="H174">
        <f t="shared" si="17"/>
        <v>2.4140859470332892</v>
      </c>
      <c r="I174" s="2">
        <f t="shared" si="18"/>
        <v>1.9321829855537724</v>
      </c>
      <c r="J174" s="2">
        <f t="shared" si="19"/>
        <v>1.6305345169592709</v>
      </c>
      <c r="K174" s="2">
        <f t="shared" si="20"/>
        <v>5.3503364105773805</v>
      </c>
    </row>
    <row r="175" spans="1:11">
      <c r="A175" s="1">
        <v>31867</v>
      </c>
      <c r="B175" s="9">
        <v>3</v>
      </c>
      <c r="C175" s="2">
        <f t="shared" si="14"/>
        <v>2.4662697723036864E-3</v>
      </c>
      <c r="D175" s="9">
        <v>420.32</v>
      </c>
      <c r="E175" s="9">
        <v>733.8</v>
      </c>
      <c r="F175" s="2">
        <f t="shared" si="15"/>
        <v>3.565356658864105E-2</v>
      </c>
      <c r="G175">
        <f t="shared" si="16"/>
        <v>0.37921562759162325</v>
      </c>
      <c r="H175">
        <f t="shared" si="17"/>
        <v>2.4940058299062957</v>
      </c>
      <c r="I175" s="2">
        <f t="shared" si="18"/>
        <v>1.9446227929373996</v>
      </c>
      <c r="J175" s="2">
        <f t="shared" si="19"/>
        <v>1.6370221247234489</v>
      </c>
      <c r="K175" s="2">
        <f t="shared" si="20"/>
        <v>5.5767485526521732</v>
      </c>
    </row>
    <row r="176" spans="1:11">
      <c r="A176" s="1">
        <v>31897</v>
      </c>
      <c r="B176" s="9">
        <v>3.8</v>
      </c>
      <c r="C176" s="2">
        <f t="shared" si="14"/>
        <v>3.1128168457330574E-3</v>
      </c>
      <c r="D176" s="9">
        <v>453.25</v>
      </c>
      <c r="E176" s="9">
        <v>743.9</v>
      </c>
      <c r="F176" s="2">
        <f t="shared" si="15"/>
        <v>7.8345070422535246E-2</v>
      </c>
      <c r="G176">
        <f t="shared" si="16"/>
        <v>0.37803886185410207</v>
      </c>
      <c r="H176">
        <f t="shared" si="17"/>
        <v>2.6810532645184173</v>
      </c>
      <c r="I176" s="2">
        <f t="shared" si="18"/>
        <v>1.9851524879614768</v>
      </c>
      <c r="J176" s="2">
        <f t="shared" si="19"/>
        <v>1.645230691615859</v>
      </c>
      <c r="K176" s="2">
        <f t="shared" si="20"/>
        <v>6.0920043811610141</v>
      </c>
    </row>
    <row r="177" spans="1:11">
      <c r="A177" s="1">
        <v>31928</v>
      </c>
      <c r="B177" s="9">
        <v>3.9</v>
      </c>
      <c r="C177" s="2">
        <f t="shared" si="14"/>
        <v>3.1933138078821255E-3</v>
      </c>
      <c r="D177" s="9">
        <v>451</v>
      </c>
      <c r="E177" s="9">
        <v>745.8</v>
      </c>
      <c r="F177" s="2">
        <f t="shared" si="15"/>
        <v>-4.964147821290732E-3</v>
      </c>
      <c r="G177">
        <f t="shared" si="16"/>
        <v>0.37683550782366848</v>
      </c>
      <c r="H177">
        <f t="shared" si="17"/>
        <v>2.6592522927315718</v>
      </c>
      <c r="I177" s="2">
        <f t="shared" si="18"/>
        <v>1.9927768860353128</v>
      </c>
      <c r="J177" s="2">
        <f t="shared" si="19"/>
        <v>1.6536777433084295</v>
      </c>
      <c r="K177" s="2">
        <f t="shared" si="20"/>
        <v>6.0567986230636892</v>
      </c>
    </row>
    <row r="178" spans="1:11">
      <c r="A178" s="1">
        <v>31958</v>
      </c>
      <c r="B178" s="9">
        <v>3.7</v>
      </c>
      <c r="C178" s="2">
        <f t="shared" si="14"/>
        <v>3.0322487646148311E-3</v>
      </c>
      <c r="D178" s="9">
        <v>447.3</v>
      </c>
      <c r="E178" s="9">
        <v>743.2</v>
      </c>
      <c r="F178" s="2">
        <f t="shared" si="15"/>
        <v>-8.2039911308203761E-3</v>
      </c>
      <c r="G178">
        <f t="shared" si="16"/>
        <v>0.3756963031725033</v>
      </c>
      <c r="H178">
        <f t="shared" si="17"/>
        <v>2.6294626257089813</v>
      </c>
      <c r="I178" s="2">
        <f t="shared" si="18"/>
        <v>1.982343499197432</v>
      </c>
      <c r="J178" s="2">
        <f t="shared" si="19"/>
        <v>1.6617243543672622</v>
      </c>
      <c r="K178" s="2">
        <f t="shared" si="20"/>
        <v>5.9989047097480892</v>
      </c>
    </row>
    <row r="179" spans="1:11">
      <c r="A179" s="1">
        <v>31989</v>
      </c>
      <c r="B179" s="9">
        <v>3.9</v>
      </c>
      <c r="C179" s="2">
        <f t="shared" si="14"/>
        <v>3.1933138078821255E-3</v>
      </c>
      <c r="D179" s="9">
        <v>462.5</v>
      </c>
      <c r="E179" s="9">
        <v>743</v>
      </c>
      <c r="F179" s="2">
        <f t="shared" si="15"/>
        <v>3.3981667784484637E-2</v>
      </c>
      <c r="G179">
        <f t="shared" si="16"/>
        <v>0.37450040585542771</v>
      </c>
      <c r="H179">
        <f t="shared" si="17"/>
        <v>2.7101617541564007</v>
      </c>
      <c r="I179" s="2">
        <f t="shared" si="18"/>
        <v>1.9815409309791332</v>
      </c>
      <c r="J179" s="2">
        <f t="shared" si="19"/>
        <v>1.6702240755008395</v>
      </c>
      <c r="K179" s="2">
        <f t="shared" si="20"/>
        <v>6.2367391644500136</v>
      </c>
    </row>
    <row r="180" spans="1:11">
      <c r="A180" s="1">
        <v>32020</v>
      </c>
      <c r="B180" s="9">
        <v>4.3</v>
      </c>
      <c r="C180" s="2">
        <f t="shared" si="14"/>
        <v>3.5145930840192463E-3</v>
      </c>
      <c r="D180" s="9">
        <v>453.4</v>
      </c>
      <c r="E180" s="9">
        <v>744.9</v>
      </c>
      <c r="F180" s="2">
        <f t="shared" si="15"/>
        <v>-1.9675675675675741E-2</v>
      </c>
      <c r="G180">
        <f t="shared" si="16"/>
        <v>0.37318879908313668</v>
      </c>
      <c r="H180">
        <f t="shared" si="17"/>
        <v>2.6475324910701676</v>
      </c>
      <c r="I180" s="2">
        <f t="shared" si="18"/>
        <v>1.9891653290529696</v>
      </c>
      <c r="J180" s="2">
        <f t="shared" si="19"/>
        <v>1.6796088265693765</v>
      </c>
      <c r="K180" s="2">
        <f t="shared" si="20"/>
        <v>6.0943514317008347</v>
      </c>
    </row>
    <row r="181" spans="1:11">
      <c r="A181" s="1">
        <v>32050</v>
      </c>
      <c r="B181" s="9">
        <v>4.4000000000000004</v>
      </c>
      <c r="C181" s="2">
        <f t="shared" si="14"/>
        <v>3.5947364110451296E-3</v>
      </c>
      <c r="D181" s="9">
        <v>459.5</v>
      </c>
      <c r="E181" s="9">
        <v>747.6</v>
      </c>
      <c r="F181" s="2">
        <f t="shared" si="15"/>
        <v>1.3453903837671088E-2</v>
      </c>
      <c r="G181">
        <f t="shared" si="16"/>
        <v>0.37185208883986082</v>
      </c>
      <c r="H181">
        <f t="shared" si="17"/>
        <v>2.6735414617730608</v>
      </c>
      <c r="I181" s="2">
        <f t="shared" si="18"/>
        <v>2.0000000000000004</v>
      </c>
      <c r="J181" s="2">
        <f t="shared" si="19"/>
        <v>1.6892413139856033</v>
      </c>
      <c r="K181" s="2">
        <f t="shared" si="20"/>
        <v>6.189798153653582</v>
      </c>
    </row>
    <row r="182" spans="1:11">
      <c r="A182" s="1">
        <v>32081</v>
      </c>
      <c r="B182" s="9">
        <v>4.5</v>
      </c>
      <c r="C182" s="2">
        <f t="shared" si="14"/>
        <v>3.6748094004368514E-3</v>
      </c>
      <c r="D182" s="9">
        <v>468.8</v>
      </c>
      <c r="E182" s="9">
        <v>756.2</v>
      </c>
      <c r="F182" s="2">
        <f t="shared" si="15"/>
        <v>2.0239390642002197E-2</v>
      </c>
      <c r="G182">
        <f t="shared" si="16"/>
        <v>0.37049060647640775</v>
      </c>
      <c r="H182">
        <f t="shared" si="17"/>
        <v>2.7176654094216905</v>
      </c>
      <c r="I182" s="2">
        <f t="shared" si="18"/>
        <v>2.034510433386838</v>
      </c>
      <c r="J182" s="2">
        <f t="shared" si="19"/>
        <v>1.6991237632462806</v>
      </c>
      <c r="K182" s="2">
        <f t="shared" si="20"/>
        <v>6.3353152871225227</v>
      </c>
    </row>
    <row r="183" spans="1:11">
      <c r="A183" s="1">
        <v>32111</v>
      </c>
      <c r="B183" s="9">
        <v>4.5</v>
      </c>
      <c r="C183" s="2">
        <f t="shared" si="14"/>
        <v>3.6748094004368514E-3</v>
      </c>
      <c r="D183" s="9">
        <v>492.5</v>
      </c>
      <c r="E183" s="9">
        <v>753.2</v>
      </c>
      <c r="F183" s="2">
        <f t="shared" si="15"/>
        <v>5.0554607508532357E-2</v>
      </c>
      <c r="G183">
        <f t="shared" si="16"/>
        <v>0.36913410898269627</v>
      </c>
      <c r="H183">
        <f t="shared" si="17"/>
        <v>2.8446025453603223</v>
      </c>
      <c r="I183" s="2">
        <f t="shared" si="18"/>
        <v>2.02247191011236</v>
      </c>
      <c r="J183" s="2">
        <f t="shared" si="19"/>
        <v>1.7090425286244004</v>
      </c>
      <c r="K183" s="2">
        <f t="shared" si="20"/>
        <v>6.706149272414339</v>
      </c>
    </row>
    <row r="184" spans="1:11">
      <c r="A184" s="1">
        <v>32142</v>
      </c>
      <c r="B184" s="9">
        <v>4.4000000000000004</v>
      </c>
      <c r="C184" s="2">
        <f t="shared" si="14"/>
        <v>3.5947364110451296E-3</v>
      </c>
      <c r="D184" s="9">
        <v>484.1</v>
      </c>
      <c r="E184" s="9">
        <v>750.2</v>
      </c>
      <c r="F184" s="2">
        <f t="shared" si="15"/>
        <v>-1.7055837563451748E-2</v>
      </c>
      <c r="G184">
        <f t="shared" si="16"/>
        <v>0.36781192207400037</v>
      </c>
      <c r="H184">
        <f t="shared" si="17"/>
        <v>2.786070278141509</v>
      </c>
      <c r="I184" s="2">
        <f t="shared" si="18"/>
        <v>2.0104333868378816</v>
      </c>
      <c r="J184" s="2">
        <f t="shared" si="19"/>
        <v>1.7187808224411163</v>
      </c>
      <c r="K184" s="2">
        <f t="shared" si="20"/>
        <v>6.5747144421843284</v>
      </c>
    </row>
    <row r="185" spans="1:11">
      <c r="A185" s="1">
        <v>32173</v>
      </c>
      <c r="B185" s="9">
        <v>4</v>
      </c>
      <c r="C185" s="2">
        <f t="shared" si="14"/>
        <v>3.2737397821989145E-3</v>
      </c>
      <c r="D185" s="9">
        <v>458</v>
      </c>
      <c r="E185" s="9">
        <v>756.2</v>
      </c>
      <c r="F185" s="2">
        <f t="shared" si="15"/>
        <v>-5.3914480479239857E-2</v>
      </c>
      <c r="G185">
        <f t="shared" si="16"/>
        <v>0.366611730666696</v>
      </c>
      <c r="H185">
        <f t="shared" si="17"/>
        <v>2.6272597816514947</v>
      </c>
      <c r="I185" s="2">
        <f t="shared" si="18"/>
        <v>2.034510433386838</v>
      </c>
      <c r="J185" s="2">
        <f t="shared" si="19"/>
        <v>1.7276814033786212</v>
      </c>
      <c r="K185" s="2">
        <f t="shared" si="20"/>
        <v>6.1663276482553648</v>
      </c>
    </row>
    <row r="186" spans="1:11">
      <c r="A186" s="1">
        <v>32202</v>
      </c>
      <c r="B186" s="9">
        <v>3.9</v>
      </c>
      <c r="C186" s="2">
        <f t="shared" si="14"/>
        <v>3.1933138078821255E-3</v>
      </c>
      <c r="D186" s="9">
        <v>426.15</v>
      </c>
      <c r="E186" s="9">
        <v>757.7</v>
      </c>
      <c r="F186" s="2">
        <f t="shared" si="15"/>
        <v>-6.9541484716157287E-2</v>
      </c>
      <c r="G186">
        <f t="shared" si="16"/>
        <v>0.36544475089763656</v>
      </c>
      <c r="H186">
        <f t="shared" si="17"/>
        <v>2.4367748489286192</v>
      </c>
      <c r="I186" s="2">
        <f t="shared" si="18"/>
        <v>2.0405296950240772</v>
      </c>
      <c r="J186" s="2">
        <f t="shared" si="19"/>
        <v>1.7363917460675333</v>
      </c>
      <c r="K186" s="2">
        <f t="shared" si="20"/>
        <v>5.667970583633239</v>
      </c>
    </row>
    <row r="187" spans="1:11">
      <c r="A187" s="1">
        <v>32233</v>
      </c>
      <c r="B187" s="9">
        <v>3.9</v>
      </c>
      <c r="C187" s="2">
        <f t="shared" si="14"/>
        <v>3.1933138078821255E-3</v>
      </c>
      <c r="D187" s="9">
        <v>456.95</v>
      </c>
      <c r="E187" s="9">
        <v>761.8</v>
      </c>
      <c r="F187" s="2">
        <f t="shared" si="15"/>
        <v>7.2275020532676315E-2</v>
      </c>
      <c r="G187">
        <f t="shared" si="16"/>
        <v>0.36428148579907854</v>
      </c>
      <c r="H187">
        <f t="shared" si="17"/>
        <v>2.6045755740242402</v>
      </c>
      <c r="I187" s="2">
        <f t="shared" si="18"/>
        <v>2.0569823434991972</v>
      </c>
      <c r="J187" s="2">
        <f t="shared" si="19"/>
        <v>1.7451299036140253</v>
      </c>
      <c r="K187" s="2">
        <f t="shared" si="20"/>
        <v>6.1498982944766132</v>
      </c>
    </row>
    <row r="188" spans="1:11">
      <c r="A188" s="1">
        <v>32263</v>
      </c>
      <c r="B188" s="9">
        <v>3.9</v>
      </c>
      <c r="C188" s="2">
        <f t="shared" si="14"/>
        <v>3.1933138078821255E-3</v>
      </c>
      <c r="D188" s="9">
        <v>449</v>
      </c>
      <c r="E188" s="9">
        <v>768.1</v>
      </c>
      <c r="F188" s="2">
        <f t="shared" si="15"/>
        <v>-1.7397964766385776E-2</v>
      </c>
      <c r="G188">
        <f t="shared" si="16"/>
        <v>0.36312192354667222</v>
      </c>
      <c r="H188">
        <f t="shared" si="17"/>
        <v>2.551114749999313</v>
      </c>
      <c r="I188" s="2">
        <f t="shared" si="18"/>
        <v>2.082263242375602</v>
      </c>
      <c r="J188" s="2">
        <f t="shared" si="19"/>
        <v>1.7538959648396659</v>
      </c>
      <c r="K188" s="2">
        <f t="shared" si="20"/>
        <v>6.0255046158660672</v>
      </c>
    </row>
    <row r="189" spans="1:11">
      <c r="A189" s="1">
        <v>32294</v>
      </c>
      <c r="B189" s="9">
        <v>3.9</v>
      </c>
      <c r="C189" s="2">
        <f t="shared" si="14"/>
        <v>3.1933138078821255E-3</v>
      </c>
      <c r="D189" s="9">
        <v>455.5</v>
      </c>
      <c r="E189" s="9">
        <v>771.7</v>
      </c>
      <c r="F189" s="2">
        <f t="shared" si="15"/>
        <v>1.4476614699331813E-2</v>
      </c>
      <c r="G189">
        <f t="shared" si="16"/>
        <v>0.36196605235370655</v>
      </c>
      <c r="H189">
        <f t="shared" si="17"/>
        <v>2.5798081184026538</v>
      </c>
      <c r="I189" s="2">
        <f t="shared" si="18"/>
        <v>2.0967094703049765</v>
      </c>
      <c r="J189" s="2">
        <f t="shared" si="19"/>
        <v>1.7626900188496593</v>
      </c>
      <c r="K189" s="2">
        <f t="shared" si="20"/>
        <v>6.1272101392583371</v>
      </c>
    </row>
    <row r="190" spans="1:11">
      <c r="A190" s="1">
        <v>32324</v>
      </c>
      <c r="B190" s="9">
        <v>4</v>
      </c>
      <c r="C190" s="2">
        <f t="shared" si="14"/>
        <v>3.2737397821989145E-3</v>
      </c>
      <c r="D190" s="9">
        <v>436.55</v>
      </c>
      <c r="E190" s="9">
        <v>778.3</v>
      </c>
      <c r="F190" s="2">
        <f t="shared" si="15"/>
        <v>-4.1602634467618027E-2</v>
      </c>
      <c r="G190">
        <f t="shared" si="16"/>
        <v>0.3607849363547439</v>
      </c>
      <c r="H190">
        <f t="shared" si="17"/>
        <v>2.4644134558858348</v>
      </c>
      <c r="I190" s="2">
        <f t="shared" si="18"/>
        <v>2.1231942215088284</v>
      </c>
      <c r="J190" s="2">
        <f t="shared" si="19"/>
        <v>1.7717343470702511</v>
      </c>
      <c r="K190" s="2">
        <f t="shared" si="20"/>
        <v>5.8306994210608716</v>
      </c>
    </row>
    <row r="191" spans="1:11">
      <c r="A191" s="1">
        <v>32355</v>
      </c>
      <c r="B191" s="9">
        <v>4.0999999999999996</v>
      </c>
      <c r="C191" s="2">
        <f t="shared" si="14"/>
        <v>3.3540948994528197E-3</v>
      </c>
      <c r="D191" s="9">
        <v>436.8</v>
      </c>
      <c r="E191" s="9">
        <v>781.4</v>
      </c>
      <c r="F191" s="2">
        <f t="shared" si="15"/>
        <v>5.7267208796241142E-4</v>
      </c>
      <c r="G191">
        <f t="shared" si="16"/>
        <v>0.35957887468521127</v>
      </c>
      <c r="H191">
        <f t="shared" si="17"/>
        <v>2.4575817941245583</v>
      </c>
      <c r="I191" s="2">
        <f t="shared" si="18"/>
        <v>2.135634028892456</v>
      </c>
      <c r="J191" s="2">
        <f t="shared" si="19"/>
        <v>1.7810310071063977</v>
      </c>
      <c r="K191" s="2">
        <f t="shared" si="20"/>
        <v>5.8346111719605744</v>
      </c>
    </row>
    <row r="192" spans="1:11">
      <c r="A192" s="1">
        <v>32386</v>
      </c>
      <c r="B192" s="9">
        <v>4</v>
      </c>
      <c r="C192" s="2">
        <f t="shared" si="14"/>
        <v>3.2737397821989145E-3</v>
      </c>
      <c r="D192" s="9">
        <v>427.75</v>
      </c>
      <c r="E192" s="9">
        <v>783.3</v>
      </c>
      <c r="F192" s="2">
        <f t="shared" si="15"/>
        <v>-2.0718864468864506E-2</v>
      </c>
      <c r="G192">
        <f t="shared" si="16"/>
        <v>0.35840554818396064</v>
      </c>
      <c r="H192">
        <f t="shared" si="17"/>
        <v>2.3988104089452262</v>
      </c>
      <c r="I192" s="2">
        <f t="shared" si="18"/>
        <v>2.143258426966292</v>
      </c>
      <c r="J192" s="2">
        <f t="shared" si="19"/>
        <v>1.7901353789498908</v>
      </c>
      <c r="K192" s="2">
        <f t="shared" si="20"/>
        <v>5.6930057893913357</v>
      </c>
    </row>
    <row r="193" spans="1:11">
      <c r="A193" s="1">
        <v>32416</v>
      </c>
      <c r="B193" s="9">
        <v>4.2</v>
      </c>
      <c r="C193" s="2">
        <f t="shared" si="14"/>
        <v>3.4343792900468628E-3</v>
      </c>
      <c r="D193" s="9">
        <v>397.7</v>
      </c>
      <c r="E193" s="9">
        <v>783.7</v>
      </c>
      <c r="F193" s="2">
        <f t="shared" si="15"/>
        <v>-7.0251315020455896E-2</v>
      </c>
      <c r="G193">
        <f t="shared" si="16"/>
        <v>0.35717886050260794</v>
      </c>
      <c r="H193">
        <f t="shared" si="17"/>
        <v>2.2226573747752685</v>
      </c>
      <c r="I193" s="2">
        <f t="shared" si="18"/>
        <v>2.1448635634028896</v>
      </c>
      <c r="J193" s="2">
        <f t="shared" si="19"/>
        <v>1.7997177621117832</v>
      </c>
      <c r="K193" s="2">
        <f t="shared" si="20"/>
        <v>5.2228133312470701</v>
      </c>
    </row>
    <row r="194" spans="1:11">
      <c r="A194" s="1">
        <v>32447</v>
      </c>
      <c r="B194" s="9">
        <v>4.2</v>
      </c>
      <c r="C194" s="2">
        <f t="shared" si="14"/>
        <v>3.4343792900468628E-3</v>
      </c>
      <c r="D194" s="9">
        <v>412.4</v>
      </c>
      <c r="E194" s="9">
        <v>783.3</v>
      </c>
      <c r="F194" s="2">
        <f t="shared" si="15"/>
        <v>3.6962534573799388E-2</v>
      </c>
      <c r="G194">
        <f t="shared" si="16"/>
        <v>0.35595637131281099</v>
      </c>
      <c r="H194">
        <f t="shared" si="17"/>
        <v>2.2969239169050772</v>
      </c>
      <c r="I194" s="2">
        <f t="shared" si="18"/>
        <v>2.143258426966292</v>
      </c>
      <c r="J194" s="2">
        <f t="shared" si="19"/>
        <v>1.8093330548119564</v>
      </c>
      <c r="K194" s="2">
        <f t="shared" si="20"/>
        <v>5.4528242841495898</v>
      </c>
    </row>
    <row r="195" spans="1:11">
      <c r="A195" s="1">
        <v>32477</v>
      </c>
      <c r="B195" s="9">
        <v>4.2</v>
      </c>
      <c r="C195" s="2">
        <f t="shared" si="14"/>
        <v>3.4343792900468628E-3</v>
      </c>
      <c r="D195" s="9">
        <v>422.6</v>
      </c>
      <c r="E195" s="9">
        <v>784.9</v>
      </c>
      <c r="F195" s="2">
        <f t="shared" si="15"/>
        <v>2.4733268671193187E-2</v>
      </c>
      <c r="G195">
        <f t="shared" si="16"/>
        <v>0.35473806624470888</v>
      </c>
      <c r="H195">
        <f t="shared" si="17"/>
        <v>2.3456784039276206</v>
      </c>
      <c r="I195" s="2">
        <f t="shared" si="18"/>
        <v>2.1496789727126808</v>
      </c>
      <c r="J195" s="2">
        <f t="shared" si="19"/>
        <v>1.8189813700742468</v>
      </c>
      <c r="K195" s="2">
        <f t="shared" si="20"/>
        <v>5.6124237208574614</v>
      </c>
    </row>
    <row r="196" spans="1:11">
      <c r="A196" s="1">
        <v>32508</v>
      </c>
      <c r="B196" s="9">
        <v>4.4000000000000004</v>
      </c>
      <c r="C196" s="2">
        <f t="shared" si="14"/>
        <v>3.5947364110451296E-3</v>
      </c>
      <c r="D196" s="9">
        <v>410.25</v>
      </c>
      <c r="E196" s="9">
        <v>786.7</v>
      </c>
      <c r="F196" s="2">
        <f t="shared" si="15"/>
        <v>-2.9223852342640799E-2</v>
      </c>
      <c r="G196">
        <f t="shared" si="16"/>
        <v>0.35346744395380908</v>
      </c>
      <c r="H196">
        <f t="shared" si="17"/>
        <v>2.2689722873110689</v>
      </c>
      <c r="I196" s="2">
        <f t="shared" si="18"/>
        <v>2.156902086677368</v>
      </c>
      <c r="J196" s="2">
        <f t="shared" si="19"/>
        <v>1.8291148650473104</v>
      </c>
      <c r="K196" s="2">
        <f t="shared" si="20"/>
        <v>5.4191832264121471</v>
      </c>
    </row>
    <row r="197" spans="1:11">
      <c r="A197" s="1">
        <v>32539</v>
      </c>
      <c r="B197" s="9">
        <v>4.7</v>
      </c>
      <c r="C197" s="2">
        <f t="shared" ref="C197:C260" si="21">(1+B197/100)^(1/12)-1</f>
        <v>3.8347448817659391E-3</v>
      </c>
      <c r="D197" s="9">
        <v>394</v>
      </c>
      <c r="E197" s="9">
        <v>785.7</v>
      </c>
      <c r="F197" s="2">
        <f t="shared" ref="F197:F260" si="22">D197/D196-1</f>
        <v>-3.9609993906154828E-2</v>
      </c>
      <c r="G197">
        <f t="shared" ref="G197:G260" si="23">G196/(1+C197)</f>
        <v>0.35211716445961561</v>
      </c>
      <c r="H197">
        <f t="shared" ref="H197:H260" si="24">H196*(1+F197)/(1+C197)</f>
        <v>2.1707739445640555</v>
      </c>
      <c r="I197" s="2">
        <f t="shared" ref="I197:I260" si="25">E197/$E$4-1</f>
        <v>2.1528892455858752</v>
      </c>
      <c r="J197" s="2">
        <f t="shared" ref="J197:J260" si="26">(1+J196)*(1+C197)-1</f>
        <v>1.8399637987959783</v>
      </c>
      <c r="K197" s="2">
        <f t="shared" si="20"/>
        <v>5.164919417931471</v>
      </c>
    </row>
    <row r="198" spans="1:11">
      <c r="A198" s="1">
        <v>32567</v>
      </c>
      <c r="B198" s="9">
        <v>4.8</v>
      </c>
      <c r="C198" s="2">
        <f t="shared" si="21"/>
        <v>3.914607630530309E-3</v>
      </c>
      <c r="D198" s="9">
        <v>387</v>
      </c>
      <c r="E198" s="9">
        <v>783.8</v>
      </c>
      <c r="F198" s="2">
        <f t="shared" si="22"/>
        <v>-1.7766497461928932E-2</v>
      </c>
      <c r="G198">
        <f t="shared" si="23"/>
        <v>0.35074413877759308</v>
      </c>
      <c r="H198">
        <f t="shared" si="24"/>
        <v>2.1238926882636324</v>
      </c>
      <c r="I198" s="2">
        <f t="shared" si="25"/>
        <v>2.1452648475120384</v>
      </c>
      <c r="J198" s="2">
        <f t="shared" si="26"/>
        <v>1.8510811427531748</v>
      </c>
      <c r="K198" s="2">
        <f t="shared" ref="K198:K261" si="27">(1+K197)*(1+F198)-1</f>
        <v>5.0553903927397954</v>
      </c>
    </row>
    <row r="199" spans="1:11">
      <c r="A199" s="1">
        <v>32598</v>
      </c>
      <c r="B199" s="9">
        <v>5</v>
      </c>
      <c r="C199" s="2">
        <f t="shared" si="21"/>
        <v>4.0741237836483535E-3</v>
      </c>
      <c r="D199" s="9">
        <v>383.2</v>
      </c>
      <c r="E199" s="9">
        <v>783</v>
      </c>
      <c r="F199" s="2">
        <f t="shared" si="22"/>
        <v>-9.819121447028456E-3</v>
      </c>
      <c r="G199">
        <f t="shared" si="23"/>
        <v>0.34932096193843282</v>
      </c>
      <c r="H199">
        <f t="shared" si="24"/>
        <v>2.0945046567799666</v>
      </c>
      <c r="I199" s="2">
        <f t="shared" si="25"/>
        <v>2.1420545746388444</v>
      </c>
      <c r="J199" s="2">
        <f t="shared" si="26"/>
        <v>1.8626968002459767</v>
      </c>
      <c r="K199" s="2">
        <f t="shared" si="27"/>
        <v>4.9959317790643141</v>
      </c>
    </row>
    <row r="200" spans="1:11">
      <c r="A200" s="1">
        <v>32628</v>
      </c>
      <c r="B200" s="9">
        <v>5.0999999999999996</v>
      </c>
      <c r="C200" s="2">
        <f t="shared" si="21"/>
        <v>4.1537774426925189E-3</v>
      </c>
      <c r="D200" s="9">
        <v>377.55</v>
      </c>
      <c r="E200" s="9">
        <v>779.2</v>
      </c>
      <c r="F200" s="2">
        <f t="shared" si="22"/>
        <v>-1.4744258872651295E-2</v>
      </c>
      <c r="G200">
        <f t="shared" si="23"/>
        <v>0.34787596261207981</v>
      </c>
      <c r="H200">
        <f t="shared" si="24"/>
        <v>2.0550863665184003</v>
      </c>
      <c r="I200" s="2">
        <f t="shared" si="25"/>
        <v>2.126805778491172</v>
      </c>
      <c r="J200" s="2">
        <f t="shared" si="26"/>
        <v>1.8745878056401066</v>
      </c>
      <c r="K200" s="2">
        <f t="shared" si="27"/>
        <v>4.9075262087310332</v>
      </c>
    </row>
    <row r="201" spans="1:11">
      <c r="A201" s="1">
        <v>32659</v>
      </c>
      <c r="B201" s="9">
        <v>5.4</v>
      </c>
      <c r="C201" s="2">
        <f t="shared" si="21"/>
        <v>4.3923222705009035E-3</v>
      </c>
      <c r="D201" s="9">
        <v>361.8</v>
      </c>
      <c r="E201" s="9">
        <v>775</v>
      </c>
      <c r="F201" s="2">
        <f t="shared" si="22"/>
        <v>-4.1716328963051219E-2</v>
      </c>
      <c r="G201">
        <f t="shared" si="23"/>
        <v>0.34635466131967363</v>
      </c>
      <c r="H201">
        <f t="shared" si="24"/>
        <v>1.9607434903060261</v>
      </c>
      <c r="I201" s="2">
        <f t="shared" si="25"/>
        <v>2.1099518459069024</v>
      </c>
      <c r="J201" s="2">
        <f t="shared" si="26"/>
        <v>1.88721392167733</v>
      </c>
      <c r="K201" s="2">
        <f t="shared" si="27"/>
        <v>4.6610859020497628</v>
      </c>
    </row>
    <row r="202" spans="1:11">
      <c r="A202" s="1">
        <v>32689</v>
      </c>
      <c r="B202" s="9">
        <v>5.2</v>
      </c>
      <c r="C202" s="2">
        <f t="shared" si="21"/>
        <v>4.2333616592649115E-3</v>
      </c>
      <c r="D202" s="9">
        <v>373</v>
      </c>
      <c r="E202" s="9">
        <v>773.5</v>
      </c>
      <c r="F202" s="2">
        <f t="shared" si="22"/>
        <v>3.0956329463792009E-2</v>
      </c>
      <c r="G202">
        <f t="shared" si="23"/>
        <v>0.34489459775305825</v>
      </c>
      <c r="H202">
        <f t="shared" si="24"/>
        <v>2.0129194955701912</v>
      </c>
      <c r="I202" s="2">
        <f t="shared" si="25"/>
        <v>2.1039325842696632</v>
      </c>
      <c r="J202" s="2">
        <f t="shared" si="26"/>
        <v>1.8994365423954549</v>
      </c>
      <c r="K202" s="2">
        <f t="shared" si="27"/>
        <v>4.8363323423564433</v>
      </c>
    </row>
    <row r="203" spans="1:11">
      <c r="A203" s="1">
        <v>32720</v>
      </c>
      <c r="B203" s="9">
        <v>5</v>
      </c>
      <c r="C203" s="2">
        <f t="shared" si="21"/>
        <v>4.0741237836483535E-3</v>
      </c>
      <c r="D203" s="9">
        <v>368.3</v>
      </c>
      <c r="E203" s="9">
        <v>777.8</v>
      </c>
      <c r="F203" s="2">
        <f t="shared" si="22"/>
        <v>-1.2600536193029477E-2</v>
      </c>
      <c r="G203">
        <f t="shared" si="23"/>
        <v>0.34349515596855873</v>
      </c>
      <c r="H203">
        <f t="shared" si="24"/>
        <v>1.9794909394964852</v>
      </c>
      <c r="I203" s="2">
        <f t="shared" si="25"/>
        <v>2.121187800963082</v>
      </c>
      <c r="J203" s="2">
        <f t="shared" si="26"/>
        <v>1.9112492057720072</v>
      </c>
      <c r="K203" s="2">
        <f t="shared" si="27"/>
        <v>4.7627914254420327</v>
      </c>
    </row>
    <row r="204" spans="1:11">
      <c r="A204" s="1">
        <v>32751</v>
      </c>
      <c r="B204" s="9">
        <v>4.7</v>
      </c>
      <c r="C204" s="2">
        <f t="shared" si="21"/>
        <v>3.8347448817659391E-3</v>
      </c>
      <c r="D204" s="9">
        <v>359.8</v>
      </c>
      <c r="E204" s="9">
        <v>779.4</v>
      </c>
      <c r="F204" s="2">
        <f t="shared" si="22"/>
        <v>-2.3079011675264716E-2</v>
      </c>
      <c r="G204">
        <f t="shared" si="23"/>
        <v>0.34218297156970434</v>
      </c>
      <c r="H204">
        <f t="shared" si="24"/>
        <v>1.9264189198995432</v>
      </c>
      <c r="I204" s="2">
        <f t="shared" si="25"/>
        <v>2.1276083467094704</v>
      </c>
      <c r="J204" s="2">
        <f t="shared" si="26"/>
        <v>1.9224131037633865</v>
      </c>
      <c r="K204" s="2">
        <f t="shared" si="27"/>
        <v>4.6297918948521408</v>
      </c>
    </row>
    <row r="205" spans="1:11">
      <c r="A205" s="1">
        <v>32781</v>
      </c>
      <c r="B205" s="9">
        <v>4.3</v>
      </c>
      <c r="C205" s="2">
        <f t="shared" si="21"/>
        <v>3.5145930840192463E-3</v>
      </c>
      <c r="D205" s="9">
        <v>366.5</v>
      </c>
      <c r="E205" s="9">
        <v>781</v>
      </c>
      <c r="F205" s="2">
        <f t="shared" si="22"/>
        <v>1.862145636464696E-2</v>
      </c>
      <c r="G205">
        <f t="shared" si="23"/>
        <v>0.34098454962981795</v>
      </c>
      <c r="H205">
        <f t="shared" si="24"/>
        <v>1.9554191431595753</v>
      </c>
      <c r="I205" s="2">
        <f t="shared" si="25"/>
        <v>2.1340288924558588</v>
      </c>
      <c r="J205" s="2">
        <f t="shared" si="26"/>
        <v>1.9326841966465205</v>
      </c>
      <c r="K205" s="2">
        <f t="shared" si="27"/>
        <v>4.7346268189641734</v>
      </c>
    </row>
    <row r="206" spans="1:11">
      <c r="A206" s="1">
        <v>32812</v>
      </c>
      <c r="B206" s="9">
        <v>4.5</v>
      </c>
      <c r="C206" s="2">
        <f t="shared" si="21"/>
        <v>3.6748094004368514E-3</v>
      </c>
      <c r="D206" s="9">
        <v>375.3</v>
      </c>
      <c r="E206" s="9">
        <v>786.6</v>
      </c>
      <c r="F206" s="2">
        <f t="shared" si="22"/>
        <v>2.4010914051841858E-2</v>
      </c>
      <c r="G206">
        <f t="shared" si="23"/>
        <v>0.33973608427366148</v>
      </c>
      <c r="H206">
        <f t="shared" si="24"/>
        <v>1.995039155498441</v>
      </c>
      <c r="I206" s="2">
        <f t="shared" si="25"/>
        <v>2.1565008025682184</v>
      </c>
      <c r="J206" s="2">
        <f t="shared" si="26"/>
        <v>1.9434612521008696</v>
      </c>
      <c r="K206" s="2">
        <f t="shared" si="27"/>
        <v>4.8723204506337092</v>
      </c>
    </row>
    <row r="207" spans="1:11">
      <c r="A207" s="1">
        <v>32842</v>
      </c>
      <c r="B207" s="9">
        <v>4.7</v>
      </c>
      <c r="C207" s="2">
        <f t="shared" si="21"/>
        <v>3.8347448817659391E-3</v>
      </c>
      <c r="D207" s="9">
        <v>408.15</v>
      </c>
      <c r="E207" s="9">
        <v>787.9</v>
      </c>
      <c r="F207" s="2">
        <f t="shared" si="22"/>
        <v>8.7529976019184552E-2</v>
      </c>
      <c r="G207">
        <f t="shared" si="23"/>
        <v>0.33843825988875931</v>
      </c>
      <c r="H207">
        <f t="shared" si="24"/>
        <v>2.1613765572460855</v>
      </c>
      <c r="I207" s="2">
        <f t="shared" si="25"/>
        <v>2.1617174959871588</v>
      </c>
      <c r="J207" s="2">
        <f t="shared" si="26"/>
        <v>1.95474867507204</v>
      </c>
      <c r="K207" s="2">
        <f t="shared" si="27"/>
        <v>5.3863245188546447</v>
      </c>
    </row>
    <row r="208" spans="1:11">
      <c r="A208" s="1">
        <v>32873</v>
      </c>
      <c r="B208" s="9">
        <v>4.5999999999999996</v>
      </c>
      <c r="C208" s="2">
        <f t="shared" si="21"/>
        <v>3.7548121811461499E-3</v>
      </c>
      <c r="D208" s="9">
        <v>401.25</v>
      </c>
      <c r="E208" s="9">
        <v>792.9</v>
      </c>
      <c r="F208" s="2">
        <f t="shared" si="22"/>
        <v>-1.6905549430356381E-2</v>
      </c>
      <c r="G208">
        <f t="shared" si="23"/>
        <v>0.33717224144942065</v>
      </c>
      <c r="H208">
        <f t="shared" si="24"/>
        <v>2.1168887792455058</v>
      </c>
      <c r="I208" s="2">
        <f t="shared" si="25"/>
        <v>2.1817817014446228</v>
      </c>
      <c r="J208" s="2">
        <f t="shared" si="26"/>
        <v>1.965843201389426</v>
      </c>
      <c r="K208" s="2">
        <f t="shared" si="27"/>
        <v>5.2783601940228504</v>
      </c>
    </row>
    <row r="209" spans="1:11">
      <c r="A209" s="1">
        <v>32904</v>
      </c>
      <c r="B209" s="9">
        <v>5.2</v>
      </c>
      <c r="C209" s="2">
        <f t="shared" si="21"/>
        <v>4.2333616592649115E-3</v>
      </c>
      <c r="D209" s="9">
        <v>415.05</v>
      </c>
      <c r="E209" s="9">
        <v>795.4</v>
      </c>
      <c r="F209" s="2">
        <f t="shared" si="22"/>
        <v>3.439252336448595E-2</v>
      </c>
      <c r="G209">
        <f t="shared" si="23"/>
        <v>0.33575088651936535</v>
      </c>
      <c r="H209">
        <f t="shared" si="24"/>
        <v>2.1804632365805485</v>
      </c>
      <c r="I209" s="2">
        <f t="shared" si="25"/>
        <v>2.1918138041733548</v>
      </c>
      <c r="J209" s="2">
        <f t="shared" si="26"/>
        <v>1.9783986882855795</v>
      </c>
      <c r="K209" s="2">
        <f t="shared" si="27"/>
        <v>5.4942888436864399</v>
      </c>
    </row>
    <row r="210" spans="1:11">
      <c r="A210" s="1">
        <v>32932</v>
      </c>
      <c r="B210" s="9">
        <v>5.3</v>
      </c>
      <c r="C210" s="2">
        <f t="shared" si="21"/>
        <v>4.3128765598297036E-3</v>
      </c>
      <c r="D210" s="9">
        <v>407.7</v>
      </c>
      <c r="E210" s="9">
        <v>798.1</v>
      </c>
      <c r="F210" s="2">
        <f t="shared" si="22"/>
        <v>-1.7708709794000743E-2</v>
      </c>
      <c r="G210">
        <f t="shared" si="23"/>
        <v>0.33430905284162582</v>
      </c>
      <c r="H210">
        <f t="shared" si="24"/>
        <v>2.1326521803087326</v>
      </c>
      <c r="I210" s="2">
        <f t="shared" si="25"/>
        <v>2.2026484751203856</v>
      </c>
      <c r="J210" s="2">
        <f t="shared" si="26"/>
        <v>1.9912441541741139</v>
      </c>
      <c r="K210" s="2">
        <f t="shared" si="27"/>
        <v>5.3792833672351801</v>
      </c>
    </row>
    <row r="211" spans="1:11">
      <c r="A211" s="1">
        <v>32963</v>
      </c>
      <c r="B211" s="9">
        <v>5.2</v>
      </c>
      <c r="C211" s="2">
        <f t="shared" si="21"/>
        <v>4.2333616592649115E-3</v>
      </c>
      <c r="D211" s="9">
        <v>368.5</v>
      </c>
      <c r="E211" s="9">
        <v>801.5</v>
      </c>
      <c r="F211" s="2">
        <f t="shared" si="22"/>
        <v>-9.6149129261712041E-2</v>
      </c>
      <c r="G211">
        <f t="shared" si="23"/>
        <v>0.33289976772854563</v>
      </c>
      <c r="H211">
        <f t="shared" si="24"/>
        <v>1.9194737037704472</v>
      </c>
      <c r="I211" s="2">
        <f t="shared" si="25"/>
        <v>2.2162921348314608</v>
      </c>
      <c r="J211" s="2">
        <f t="shared" si="26"/>
        <v>2.0039071724898951</v>
      </c>
      <c r="K211" s="2">
        <f t="shared" si="27"/>
        <v>4.7659208261617954</v>
      </c>
    </row>
    <row r="212" spans="1:11">
      <c r="A212" s="1">
        <v>32993</v>
      </c>
      <c r="B212" s="9">
        <v>4.7</v>
      </c>
      <c r="C212" s="2">
        <f t="shared" si="21"/>
        <v>3.8347448817659391E-3</v>
      </c>
      <c r="D212" s="9">
        <v>367.75</v>
      </c>
      <c r="E212" s="9">
        <v>806.1</v>
      </c>
      <c r="F212" s="2">
        <f t="shared" si="22"/>
        <v>-2.035278154681186E-3</v>
      </c>
      <c r="G212">
        <f t="shared" si="23"/>
        <v>0.33162805872768963</v>
      </c>
      <c r="H212">
        <f t="shared" si="24"/>
        <v>1.9082493912863101</v>
      </c>
      <c r="I212" s="2">
        <f t="shared" si="25"/>
        <v>2.2347512038523276</v>
      </c>
      <c r="J212" s="2">
        <f t="shared" si="26"/>
        <v>2.0154263901449005</v>
      </c>
      <c r="K212" s="2">
        <f t="shared" si="27"/>
        <v>4.7541855734626868</v>
      </c>
    </row>
    <row r="213" spans="1:11">
      <c r="A213" s="1">
        <v>33024</v>
      </c>
      <c r="B213" s="9">
        <v>4.4000000000000004</v>
      </c>
      <c r="C213" s="2">
        <f t="shared" si="21"/>
        <v>3.5947364110451296E-3</v>
      </c>
      <c r="D213" s="9">
        <v>363.05</v>
      </c>
      <c r="E213" s="9">
        <v>804.2</v>
      </c>
      <c r="F213" s="2">
        <f t="shared" si="22"/>
        <v>-1.2780421481984994E-2</v>
      </c>
      <c r="G213">
        <f t="shared" si="23"/>
        <v>0.33044021326140532</v>
      </c>
      <c r="H213">
        <f t="shared" si="24"/>
        <v>1.8771134317720768</v>
      </c>
      <c r="I213" s="2">
        <f t="shared" si="25"/>
        <v>2.2271268057784916</v>
      </c>
      <c r="J213" s="2">
        <f t="shared" si="26"/>
        <v>2.0262660531843806</v>
      </c>
      <c r="K213" s="2">
        <f t="shared" si="27"/>
        <v>4.6806446565482762</v>
      </c>
    </row>
    <row r="214" spans="1:11">
      <c r="A214" s="1">
        <v>33054</v>
      </c>
      <c r="B214" s="9">
        <v>4.7</v>
      </c>
      <c r="C214" s="2">
        <f t="shared" si="21"/>
        <v>3.8347448817659391E-3</v>
      </c>
      <c r="D214" s="9">
        <v>352.2</v>
      </c>
      <c r="E214" s="9">
        <v>808.8</v>
      </c>
      <c r="F214" s="2">
        <f t="shared" si="22"/>
        <v>-2.9885690676215493E-2</v>
      </c>
      <c r="G214">
        <f t="shared" si="23"/>
        <v>0.32917789999421204</v>
      </c>
      <c r="H214">
        <f t="shared" si="24"/>
        <v>1.8140581501793411</v>
      </c>
      <c r="I214" s="2">
        <f t="shared" si="25"/>
        <v>2.245585874799358</v>
      </c>
      <c r="J214" s="2">
        <f t="shared" si="26"/>
        <v>2.0378710114426912</v>
      </c>
      <c r="K214" s="2">
        <f t="shared" si="27"/>
        <v>4.5108746675011782</v>
      </c>
    </row>
    <row r="215" spans="1:11">
      <c r="A215" s="1">
        <v>33085</v>
      </c>
      <c r="B215" s="9">
        <v>4.8</v>
      </c>
      <c r="C215" s="2">
        <f t="shared" si="21"/>
        <v>3.914607630530309E-3</v>
      </c>
      <c r="D215" s="9">
        <v>372.3</v>
      </c>
      <c r="E215" s="9">
        <v>810.1</v>
      </c>
      <c r="F215" s="2">
        <f t="shared" si="22"/>
        <v>5.706984667802395E-2</v>
      </c>
      <c r="G215">
        <f t="shared" si="23"/>
        <v>0.32789432237782423</v>
      </c>
      <c r="H215">
        <f t="shared" si="24"/>
        <v>1.9101088440191549</v>
      </c>
      <c r="I215" s="2">
        <f t="shared" si="25"/>
        <v>2.2508025682182988</v>
      </c>
      <c r="J215" s="2">
        <f t="shared" si="26"/>
        <v>2.0497630844846517</v>
      </c>
      <c r="K215" s="2">
        <f t="shared" si="27"/>
        <v>4.8253794398372767</v>
      </c>
    </row>
    <row r="216" spans="1:11">
      <c r="A216" s="1">
        <v>33116</v>
      </c>
      <c r="B216" s="9">
        <v>5.6</v>
      </c>
      <c r="C216" s="2">
        <f t="shared" si="21"/>
        <v>4.5510066248739545E-3</v>
      </c>
      <c r="D216" s="9">
        <v>387.75</v>
      </c>
      <c r="E216" s="9">
        <v>815.7</v>
      </c>
      <c r="F216" s="2">
        <f t="shared" si="22"/>
        <v>4.1498791297340798E-2</v>
      </c>
      <c r="G216">
        <f t="shared" si="23"/>
        <v>0.32640883361363121</v>
      </c>
      <c r="H216">
        <f t="shared" si="24"/>
        <v>1.9803634053150638</v>
      </c>
      <c r="I216" s="2">
        <f t="shared" si="25"/>
        <v>2.2732744783306584</v>
      </c>
      <c r="J216" s="2">
        <f t="shared" si="26"/>
        <v>2.0636425764864375</v>
      </c>
      <c r="K216" s="2">
        <f t="shared" si="27"/>
        <v>5.067125645438904</v>
      </c>
    </row>
    <row r="217" spans="1:11">
      <c r="A217" s="1">
        <v>33146</v>
      </c>
      <c r="B217" s="9">
        <v>6.2</v>
      </c>
      <c r="C217" s="2">
        <f t="shared" si="21"/>
        <v>5.0254121388362272E-3</v>
      </c>
      <c r="D217" s="9">
        <v>408.4</v>
      </c>
      <c r="E217" s="9">
        <v>820.2</v>
      </c>
      <c r="F217" s="2">
        <f t="shared" si="22"/>
        <v>5.3255963894261793E-2</v>
      </c>
      <c r="G217">
        <f t="shared" si="23"/>
        <v>0.32477669685882571</v>
      </c>
      <c r="H217">
        <f t="shared" si="24"/>
        <v>2.0753998278382833</v>
      </c>
      <c r="I217" s="2">
        <f t="shared" si="25"/>
        <v>2.291332263242376</v>
      </c>
      <c r="J217" s="2">
        <f t="shared" si="26"/>
        <v>2.0790386430793677</v>
      </c>
      <c r="K217" s="2">
        <f t="shared" si="27"/>
        <v>5.3902362697543484</v>
      </c>
    </row>
    <row r="218" spans="1:11">
      <c r="A218" s="1">
        <v>33177</v>
      </c>
      <c r="B218" s="9">
        <v>6.3</v>
      </c>
      <c r="C218" s="2">
        <f t="shared" si="21"/>
        <v>5.1042407584538374E-3</v>
      </c>
      <c r="D218" s="9">
        <v>379.5</v>
      </c>
      <c r="E218" s="9">
        <v>819.9</v>
      </c>
      <c r="F218" s="2">
        <f t="shared" si="22"/>
        <v>-7.076395690499504E-2</v>
      </c>
      <c r="G218">
        <f t="shared" si="23"/>
        <v>0.3231273769313206</v>
      </c>
      <c r="H218">
        <f t="shared" si="24"/>
        <v>1.9187425996782415</v>
      </c>
      <c r="I218" s="2">
        <f t="shared" si="25"/>
        <v>2.290128410914928</v>
      </c>
      <c r="J218" s="2">
        <f t="shared" si="26"/>
        <v>2.0947547976182279</v>
      </c>
      <c r="K218" s="2">
        <f t="shared" si="27"/>
        <v>4.9380378657487158</v>
      </c>
    </row>
    <row r="219" spans="1:11">
      <c r="A219" s="1">
        <v>33207</v>
      </c>
      <c r="B219" s="9">
        <v>6.3</v>
      </c>
      <c r="C219" s="2">
        <f t="shared" si="21"/>
        <v>5.1042407584538374E-3</v>
      </c>
      <c r="D219" s="9">
        <v>384.85</v>
      </c>
      <c r="E219" s="9">
        <v>822.1</v>
      </c>
      <c r="F219" s="2">
        <f t="shared" si="22"/>
        <v>1.4097496706192425E-2</v>
      </c>
      <c r="G219">
        <f t="shared" si="23"/>
        <v>0.321486432777846</v>
      </c>
      <c r="H219">
        <f t="shared" si="24"/>
        <v>1.9359107127922748</v>
      </c>
      <c r="I219" s="2">
        <f t="shared" si="25"/>
        <v>2.298956661316212</v>
      </c>
      <c r="J219" s="2">
        <f t="shared" si="26"/>
        <v>2.1105511711936513</v>
      </c>
      <c r="K219" s="2">
        <f t="shared" si="27"/>
        <v>5.0217493350023545</v>
      </c>
    </row>
    <row r="220" spans="1:11">
      <c r="A220" s="1">
        <v>33238</v>
      </c>
      <c r="B220" s="9">
        <v>6.1</v>
      </c>
      <c r="C220" s="2">
        <f t="shared" si="21"/>
        <v>4.946515448805977E-3</v>
      </c>
      <c r="D220" s="9">
        <v>382.8</v>
      </c>
      <c r="E220" s="9">
        <v>824.7</v>
      </c>
      <c r="F220" s="2">
        <f t="shared" si="22"/>
        <v>-5.3267506820839916E-3</v>
      </c>
      <c r="G220">
        <f t="shared" si="23"/>
        <v>0.3199040225879794</v>
      </c>
      <c r="H220">
        <f t="shared" si="24"/>
        <v>1.9161204795286928</v>
      </c>
      <c r="I220" s="2">
        <f t="shared" si="25"/>
        <v>2.3093900481540932</v>
      </c>
      <c r="J220" s="2">
        <f t="shared" si="26"/>
        <v>2.1259375606162623</v>
      </c>
      <c r="K220" s="2">
        <f t="shared" si="27"/>
        <v>4.9896729776247923</v>
      </c>
    </row>
    <row r="221" spans="1:11">
      <c r="A221" s="1">
        <v>33269</v>
      </c>
      <c r="B221" s="9">
        <v>5.7</v>
      </c>
      <c r="C221" s="2">
        <f t="shared" si="21"/>
        <v>4.6302455190647684E-3</v>
      </c>
      <c r="D221" s="9">
        <v>366</v>
      </c>
      <c r="E221" s="9">
        <v>827.2</v>
      </c>
      <c r="F221" s="2">
        <f t="shared" si="22"/>
        <v>-4.3887147335423204E-2</v>
      </c>
      <c r="G221">
        <f t="shared" si="23"/>
        <v>0.3184296152886516</v>
      </c>
      <c r="H221">
        <f t="shared" si="24"/>
        <v>1.8235837771185528</v>
      </c>
      <c r="I221" s="2">
        <f t="shared" si="25"/>
        <v>2.3194221508828252</v>
      </c>
      <c r="J221" s="2">
        <f t="shared" si="26"/>
        <v>2.1404114189991819</v>
      </c>
      <c r="K221" s="2">
        <f t="shared" si="27"/>
        <v>4.7268033171647703</v>
      </c>
    </row>
    <row r="222" spans="1:11">
      <c r="A222" s="1">
        <v>33297</v>
      </c>
      <c r="B222" s="9">
        <v>5.3</v>
      </c>
      <c r="C222" s="2">
        <f t="shared" si="21"/>
        <v>4.3128765598297036E-3</v>
      </c>
      <c r="D222" s="9">
        <v>362.7</v>
      </c>
      <c r="E222" s="9">
        <v>832.6</v>
      </c>
      <c r="F222" s="2">
        <f t="shared" si="22"/>
        <v>-9.0163934426229497E-3</v>
      </c>
      <c r="G222">
        <f t="shared" si="23"/>
        <v>0.31706216530788639</v>
      </c>
      <c r="H222">
        <f t="shared" si="24"/>
        <v>1.799381119655306</v>
      </c>
      <c r="I222" s="2">
        <f t="shared" si="25"/>
        <v>2.3410914927768864</v>
      </c>
      <c r="J222" s="2">
        <f t="shared" si="26"/>
        <v>2.1539556257964048</v>
      </c>
      <c r="K222" s="2">
        <f t="shared" si="27"/>
        <v>4.6751682052886947</v>
      </c>
    </row>
    <row r="223" spans="1:11">
      <c r="A223" s="1">
        <v>33328</v>
      </c>
      <c r="B223" s="9">
        <v>4.9000000000000004</v>
      </c>
      <c r="C223" s="2">
        <f t="shared" si="21"/>
        <v>3.9944005553169681E-3</v>
      </c>
      <c r="D223" s="9">
        <v>355.65</v>
      </c>
      <c r="E223" s="9">
        <v>838.7</v>
      </c>
      <c r="F223" s="2">
        <f t="shared" si="22"/>
        <v>-1.9437551695616229E-2</v>
      </c>
      <c r="G223">
        <f t="shared" si="23"/>
        <v>0.31580073069383346</v>
      </c>
      <c r="H223">
        <f t="shared" si="24"/>
        <v>1.7573858530943838</v>
      </c>
      <c r="I223" s="2">
        <f t="shared" si="25"/>
        <v>2.3655698234349924</v>
      </c>
      <c r="J223" s="2">
        <f t="shared" si="26"/>
        <v>2.1665537878995309</v>
      </c>
      <c r="K223" s="2">
        <f t="shared" si="27"/>
        <v>4.564856829917078</v>
      </c>
    </row>
    <row r="224" spans="1:11">
      <c r="A224" s="1">
        <v>33358</v>
      </c>
      <c r="B224" s="9">
        <v>4.9000000000000004</v>
      </c>
      <c r="C224" s="2">
        <f t="shared" si="21"/>
        <v>3.9944005553169681E-3</v>
      </c>
      <c r="D224" s="9">
        <v>357.75</v>
      </c>
      <c r="E224" s="9">
        <v>843.1</v>
      </c>
      <c r="F224" s="2">
        <f t="shared" si="22"/>
        <v>5.9046815689582921E-3</v>
      </c>
      <c r="G224">
        <f t="shared" si="23"/>
        <v>0.31454431470849009</v>
      </c>
      <c r="H224">
        <f t="shared" si="24"/>
        <v>1.76072959766801</v>
      </c>
      <c r="I224" s="2">
        <f t="shared" si="25"/>
        <v>2.3832263242375604</v>
      </c>
      <c r="J224" s="2">
        <f t="shared" si="26"/>
        <v>2.1792022721083577</v>
      </c>
      <c r="K224" s="2">
        <f t="shared" si="27"/>
        <v>4.5977155374745813</v>
      </c>
    </row>
    <row r="225" spans="1:11">
      <c r="A225" s="1">
        <v>33389</v>
      </c>
      <c r="B225" s="9">
        <v>5</v>
      </c>
      <c r="C225" s="2">
        <f t="shared" si="21"/>
        <v>4.0741237836483535E-3</v>
      </c>
      <c r="D225" s="9">
        <v>360.4</v>
      </c>
      <c r="E225" s="9">
        <v>848.8</v>
      </c>
      <c r="F225" s="2">
        <f t="shared" si="22"/>
        <v>7.4074074074073071E-3</v>
      </c>
      <c r="G225">
        <f t="shared" si="23"/>
        <v>0.31326802200936527</v>
      </c>
      <c r="H225">
        <f t="shared" si="24"/>
        <v>1.7665747947453516</v>
      </c>
      <c r="I225" s="2">
        <f t="shared" si="25"/>
        <v>2.4060995184590688</v>
      </c>
      <c r="J225" s="2">
        <f t="shared" si="26"/>
        <v>2.1921547356981832</v>
      </c>
      <c r="K225" s="2">
        <f t="shared" si="27"/>
        <v>4.6391800970114296</v>
      </c>
    </row>
    <row r="226" spans="1:11">
      <c r="A226" s="1">
        <v>33419</v>
      </c>
      <c r="B226" s="9">
        <v>4.7</v>
      </c>
      <c r="C226" s="2">
        <f t="shared" si="21"/>
        <v>3.8347448817659391E-3</v>
      </c>
      <c r="D226" s="9">
        <v>368.35</v>
      </c>
      <c r="E226" s="9">
        <v>856.7</v>
      </c>
      <c r="F226" s="2">
        <f t="shared" si="22"/>
        <v>2.2058823529411908E-2</v>
      </c>
      <c r="G226">
        <f t="shared" si="23"/>
        <v>0.31207130815766165</v>
      </c>
      <c r="H226">
        <f t="shared" si="24"/>
        <v>1.7986460078215438</v>
      </c>
      <c r="I226" s="2">
        <f t="shared" si="25"/>
        <v>2.4378009630818624</v>
      </c>
      <c r="J226" s="2">
        <f t="shared" si="26"/>
        <v>2.2043958347327068</v>
      </c>
      <c r="K226" s="2">
        <f t="shared" si="27"/>
        <v>4.7635737756219765</v>
      </c>
    </row>
    <row r="227" spans="1:11">
      <c r="A227" s="1">
        <v>33450</v>
      </c>
      <c r="B227" s="9">
        <v>4.4000000000000004</v>
      </c>
      <c r="C227" s="2">
        <f t="shared" si="21"/>
        <v>3.5947364110451296E-3</v>
      </c>
      <c r="D227" s="9">
        <v>362.85</v>
      </c>
      <c r="E227" s="9">
        <v>861.6</v>
      </c>
      <c r="F227" s="2">
        <f t="shared" si="22"/>
        <v>-1.4931451065562595E-2</v>
      </c>
      <c r="G227">
        <f t="shared" si="23"/>
        <v>0.31095351224505202</v>
      </c>
      <c r="H227">
        <f t="shared" si="24"/>
        <v>1.7654433096247428</v>
      </c>
      <c r="I227" s="2">
        <f t="shared" si="25"/>
        <v>2.4574638844301768</v>
      </c>
      <c r="J227" s="2">
        <f t="shared" si="26"/>
        <v>2.2159147931152217</v>
      </c>
      <c r="K227" s="2">
        <f t="shared" si="27"/>
        <v>4.6775152558285171</v>
      </c>
    </row>
    <row r="228" spans="1:11">
      <c r="A228" s="1">
        <v>33481</v>
      </c>
      <c r="B228" s="9">
        <v>3.8</v>
      </c>
      <c r="C228" s="2">
        <f t="shared" si="21"/>
        <v>3.1128168457330574E-3</v>
      </c>
      <c r="D228" s="9">
        <v>347.4</v>
      </c>
      <c r="E228" s="9">
        <v>866.8</v>
      </c>
      <c r="F228" s="2">
        <f t="shared" si="22"/>
        <v>-4.2579578338156399E-2</v>
      </c>
      <c r="G228">
        <f t="shared" si="23"/>
        <v>0.30998857458808943</v>
      </c>
      <c r="H228">
        <f t="shared" si="24"/>
        <v>1.6850262996698864</v>
      </c>
      <c r="I228" s="2">
        <f t="shared" si="25"/>
        <v>2.4783306581059388</v>
      </c>
      <c r="J228" s="2">
        <f t="shared" si="26"/>
        <v>2.225925346857673</v>
      </c>
      <c r="K228" s="2">
        <f t="shared" si="27"/>
        <v>4.4357690502268889</v>
      </c>
    </row>
    <row r="229" spans="1:11">
      <c r="A229" s="1">
        <v>33511</v>
      </c>
      <c r="B229" s="9">
        <v>3.4</v>
      </c>
      <c r="C229" s="2">
        <f t="shared" si="21"/>
        <v>2.7901164905321796E-3</v>
      </c>
      <c r="D229" s="9">
        <v>354.9</v>
      </c>
      <c r="E229" s="9">
        <v>869.7</v>
      </c>
      <c r="F229" s="2">
        <f t="shared" si="22"/>
        <v>2.1588946459412783E-2</v>
      </c>
      <c r="G229">
        <f t="shared" si="23"/>
        <v>0.30912607682349069</v>
      </c>
      <c r="H229">
        <f t="shared" si="24"/>
        <v>1.7166146872892665</v>
      </c>
      <c r="I229" s="2">
        <f t="shared" si="25"/>
        <v>2.4899678972712684</v>
      </c>
      <c r="J229" s="2">
        <f t="shared" si="26"/>
        <v>2.2349260543651663</v>
      </c>
      <c r="K229" s="2">
        <f t="shared" si="27"/>
        <v>4.5531215772179703</v>
      </c>
    </row>
    <row r="230" spans="1:11">
      <c r="A230" s="1">
        <v>33542</v>
      </c>
      <c r="B230" s="9">
        <v>2.9</v>
      </c>
      <c r="C230" s="2">
        <f t="shared" si="21"/>
        <v>2.3851279739270925E-3</v>
      </c>
      <c r="D230" s="9">
        <v>357.45</v>
      </c>
      <c r="E230" s="9">
        <v>878</v>
      </c>
      <c r="F230" s="2">
        <f t="shared" si="22"/>
        <v>7.1851225697379117E-3</v>
      </c>
      <c r="G230">
        <f t="shared" si="23"/>
        <v>0.30839052595314576</v>
      </c>
      <c r="H230">
        <f t="shared" si="24"/>
        <v>1.724834822437054</v>
      </c>
      <c r="I230" s="2">
        <f t="shared" si="25"/>
        <v>2.5232744783306584</v>
      </c>
      <c r="J230" s="2">
        <f t="shared" si="26"/>
        <v>2.2426417669910181</v>
      </c>
      <c r="K230" s="2">
        <f t="shared" si="27"/>
        <v>4.5930214363949373</v>
      </c>
    </row>
    <row r="231" spans="1:11">
      <c r="A231" s="1">
        <v>33572</v>
      </c>
      <c r="B231" s="9">
        <v>3</v>
      </c>
      <c r="C231" s="2">
        <f t="shared" si="21"/>
        <v>2.4662697723036864E-3</v>
      </c>
      <c r="D231" s="9">
        <v>366.3</v>
      </c>
      <c r="E231" s="9">
        <v>887.6</v>
      </c>
      <c r="F231" s="2">
        <f t="shared" si="22"/>
        <v>2.4758707511540079E-2</v>
      </c>
      <c r="G231">
        <f t="shared" si="23"/>
        <v>0.30763182288735996</v>
      </c>
      <c r="H231">
        <f t="shared" si="24"/>
        <v>1.7631909986487269</v>
      </c>
      <c r="I231" s="2">
        <f t="shared" si="25"/>
        <v>2.5617977528089888</v>
      </c>
      <c r="J231" s="2">
        <f t="shared" si="26"/>
        <v>2.2506389963633575</v>
      </c>
      <c r="K231" s="2">
        <f t="shared" si="27"/>
        <v>4.7314974182444134</v>
      </c>
    </row>
    <row r="232" spans="1:11">
      <c r="A232" s="1">
        <v>33603</v>
      </c>
      <c r="B232" s="9">
        <v>3.1</v>
      </c>
      <c r="C232" s="2">
        <f t="shared" si="21"/>
        <v>2.5473393892132545E-3</v>
      </c>
      <c r="D232" s="9">
        <v>353.15</v>
      </c>
      <c r="E232" s="9">
        <v>897</v>
      </c>
      <c r="F232" s="2">
        <f t="shared" si="22"/>
        <v>-3.5899535899535984E-2</v>
      </c>
      <c r="G232">
        <f t="shared" si="23"/>
        <v>0.30685017135926967</v>
      </c>
      <c r="H232">
        <f t="shared" si="24"/>
        <v>1.6955740575109723</v>
      </c>
      <c r="I232" s="2">
        <f t="shared" si="25"/>
        <v>2.5995184590690212</v>
      </c>
      <c r="J232" s="2">
        <f t="shared" si="26"/>
        <v>2.2589194771189067</v>
      </c>
      <c r="K232" s="2">
        <f t="shared" si="27"/>
        <v>4.5257393209200503</v>
      </c>
    </row>
    <row r="233" spans="1:11">
      <c r="A233" s="1">
        <v>33634</v>
      </c>
      <c r="B233" s="9">
        <v>2.6</v>
      </c>
      <c r="C233" s="2">
        <f t="shared" si="21"/>
        <v>2.1412681429993086E-3</v>
      </c>
      <c r="D233" s="9">
        <v>354.1</v>
      </c>
      <c r="E233" s="9">
        <v>910.4</v>
      </c>
      <c r="F233" s="2">
        <f t="shared" si="22"/>
        <v>2.6900750389353689E-3</v>
      </c>
      <c r="G233">
        <f t="shared" si="23"/>
        <v>0.30619452677352876</v>
      </c>
      <c r="H233">
        <f t="shared" si="24"/>
        <v>1.6965026119622391</v>
      </c>
      <c r="I233" s="2">
        <f t="shared" si="25"/>
        <v>2.653290529695024</v>
      </c>
      <c r="J233" s="2">
        <f t="shared" si="26"/>
        <v>2.2658976975758613</v>
      </c>
      <c r="K233" s="2">
        <f t="shared" si="27"/>
        <v>4.5406039743389206</v>
      </c>
    </row>
    <row r="234" spans="1:11">
      <c r="A234" s="1">
        <v>33663</v>
      </c>
      <c r="B234" s="9">
        <v>2.8</v>
      </c>
      <c r="C234" s="2">
        <f t="shared" si="21"/>
        <v>2.3039138595752906E-3</v>
      </c>
      <c r="D234" s="9">
        <v>353.75</v>
      </c>
      <c r="E234" s="9">
        <v>925.2</v>
      </c>
      <c r="F234" s="2">
        <f t="shared" si="22"/>
        <v>-9.8842134990118069E-4</v>
      </c>
      <c r="G234">
        <f t="shared" si="23"/>
        <v>0.30549070251004445</v>
      </c>
      <c r="H234">
        <f t="shared" si="24"/>
        <v>1.6909299955081896</v>
      </c>
      <c r="I234" s="2">
        <f t="shared" si="25"/>
        <v>2.7126805778491176</v>
      </c>
      <c r="J234" s="2">
        <f t="shared" si="26"/>
        <v>2.2734220445452613</v>
      </c>
      <c r="K234" s="2">
        <f t="shared" si="27"/>
        <v>4.5351275230793364</v>
      </c>
    </row>
    <row r="235" spans="1:11">
      <c r="A235" s="1">
        <v>33694</v>
      </c>
      <c r="B235" s="9">
        <v>3.2</v>
      </c>
      <c r="C235" s="2">
        <f t="shared" si="21"/>
        <v>2.6283369587845051E-3</v>
      </c>
      <c r="D235" s="9">
        <v>341.7</v>
      </c>
      <c r="E235" s="9">
        <v>936.7</v>
      </c>
      <c r="F235" s="2">
        <f t="shared" si="22"/>
        <v>-3.4063604240282763E-2</v>
      </c>
      <c r="G235">
        <f t="shared" si="23"/>
        <v>0.30468987485100613</v>
      </c>
      <c r="H235">
        <f t="shared" si="24"/>
        <v>1.6290491352932084</v>
      </c>
      <c r="I235" s="2">
        <f t="shared" si="25"/>
        <v>2.7588282504012844</v>
      </c>
      <c r="J235" s="2">
        <f t="shared" si="26"/>
        <v>2.2820257006866393</v>
      </c>
      <c r="K235" s="2">
        <f t="shared" si="27"/>
        <v>4.3465811297136652</v>
      </c>
    </row>
    <row r="236" spans="1:11">
      <c r="A236" s="1">
        <v>33724</v>
      </c>
      <c r="B236" s="9">
        <v>3.2</v>
      </c>
      <c r="C236" s="2">
        <f t="shared" si="21"/>
        <v>2.6283369587845051E-3</v>
      </c>
      <c r="D236" s="9">
        <v>336.35</v>
      </c>
      <c r="E236" s="9">
        <v>943.8</v>
      </c>
      <c r="F236" s="2">
        <f t="shared" si="22"/>
        <v>-1.565700907228551E-2</v>
      </c>
      <c r="G236">
        <f t="shared" si="23"/>
        <v>0.30389114651916244</v>
      </c>
      <c r="H236">
        <f t="shared" si="24"/>
        <v>1.5993394950981135</v>
      </c>
      <c r="I236" s="2">
        <f t="shared" si="25"/>
        <v>2.7873194221508828</v>
      </c>
      <c r="J236" s="2">
        <f t="shared" si="26"/>
        <v>2.2906519701354346</v>
      </c>
      <c r="K236" s="2">
        <f t="shared" si="27"/>
        <v>4.2628696604600282</v>
      </c>
    </row>
    <row r="237" spans="1:11">
      <c r="A237" s="1">
        <v>33755</v>
      </c>
      <c r="B237" s="9">
        <v>3</v>
      </c>
      <c r="C237" s="2">
        <f t="shared" si="21"/>
        <v>2.4662697723036864E-3</v>
      </c>
      <c r="D237" s="9">
        <v>337.5</v>
      </c>
      <c r="E237" s="9">
        <v>950.6</v>
      </c>
      <c r="F237" s="2">
        <f t="shared" si="22"/>
        <v>3.4190575293593373E-3</v>
      </c>
      <c r="G237">
        <f t="shared" si="23"/>
        <v>0.30314351283678315</v>
      </c>
      <c r="H237">
        <f t="shared" si="24"/>
        <v>1.6008595772557417</v>
      </c>
      <c r="I237" s="2">
        <f t="shared" si="25"/>
        <v>2.814606741573034</v>
      </c>
      <c r="J237" s="2">
        <f t="shared" si="26"/>
        <v>2.2987676056205513</v>
      </c>
      <c r="K237" s="2">
        <f t="shared" si="27"/>
        <v>4.2808637145986612</v>
      </c>
    </row>
    <row r="238" spans="1:11">
      <c r="A238" s="1">
        <v>33785</v>
      </c>
      <c r="B238" s="9">
        <v>3.1</v>
      </c>
      <c r="C238" s="2">
        <f t="shared" si="21"/>
        <v>2.5473393892132545E-3</v>
      </c>
      <c r="D238" s="9">
        <v>343.4</v>
      </c>
      <c r="E238" s="9">
        <v>954.3</v>
      </c>
      <c r="F238" s="2">
        <f t="shared" si="22"/>
        <v>1.7481481481481431E-2</v>
      </c>
      <c r="G238">
        <f t="shared" si="23"/>
        <v>0.30237326550731136</v>
      </c>
      <c r="H238">
        <f t="shared" si="24"/>
        <v>1.6247062959663723</v>
      </c>
      <c r="I238" s="2">
        <f t="shared" si="25"/>
        <v>2.8294542536115568</v>
      </c>
      <c r="J238" s="2">
        <f t="shared" si="26"/>
        <v>2.3071706862782091</v>
      </c>
      <c r="K238" s="2">
        <f t="shared" si="27"/>
        <v>4.373181035831645</v>
      </c>
    </row>
    <row r="239" spans="1:11">
      <c r="A239" s="1">
        <v>33816</v>
      </c>
      <c r="B239" s="9">
        <v>3.2</v>
      </c>
      <c r="C239" s="2">
        <f t="shared" si="21"/>
        <v>2.6283369587845051E-3</v>
      </c>
      <c r="D239" s="9">
        <v>357.85</v>
      </c>
      <c r="E239" s="9">
        <v>963.3</v>
      </c>
      <c r="F239" s="2">
        <f t="shared" si="22"/>
        <v>4.2079207920792117E-2</v>
      </c>
      <c r="G239">
        <f t="shared" si="23"/>
        <v>0.30158061004388026</v>
      </c>
      <c r="H239">
        <f t="shared" si="24"/>
        <v>1.6886343499327598</v>
      </c>
      <c r="I239" s="2">
        <f t="shared" si="25"/>
        <v>2.865569823434992</v>
      </c>
      <c r="J239" s="2">
        <f t="shared" si="26"/>
        <v>2.3158630452219628</v>
      </c>
      <c r="K239" s="2">
        <f t="shared" si="27"/>
        <v>4.5992802378344617</v>
      </c>
    </row>
    <row r="240" spans="1:11">
      <c r="A240" s="1">
        <v>33847</v>
      </c>
      <c r="B240" s="9">
        <v>3.1</v>
      </c>
      <c r="C240" s="2">
        <f t="shared" si="21"/>
        <v>2.5473393892132545E-3</v>
      </c>
      <c r="D240" s="9">
        <v>342</v>
      </c>
      <c r="E240" s="9">
        <v>973.7</v>
      </c>
      <c r="F240" s="2">
        <f t="shared" si="22"/>
        <v>-4.429230124353789E-2</v>
      </c>
      <c r="G240">
        <f t="shared" si="23"/>
        <v>0.30081433384244344</v>
      </c>
      <c r="H240">
        <f t="shared" si="24"/>
        <v>1.6097402937586571</v>
      </c>
      <c r="I240" s="2">
        <f t="shared" si="25"/>
        <v>2.9073033707865172</v>
      </c>
      <c r="J240" s="2">
        <f t="shared" si="26"/>
        <v>2.3243096737662934</v>
      </c>
      <c r="K240" s="2">
        <f t="shared" si="27"/>
        <v>4.3512752307933091</v>
      </c>
    </row>
    <row r="241" spans="1:11">
      <c r="A241" s="1">
        <v>33877</v>
      </c>
      <c r="B241" s="9">
        <v>3</v>
      </c>
      <c r="C241" s="2">
        <f t="shared" si="21"/>
        <v>2.4662697723036864E-3</v>
      </c>
      <c r="D241" s="9">
        <v>350</v>
      </c>
      <c r="E241" s="9">
        <v>988</v>
      </c>
      <c r="F241" s="2">
        <f t="shared" si="22"/>
        <v>2.3391812865497075E-2</v>
      </c>
      <c r="G241">
        <f t="shared" si="23"/>
        <v>0.30007426974153378</v>
      </c>
      <c r="H241">
        <f t="shared" si="24"/>
        <v>1.6433421124947105</v>
      </c>
      <c r="I241" s="2">
        <f t="shared" si="25"/>
        <v>2.9646869983948636</v>
      </c>
      <c r="J241" s="2">
        <f t="shared" si="26"/>
        <v>2.3325083182284798</v>
      </c>
      <c r="K241" s="2">
        <f t="shared" si="27"/>
        <v>4.4764512595837962</v>
      </c>
    </row>
    <row r="242" spans="1:11">
      <c r="A242" s="1">
        <v>33908</v>
      </c>
      <c r="B242" s="9">
        <v>3.2</v>
      </c>
      <c r="C242" s="2">
        <f t="shared" si="21"/>
        <v>2.6283369587845051E-3</v>
      </c>
      <c r="D242" s="9">
        <v>341</v>
      </c>
      <c r="E242" s="9">
        <v>1003.7</v>
      </c>
      <c r="F242" s="2">
        <f t="shared" si="22"/>
        <v>-2.571428571428569E-2</v>
      </c>
      <c r="G242">
        <f t="shared" si="23"/>
        <v>0.29928764097345584</v>
      </c>
      <c r="H242">
        <f t="shared" si="24"/>
        <v>1.5968875852284237</v>
      </c>
      <c r="I242" s="2">
        <f t="shared" si="25"/>
        <v>3.0276886035313009</v>
      </c>
      <c r="J242" s="2">
        <f t="shared" si="26"/>
        <v>2.3412672730067365</v>
      </c>
      <c r="K242" s="2">
        <f t="shared" si="27"/>
        <v>4.3356282271944986</v>
      </c>
    </row>
    <row r="243" spans="1:11">
      <c r="A243" s="1">
        <v>33938</v>
      </c>
      <c r="B243" s="9">
        <v>3</v>
      </c>
      <c r="C243" s="2">
        <f t="shared" si="21"/>
        <v>2.4662697723036864E-3</v>
      </c>
      <c r="D243" s="9">
        <v>336</v>
      </c>
      <c r="E243" s="9">
        <v>1015.7</v>
      </c>
      <c r="F243" s="2">
        <f t="shared" si="22"/>
        <v>-1.4662756598240456E-2</v>
      </c>
      <c r="G243">
        <f t="shared" si="23"/>
        <v>0.29855133284577734</v>
      </c>
      <c r="H243">
        <f t="shared" si="24"/>
        <v>1.5696017499011312</v>
      </c>
      <c r="I243" s="2">
        <f t="shared" si="25"/>
        <v>3.0758426966292136</v>
      </c>
      <c r="J243" s="2">
        <f t="shared" si="26"/>
        <v>2.3495077394833408</v>
      </c>
      <c r="K243" s="2">
        <f t="shared" si="27"/>
        <v>4.2573932092004441</v>
      </c>
    </row>
    <row r="244" spans="1:11">
      <c r="A244" s="1">
        <v>33969</v>
      </c>
      <c r="B244" s="9">
        <v>2.9</v>
      </c>
      <c r="C244" s="2">
        <f t="shared" si="21"/>
        <v>2.3851279739270925E-3</v>
      </c>
      <c r="D244" s="9">
        <v>334.5</v>
      </c>
      <c r="E244" s="9">
        <v>1024.9000000000001</v>
      </c>
      <c r="F244" s="2">
        <f t="shared" si="22"/>
        <v>-4.4642857142856984E-3</v>
      </c>
      <c r="G244">
        <f t="shared" si="23"/>
        <v>0.29784094407827538</v>
      </c>
      <c r="H244">
        <f t="shared" si="24"/>
        <v>1.5588764793331751</v>
      </c>
      <c r="I244" s="2">
        <f t="shared" si="25"/>
        <v>3.1127608346709472</v>
      </c>
      <c r="J244" s="2">
        <f t="shared" si="26"/>
        <v>2.3574967440916677</v>
      </c>
      <c r="K244" s="2">
        <f t="shared" si="27"/>
        <v>4.2339227038022278</v>
      </c>
    </row>
    <row r="245" spans="1:11">
      <c r="A245" s="1">
        <v>34000</v>
      </c>
      <c r="B245" s="9">
        <v>3.3</v>
      </c>
      <c r="C245" s="2">
        <f t="shared" si="21"/>
        <v>2.7092626147666721E-3</v>
      </c>
      <c r="D245" s="9">
        <v>332.5</v>
      </c>
      <c r="E245" s="9">
        <v>1030.4000000000001</v>
      </c>
      <c r="F245" s="2">
        <f t="shared" si="22"/>
        <v>-5.9790732436472149E-3</v>
      </c>
      <c r="G245">
        <f t="shared" si="23"/>
        <v>0.29703619501987549</v>
      </c>
      <c r="H245">
        <f t="shared" si="24"/>
        <v>1.5453690321406464</v>
      </c>
      <c r="I245" s="2">
        <f t="shared" si="25"/>
        <v>3.1348314606741576</v>
      </c>
      <c r="J245" s="2">
        <f t="shared" si="26"/>
        <v>2.3665930844996361</v>
      </c>
      <c r="K245" s="2">
        <f t="shared" si="27"/>
        <v>4.2026286966046058</v>
      </c>
    </row>
    <row r="246" spans="1:11">
      <c r="A246" s="1">
        <v>34028</v>
      </c>
      <c r="B246" s="9">
        <v>3.2</v>
      </c>
      <c r="C246" s="2">
        <f t="shared" si="21"/>
        <v>2.6283369587845051E-3</v>
      </c>
      <c r="D246" s="9">
        <v>329.5</v>
      </c>
      <c r="E246" s="9">
        <v>1033.5</v>
      </c>
      <c r="F246" s="2">
        <f t="shared" si="22"/>
        <v>-9.0225563909774875E-3</v>
      </c>
      <c r="G246">
        <f t="shared" si="23"/>
        <v>0.29625753040339803</v>
      </c>
      <c r="H246">
        <f t="shared" si="24"/>
        <v>1.5274113013287396</v>
      </c>
      <c r="I246" s="2">
        <f t="shared" si="25"/>
        <v>3.1472712680577848</v>
      </c>
      <c r="J246" s="2">
        <f t="shared" si="26"/>
        <v>2.3754416255288149</v>
      </c>
      <c r="K246" s="2">
        <f t="shared" si="27"/>
        <v>4.1556876858081733</v>
      </c>
    </row>
    <row r="247" spans="1:11">
      <c r="A247" s="1">
        <v>34059</v>
      </c>
      <c r="B247" s="9">
        <v>3.1</v>
      </c>
      <c r="C247" s="2">
        <f t="shared" si="21"/>
        <v>2.5473393892132545E-3</v>
      </c>
      <c r="D247" s="9">
        <v>339</v>
      </c>
      <c r="E247" s="9">
        <v>1038.4000000000001</v>
      </c>
      <c r="F247" s="2">
        <f t="shared" si="22"/>
        <v>2.8831562974203306E-2</v>
      </c>
      <c r="G247">
        <f t="shared" si="23"/>
        <v>0.29550477943903219</v>
      </c>
      <c r="H247">
        <f t="shared" si="24"/>
        <v>1.5674561137510876</v>
      </c>
      <c r="I247" s="2">
        <f t="shared" si="25"/>
        <v>3.1669341894061001</v>
      </c>
      <c r="J247" s="2">
        <f t="shared" si="26"/>
        <v>2.3840400209375145</v>
      </c>
      <c r="K247" s="2">
        <f t="shared" si="27"/>
        <v>4.3043342199968757</v>
      </c>
    </row>
    <row r="248" spans="1:11">
      <c r="A248" s="1">
        <v>34089</v>
      </c>
      <c r="B248" s="9">
        <v>3.2</v>
      </c>
      <c r="C248" s="2">
        <f t="shared" si="21"/>
        <v>2.6283369587845051E-3</v>
      </c>
      <c r="D248" s="9">
        <v>356</v>
      </c>
      <c r="E248" s="9">
        <v>1047.5999999999999</v>
      </c>
      <c r="F248" s="2">
        <f t="shared" si="22"/>
        <v>5.0147492625368661E-2</v>
      </c>
      <c r="G248">
        <f t="shared" si="23"/>
        <v>0.29473012934720161</v>
      </c>
      <c r="H248">
        <f t="shared" si="24"/>
        <v>1.6417450484682188</v>
      </c>
      <c r="I248" s="2">
        <f t="shared" si="25"/>
        <v>3.2038523274478328</v>
      </c>
      <c r="J248" s="2">
        <f t="shared" si="26"/>
        <v>2.3929344183945505</v>
      </c>
      <c r="K248" s="2">
        <f t="shared" si="27"/>
        <v>4.5703332811766595</v>
      </c>
    </row>
    <row r="249" spans="1:11">
      <c r="A249" s="1">
        <v>34120</v>
      </c>
      <c r="B249" s="9">
        <v>3.2</v>
      </c>
      <c r="C249" s="2">
        <f t="shared" si="21"/>
        <v>2.6283369587845051E-3</v>
      </c>
      <c r="D249" s="9">
        <v>374.75</v>
      </c>
      <c r="E249" s="9">
        <v>1065.9000000000001</v>
      </c>
      <c r="F249" s="2">
        <f t="shared" si="22"/>
        <v>5.2668539325842589E-2</v>
      </c>
      <c r="G249">
        <f t="shared" si="23"/>
        <v>0.2939575099594629</v>
      </c>
      <c r="H249">
        <f t="shared" si="24"/>
        <v>1.7236829425333877</v>
      </c>
      <c r="I249" s="2">
        <f t="shared" si="25"/>
        <v>3.2772873194221512</v>
      </c>
      <c r="J249" s="2">
        <f t="shared" si="26"/>
        <v>2.4018521933251487</v>
      </c>
      <c r="K249" s="2">
        <f t="shared" si="27"/>
        <v>4.8637145986543624</v>
      </c>
    </row>
    <row r="250" spans="1:11">
      <c r="A250" s="1">
        <v>34150</v>
      </c>
      <c r="B250" s="9">
        <v>3</v>
      </c>
      <c r="C250" s="2">
        <f t="shared" si="21"/>
        <v>2.4662697723036864E-3</v>
      </c>
      <c r="D250" s="9">
        <v>378.1</v>
      </c>
      <c r="E250" s="9">
        <v>1075.0999999999999</v>
      </c>
      <c r="F250" s="2">
        <f t="shared" si="22"/>
        <v>8.939292861908088E-3</v>
      </c>
      <c r="G250">
        <f t="shared" si="23"/>
        <v>0.29323431503209707</v>
      </c>
      <c r="H250">
        <f t="shared" si="24"/>
        <v>1.7348129324618371</v>
      </c>
      <c r="I250" s="2">
        <f t="shared" si="25"/>
        <v>3.314205457463884</v>
      </c>
      <c r="J250" s="2">
        <f t="shared" si="26"/>
        <v>2.4102420785593917</v>
      </c>
      <c r="K250" s="2">
        <f t="shared" si="27"/>
        <v>4.91613206071038</v>
      </c>
    </row>
    <row r="251" spans="1:11">
      <c r="A251" s="1">
        <v>34181</v>
      </c>
      <c r="B251" s="9">
        <v>2.8</v>
      </c>
      <c r="C251" s="2">
        <f t="shared" si="21"/>
        <v>2.3039138595752906E-3</v>
      </c>
      <c r="D251" s="9">
        <v>407.3</v>
      </c>
      <c r="E251" s="9">
        <v>1084.5999999999999</v>
      </c>
      <c r="F251" s="2">
        <f t="shared" si="22"/>
        <v>7.7228246495635977E-2</v>
      </c>
      <c r="G251">
        <f t="shared" si="23"/>
        <v>0.29256028134514472</v>
      </c>
      <c r="H251">
        <f t="shared" si="24"/>
        <v>1.864493859988696</v>
      </c>
      <c r="I251" s="2">
        <f t="shared" si="25"/>
        <v>3.3523274478330656</v>
      </c>
      <c r="J251" s="2">
        <f t="shared" si="26"/>
        <v>2.4180989825486914</v>
      </c>
      <c r="K251" s="2">
        <f t="shared" si="27"/>
        <v>5.3730245657956557</v>
      </c>
    </row>
    <row r="252" spans="1:11">
      <c r="A252" s="1">
        <v>34212</v>
      </c>
      <c r="B252" s="9">
        <v>2.8</v>
      </c>
      <c r="C252" s="2">
        <f t="shared" si="21"/>
        <v>2.3039138595752906E-3</v>
      </c>
      <c r="D252" s="9">
        <v>372.1</v>
      </c>
      <c r="E252" s="9">
        <v>1094.2</v>
      </c>
      <c r="F252" s="2">
        <f t="shared" si="22"/>
        <v>-8.6422784188558754E-2</v>
      </c>
      <c r="G252">
        <f t="shared" si="23"/>
        <v>0.29188779700418588</v>
      </c>
      <c r="H252">
        <f t="shared" si="24"/>
        <v>1.6994437375255467</v>
      </c>
      <c r="I252" s="2">
        <f t="shared" si="25"/>
        <v>3.3908507223113968</v>
      </c>
      <c r="J252" s="2">
        <f t="shared" si="26"/>
        <v>2.4259739881679856</v>
      </c>
      <c r="K252" s="2">
        <f t="shared" si="27"/>
        <v>4.822250039117514</v>
      </c>
    </row>
    <row r="253" spans="1:11">
      <c r="A253" s="1">
        <v>34242</v>
      </c>
      <c r="B253" s="9">
        <v>2.7</v>
      </c>
      <c r="C253" s="2">
        <f t="shared" si="21"/>
        <v>2.2226272943570713E-3</v>
      </c>
      <c r="D253" s="9">
        <v>355.4</v>
      </c>
      <c r="E253" s="9">
        <v>1104.2</v>
      </c>
      <c r="F253" s="2">
        <f t="shared" si="22"/>
        <v>-4.4880408492340873E-2</v>
      </c>
      <c r="G253">
        <f t="shared" si="23"/>
        <v>0.29124047796863117</v>
      </c>
      <c r="H253">
        <f t="shared" si="24"/>
        <v>1.6195723027703275</v>
      </c>
      <c r="I253" s="2">
        <f t="shared" si="25"/>
        <v>3.4309791332263249</v>
      </c>
      <c r="J253" s="2">
        <f t="shared" si="26"/>
        <v>2.433588651463845</v>
      </c>
      <c r="K253" s="2">
        <f t="shared" si="27"/>
        <v>4.5609450790173724</v>
      </c>
    </row>
    <row r="254" spans="1:11">
      <c r="A254" s="1">
        <v>34273</v>
      </c>
      <c r="B254" s="9">
        <v>2.8</v>
      </c>
      <c r="C254" s="2">
        <f t="shared" si="21"/>
        <v>2.3039138595752906E-3</v>
      </c>
      <c r="D254" s="9">
        <v>369.5</v>
      </c>
      <c r="E254" s="9">
        <v>1113.0999999999999</v>
      </c>
      <c r="F254" s="2">
        <f t="shared" si="22"/>
        <v>3.9673607203151384E-2</v>
      </c>
      <c r="G254">
        <f t="shared" si="23"/>
        <v>0.29057102735152496</v>
      </c>
      <c r="H254">
        <f t="shared" si="24"/>
        <v>1.6799561039960662</v>
      </c>
      <c r="I254" s="2">
        <f t="shared" si="25"/>
        <v>3.4666934189406096</v>
      </c>
      <c r="J254" s="2">
        <f t="shared" si="26"/>
        <v>2.4414993439460329</v>
      </c>
      <c r="K254" s="2">
        <f t="shared" si="27"/>
        <v>4.781567829760605</v>
      </c>
    </row>
    <row r="255" spans="1:11">
      <c r="A255" s="1">
        <v>34303</v>
      </c>
      <c r="B255" s="9">
        <v>2.7</v>
      </c>
      <c r="C255" s="2">
        <f t="shared" si="21"/>
        <v>2.2226272943570713E-3</v>
      </c>
      <c r="D255" s="9">
        <v>370.7</v>
      </c>
      <c r="E255" s="9">
        <v>1124.0999999999999</v>
      </c>
      <c r="F255" s="2">
        <f t="shared" si="22"/>
        <v>3.2476319350474014E-3</v>
      </c>
      <c r="G255">
        <f t="shared" si="23"/>
        <v>0.28992662851362966</v>
      </c>
      <c r="H255">
        <f t="shared" si="24"/>
        <v>1.6816742480050482</v>
      </c>
      <c r="I255" s="2">
        <f t="shared" si="25"/>
        <v>3.5108346709470304</v>
      </c>
      <c r="J255" s="2">
        <f t="shared" si="26"/>
        <v>2.4491485143213994</v>
      </c>
      <c r="K255" s="2">
        <f t="shared" si="27"/>
        <v>4.8003442340791782</v>
      </c>
    </row>
    <row r="256" spans="1:11">
      <c r="A256" s="1">
        <v>34334</v>
      </c>
      <c r="B256" s="9">
        <v>2.7</v>
      </c>
      <c r="C256" s="2">
        <f t="shared" si="21"/>
        <v>2.2226272943570713E-3</v>
      </c>
      <c r="D256" s="9">
        <v>390.7</v>
      </c>
      <c r="E256" s="9">
        <v>1129.5999999999999</v>
      </c>
      <c r="F256" s="2">
        <f t="shared" si="22"/>
        <v>5.3951982735365611E-2</v>
      </c>
      <c r="G256">
        <f t="shared" si="23"/>
        <v>0.28928365875786294</v>
      </c>
      <c r="H256">
        <f t="shared" si="24"/>
        <v>1.7684732510827286</v>
      </c>
      <c r="I256" s="2">
        <f t="shared" si="25"/>
        <v>3.5329052969502408</v>
      </c>
      <c r="J256" s="2">
        <f t="shared" si="26"/>
        <v>2.4568146859516213</v>
      </c>
      <c r="K256" s="2">
        <f t="shared" si="27"/>
        <v>5.1132843060553954</v>
      </c>
    </row>
    <row r="257" spans="1:11">
      <c r="A257" s="1">
        <v>34365</v>
      </c>
      <c r="B257" s="9">
        <v>2.5</v>
      </c>
      <c r="C257" s="2">
        <f t="shared" si="21"/>
        <v>2.0598362698427408E-3</v>
      </c>
      <c r="D257" s="9">
        <v>381.9</v>
      </c>
      <c r="E257" s="9">
        <v>1131.5999999999999</v>
      </c>
      <c r="F257" s="2">
        <f t="shared" si="22"/>
        <v>-2.2523675454312775E-2</v>
      </c>
      <c r="G257">
        <f t="shared" si="23"/>
        <v>0.28868900667121672</v>
      </c>
      <c r="H257">
        <f t="shared" si="24"/>
        <v>1.7250873360622405</v>
      </c>
      <c r="I257" s="2">
        <f t="shared" si="25"/>
        <v>3.5409309791332264</v>
      </c>
      <c r="J257" s="2">
        <f t="shared" si="26"/>
        <v>2.4639351582198694</v>
      </c>
      <c r="K257" s="2">
        <f t="shared" si="27"/>
        <v>4.9755906743858596</v>
      </c>
    </row>
    <row r="258" spans="1:11">
      <c r="A258" s="1">
        <v>34393</v>
      </c>
      <c r="B258" s="9">
        <v>2.5</v>
      </c>
      <c r="C258" s="2">
        <f t="shared" si="21"/>
        <v>2.0598362698427408E-3</v>
      </c>
      <c r="D258" s="9">
        <v>381.75</v>
      </c>
      <c r="E258" s="9">
        <v>1136.3</v>
      </c>
      <c r="F258" s="2">
        <f t="shared" si="22"/>
        <v>-3.9277297721906912E-4</v>
      </c>
      <c r="G258">
        <f t="shared" si="23"/>
        <v>0.28809557695262844</v>
      </c>
      <c r="H258">
        <f t="shared" si="24"/>
        <v>1.7208650680905342</v>
      </c>
      <c r="I258" s="2">
        <f t="shared" si="25"/>
        <v>3.5597913322632424</v>
      </c>
      <c r="J258" s="2">
        <f t="shared" si="26"/>
        <v>2.4710702974951539</v>
      </c>
      <c r="K258" s="2">
        <f t="shared" si="27"/>
        <v>4.9732436238460389</v>
      </c>
    </row>
    <row r="259" spans="1:11">
      <c r="A259" s="1">
        <v>34424</v>
      </c>
      <c r="B259" s="9">
        <v>2.5</v>
      </c>
      <c r="C259" s="2">
        <f t="shared" si="21"/>
        <v>2.0598362698427408E-3</v>
      </c>
      <c r="D259" s="9">
        <v>391</v>
      </c>
      <c r="E259" s="9">
        <v>1140.0999999999999</v>
      </c>
      <c r="F259" s="2">
        <f t="shared" si="22"/>
        <v>2.4230517354289383E-2</v>
      </c>
      <c r="G259">
        <f t="shared" si="23"/>
        <v>0.28750336708939578</v>
      </c>
      <c r="H259">
        <f t="shared" si="24"/>
        <v>1.7589393918315426</v>
      </c>
      <c r="I259" s="2">
        <f t="shared" si="25"/>
        <v>3.5750401284109143</v>
      </c>
      <c r="J259" s="2">
        <f t="shared" si="26"/>
        <v>2.4782201339891081</v>
      </c>
      <c r="K259" s="2">
        <f t="shared" si="27"/>
        <v>5.1179784071350385</v>
      </c>
    </row>
    <row r="260" spans="1:11">
      <c r="A260" s="1">
        <v>34454</v>
      </c>
      <c r="B260" s="9">
        <v>2.4</v>
      </c>
      <c r="C260" s="2">
        <f t="shared" si="21"/>
        <v>1.9783315388433032E-3</v>
      </c>
      <c r="D260" s="9">
        <v>377.05</v>
      </c>
      <c r="E260" s="9">
        <v>1141.0999999999999</v>
      </c>
      <c r="F260" s="2">
        <f t="shared" si="22"/>
        <v>-3.5677749360613742E-2</v>
      </c>
      <c r="G260">
        <f t="shared" si="23"/>
        <v>0.2869357131185129</v>
      </c>
      <c r="H260">
        <f t="shared" si="24"/>
        <v>1.6928354034006483</v>
      </c>
      <c r="I260" s="2">
        <f t="shared" si="25"/>
        <v>3.5790529695024071</v>
      </c>
      <c r="J260" s="2">
        <f t="shared" si="26"/>
        <v>2.4851012065792184</v>
      </c>
      <c r="K260" s="2">
        <f t="shared" si="27"/>
        <v>4.8997027069316275</v>
      </c>
    </row>
    <row r="261" spans="1:11">
      <c r="A261" s="1">
        <v>34485</v>
      </c>
      <c r="B261" s="9">
        <v>2.2999999999999998</v>
      </c>
      <c r="C261" s="2">
        <f t="shared" ref="C261:C324" si="28">(1+B261/100)^(1/12)-1</f>
        <v>1.8967538135683526E-3</v>
      </c>
      <c r="D261" s="9">
        <v>387.3</v>
      </c>
      <c r="E261" s="9">
        <v>1143.3</v>
      </c>
      <c r="F261" s="2">
        <f t="shared" ref="F261:F324" si="29">D261/D260-1</f>
        <v>2.718472351147061E-2</v>
      </c>
      <c r="G261">
        <f t="shared" ref="G261:G324" si="30">G260/(1+C261)</f>
        <v>0.28639249705754166</v>
      </c>
      <c r="H261">
        <f t="shared" ref="H261:H324" si="31">H260*(1+F261)/(1+C261)</f>
        <v>1.7355627305646382</v>
      </c>
      <c r="I261" s="2">
        <f t="shared" ref="I261:I324" si="32">E261/$E$4-1</f>
        <v>3.587881219903692</v>
      </c>
      <c r="J261" s="2">
        <f t="shared" ref="J261:J324" si="33">(1+J260)*(1+C261)-1</f>
        <v>2.4917115855834693</v>
      </c>
      <c r="K261" s="2">
        <f t="shared" si="27"/>
        <v>5.0600844938194385</v>
      </c>
    </row>
    <row r="262" spans="1:11">
      <c r="A262" s="1">
        <v>34515</v>
      </c>
      <c r="B262" s="9">
        <v>2.5</v>
      </c>
      <c r="C262" s="2">
        <f t="shared" si="28"/>
        <v>2.0598362698427408E-3</v>
      </c>
      <c r="D262" s="9">
        <v>386.3</v>
      </c>
      <c r="E262" s="9">
        <v>1145.2</v>
      </c>
      <c r="F262" s="2">
        <f t="shared" si="29"/>
        <v>-2.5819777949909195E-3</v>
      </c>
      <c r="G262">
        <f t="shared" si="30"/>
        <v>0.2858037880488602</v>
      </c>
      <c r="H262">
        <f t="shared" si="31"/>
        <v>1.7275231313296013</v>
      </c>
      <c r="I262" s="2">
        <f t="shared" si="32"/>
        <v>3.5955056179775289</v>
      </c>
      <c r="J262" s="2">
        <f t="shared" si="33"/>
        <v>2.4989039397512842</v>
      </c>
      <c r="K262" s="2">
        <f t="shared" ref="K262:K325" si="34">(1+K261)*(1+F262)-1</f>
        <v>5.0444374902206279</v>
      </c>
    </row>
    <row r="263" spans="1:11">
      <c r="A263" s="1">
        <v>34546</v>
      </c>
      <c r="B263" s="9">
        <v>2.8</v>
      </c>
      <c r="C263" s="2">
        <f t="shared" si="28"/>
        <v>2.3039138595752906E-3</v>
      </c>
      <c r="D263" s="9">
        <v>383.6</v>
      </c>
      <c r="E263" s="9">
        <v>1150.7</v>
      </c>
      <c r="F263" s="2">
        <f t="shared" si="29"/>
        <v>-6.9893864871860556E-3</v>
      </c>
      <c r="G263">
        <f t="shared" si="30"/>
        <v>0.2851468343052902</v>
      </c>
      <c r="H263">
        <f t="shared" si="31"/>
        <v>1.7115056429277025</v>
      </c>
      <c r="I263" s="2">
        <f t="shared" si="32"/>
        <v>3.6175762439807384</v>
      </c>
      <c r="J263" s="2">
        <f t="shared" si="33"/>
        <v>2.5069651130313999</v>
      </c>
      <c r="K263" s="2">
        <f t="shared" si="34"/>
        <v>5.0021905805038394</v>
      </c>
    </row>
    <row r="264" spans="1:11">
      <c r="A264" s="1">
        <v>34577</v>
      </c>
      <c r="B264" s="9">
        <v>2.9</v>
      </c>
      <c r="C264" s="2">
        <f t="shared" si="28"/>
        <v>2.3851279739270925E-3</v>
      </c>
      <c r="D264" s="9">
        <v>386.6</v>
      </c>
      <c r="E264" s="9">
        <v>1150.5999999999999</v>
      </c>
      <c r="F264" s="2">
        <f t="shared" si="29"/>
        <v>7.8206465067778286E-3</v>
      </c>
      <c r="G264">
        <f t="shared" si="30"/>
        <v>0.28446834090769463</v>
      </c>
      <c r="H264">
        <f t="shared" si="31"/>
        <v>1.7207864277095115</v>
      </c>
      <c r="I264" s="2">
        <f t="shared" si="32"/>
        <v>3.6171749598715888</v>
      </c>
      <c r="J264" s="2">
        <f t="shared" si="33"/>
        <v>2.5153296736260775</v>
      </c>
      <c r="K264" s="2">
        <f t="shared" si="34"/>
        <v>5.0491315913002719</v>
      </c>
    </row>
    <row r="265" spans="1:11">
      <c r="A265" s="1">
        <v>34607</v>
      </c>
      <c r="B265" s="9">
        <v>3</v>
      </c>
      <c r="C265" s="2">
        <f t="shared" si="28"/>
        <v>2.4662697723036864E-3</v>
      </c>
      <c r="D265" s="9">
        <v>394.25</v>
      </c>
      <c r="E265" s="9">
        <v>1151.9000000000001</v>
      </c>
      <c r="F265" s="2">
        <f t="shared" si="29"/>
        <v>1.9787894464562861E-2</v>
      </c>
      <c r="G265">
        <f t="shared" si="30"/>
        <v>0.28376849125537928</v>
      </c>
      <c r="H265">
        <f t="shared" si="31"/>
        <v>1.7505199135883809</v>
      </c>
      <c r="I265" s="2">
        <f t="shared" si="32"/>
        <v>3.6223916532905305</v>
      </c>
      <c r="J265" s="2">
        <f t="shared" si="33"/>
        <v>2.5239994249398237</v>
      </c>
      <c r="K265" s="2">
        <f t="shared" si="34"/>
        <v>5.1688311688311748</v>
      </c>
    </row>
    <row r="266" spans="1:11">
      <c r="A266" s="1">
        <v>34638</v>
      </c>
      <c r="B266" s="9">
        <v>2.6</v>
      </c>
      <c r="C266" s="2">
        <f t="shared" si="28"/>
        <v>2.1412681429993086E-3</v>
      </c>
      <c r="D266" s="9">
        <v>384.5</v>
      </c>
      <c r="E266" s="9">
        <v>1150.2</v>
      </c>
      <c r="F266" s="2">
        <f t="shared" si="29"/>
        <v>-2.4730500951173129E-2</v>
      </c>
      <c r="G266">
        <f t="shared" si="30"/>
        <v>0.2831621651318797</v>
      </c>
      <c r="H266">
        <f t="shared" si="31"/>
        <v>1.7035808557848204</v>
      </c>
      <c r="I266" s="2">
        <f t="shared" si="32"/>
        <v>3.615569823434992</v>
      </c>
      <c r="J266" s="2">
        <f t="shared" si="33"/>
        <v>2.5315452526443951</v>
      </c>
      <c r="K266" s="2">
        <f t="shared" si="34"/>
        <v>5.0162728837427686</v>
      </c>
    </row>
    <row r="267" spans="1:11">
      <c r="A267" s="1">
        <v>34668</v>
      </c>
      <c r="B267" s="9">
        <v>2.7</v>
      </c>
      <c r="C267" s="2">
        <f t="shared" si="28"/>
        <v>2.2226272943570713E-3</v>
      </c>
      <c r="D267" s="9">
        <v>381.4</v>
      </c>
      <c r="E267" s="9">
        <v>1150.9000000000001</v>
      </c>
      <c r="F267" s="2">
        <f t="shared" si="29"/>
        <v>-8.0624187256177482E-3</v>
      </c>
      <c r="G267">
        <f t="shared" si="30"/>
        <v>0.28253419691422887</v>
      </c>
      <c r="H267">
        <f t="shared" si="31"/>
        <v>1.6860983054778129</v>
      </c>
      <c r="I267" s="2">
        <f t="shared" si="32"/>
        <v>3.6183788121990377</v>
      </c>
      <c r="J267" s="2">
        <f t="shared" si="33"/>
        <v>2.5393945615141797</v>
      </c>
      <c r="K267" s="2">
        <f t="shared" si="34"/>
        <v>4.9677671725864547</v>
      </c>
    </row>
    <row r="268" spans="1:11">
      <c r="A268" s="1">
        <v>34699</v>
      </c>
      <c r="B268" s="9">
        <v>2.7</v>
      </c>
      <c r="C268" s="2">
        <f t="shared" si="28"/>
        <v>2.2226272943570713E-3</v>
      </c>
      <c r="D268" s="9">
        <v>383.2</v>
      </c>
      <c r="E268" s="9">
        <v>1150.7</v>
      </c>
      <c r="F268" s="2">
        <f t="shared" si="29"/>
        <v>4.7194546407971494E-3</v>
      </c>
      <c r="G268">
        <f t="shared" si="30"/>
        <v>0.28190762134055009</v>
      </c>
      <c r="H268">
        <f t="shared" si="31"/>
        <v>1.6902988655562343</v>
      </c>
      <c r="I268" s="2">
        <f t="shared" si="32"/>
        <v>3.6175762439807384</v>
      </c>
      <c r="J268" s="2">
        <f t="shared" si="33"/>
        <v>2.5472613164721003</v>
      </c>
      <c r="K268" s="2">
        <f t="shared" si="34"/>
        <v>4.995931779064315</v>
      </c>
    </row>
    <row r="269" spans="1:11">
      <c r="A269" s="1">
        <v>34730</v>
      </c>
      <c r="B269" s="9">
        <v>2.8</v>
      </c>
      <c r="C269" s="2">
        <f t="shared" si="28"/>
        <v>2.3039138595752906E-3</v>
      </c>
      <c r="D269" s="9">
        <v>375.1</v>
      </c>
      <c r="E269" s="9">
        <v>1151.4000000000001</v>
      </c>
      <c r="F269" s="2">
        <f t="shared" si="29"/>
        <v>-2.1137787056367374E-2</v>
      </c>
      <c r="G269">
        <f t="shared" si="30"/>
        <v>0.28125962339606897</v>
      </c>
      <c r="H269">
        <f t="shared" si="31"/>
        <v>1.6507664643383761</v>
      </c>
      <c r="I269" s="2">
        <f t="shared" si="32"/>
        <v>3.6203852327447841</v>
      </c>
      <c r="J269" s="2">
        <f t="shared" si="33"/>
        <v>2.5554339009826559</v>
      </c>
      <c r="K269" s="2">
        <f t="shared" si="34"/>
        <v>4.8691910499139475</v>
      </c>
    </row>
    <row r="270" spans="1:11">
      <c r="A270" s="1">
        <v>34758</v>
      </c>
      <c r="B270" s="9">
        <v>2.9</v>
      </c>
      <c r="C270" s="2">
        <f t="shared" si="28"/>
        <v>2.3851279739270925E-3</v>
      </c>
      <c r="D270" s="9">
        <v>377.1</v>
      </c>
      <c r="E270" s="9">
        <v>1147.4000000000001</v>
      </c>
      <c r="F270" s="2">
        <f t="shared" si="29"/>
        <v>5.3319114902692366E-3</v>
      </c>
      <c r="G270">
        <f t="shared" si="30"/>
        <v>0.2805903794328688</v>
      </c>
      <c r="H270">
        <f t="shared" si="31"/>
        <v>1.6556193410129083</v>
      </c>
      <c r="I270" s="2">
        <f t="shared" si="32"/>
        <v>3.6043338683788129</v>
      </c>
      <c r="J270" s="2">
        <f t="shared" si="33"/>
        <v>2.5639140658393385</v>
      </c>
      <c r="K270" s="2">
        <f t="shared" si="34"/>
        <v>4.9004850571115686</v>
      </c>
    </row>
    <row r="271" spans="1:11">
      <c r="A271" s="1">
        <v>34789</v>
      </c>
      <c r="B271" s="9">
        <v>2.9</v>
      </c>
      <c r="C271" s="2">
        <f t="shared" si="28"/>
        <v>2.3851279739270925E-3</v>
      </c>
      <c r="D271" s="9">
        <v>391.4</v>
      </c>
      <c r="E271" s="9">
        <v>1146.7</v>
      </c>
      <c r="F271" s="2">
        <f t="shared" si="29"/>
        <v>3.7920975868469764E-2</v>
      </c>
      <c r="G271">
        <f t="shared" si="30"/>
        <v>0.27992272790400696</v>
      </c>
      <c r="H271">
        <f t="shared" si="31"/>
        <v>1.7143131857554132</v>
      </c>
      <c r="I271" s="2">
        <f t="shared" si="32"/>
        <v>3.6015248796147681</v>
      </c>
      <c r="J271" s="2">
        <f t="shared" si="33"/>
        <v>2.5724144569744443</v>
      </c>
      <c r="K271" s="2">
        <f t="shared" si="34"/>
        <v>5.1242372085745629</v>
      </c>
    </row>
    <row r="272" spans="1:11">
      <c r="A272" s="1">
        <v>34819</v>
      </c>
      <c r="B272" s="9">
        <v>3.1</v>
      </c>
      <c r="C272" s="2">
        <f t="shared" si="28"/>
        <v>2.5473393892132545E-3</v>
      </c>
      <c r="D272" s="9">
        <v>387.1</v>
      </c>
      <c r="E272" s="9">
        <v>1149.3</v>
      </c>
      <c r="F272" s="2">
        <f t="shared" si="29"/>
        <v>-1.0986203372508774E-2</v>
      </c>
      <c r="G272">
        <f t="shared" si="30"/>
        <v>0.27921148149926328</v>
      </c>
      <c r="H272">
        <f t="shared" si="31"/>
        <v>1.69117140491887</v>
      </c>
      <c r="I272" s="2">
        <f t="shared" si="32"/>
        <v>3.6119582664526488</v>
      </c>
      <c r="J272" s="2">
        <f t="shared" si="33"/>
        <v>2.5815146090352901</v>
      </c>
      <c r="K272" s="2">
        <f t="shared" si="34"/>
        <v>5.0569550930996776</v>
      </c>
    </row>
    <row r="273" spans="1:11">
      <c r="A273" s="1">
        <v>34850</v>
      </c>
      <c r="B273" s="9">
        <v>3.2</v>
      </c>
      <c r="C273" s="2">
        <f t="shared" si="28"/>
        <v>2.6283369587845051E-3</v>
      </c>
      <c r="D273" s="9">
        <v>384.3</v>
      </c>
      <c r="E273" s="9">
        <v>1145.3</v>
      </c>
      <c r="F273" s="2">
        <f t="shared" si="29"/>
        <v>-7.2332730560579206E-3</v>
      </c>
      <c r="G273">
        <f t="shared" si="30"/>
        <v>0.27847954342301912</v>
      </c>
      <c r="H273">
        <f t="shared" si="31"/>
        <v>1.6745374516893508</v>
      </c>
      <c r="I273" s="2">
        <f t="shared" si="32"/>
        <v>3.5959069020866776</v>
      </c>
      <c r="J273" s="2">
        <f t="shared" si="33"/>
        <v>2.5909280362506442</v>
      </c>
      <c r="K273" s="2">
        <f t="shared" si="34"/>
        <v>5.0131434830230068</v>
      </c>
    </row>
    <row r="274" spans="1:11">
      <c r="A274" s="1">
        <v>34880</v>
      </c>
      <c r="B274" s="9">
        <v>3</v>
      </c>
      <c r="C274" s="2">
        <f t="shared" si="28"/>
        <v>2.4662697723036864E-3</v>
      </c>
      <c r="D274" s="9">
        <v>384.6</v>
      </c>
      <c r="E274" s="9">
        <v>1144.2</v>
      </c>
      <c r="F274" s="2">
        <f t="shared" si="29"/>
        <v>7.8064012490242085E-4</v>
      </c>
      <c r="G274">
        <f t="shared" si="30"/>
        <v>0.27779442742374949</v>
      </c>
      <c r="H274">
        <f t="shared" si="31"/>
        <v>1.6717217460049167</v>
      </c>
      <c r="I274" s="2">
        <f t="shared" si="32"/>
        <v>3.5914927768860361</v>
      </c>
      <c r="J274" s="2">
        <f t="shared" si="33"/>
        <v>2.5997842335209671</v>
      </c>
      <c r="K274" s="2">
        <f t="shared" si="34"/>
        <v>5.0178375841026499</v>
      </c>
    </row>
    <row r="275" spans="1:11">
      <c r="A275" s="1">
        <v>34911</v>
      </c>
      <c r="B275" s="9">
        <v>2.8</v>
      </c>
      <c r="C275" s="2">
        <f t="shared" si="28"/>
        <v>2.3039138595752906E-3</v>
      </c>
      <c r="D275" s="9">
        <v>382.6</v>
      </c>
      <c r="E275" s="9">
        <v>1145.5</v>
      </c>
      <c r="F275" s="2">
        <f t="shared" si="29"/>
        <v>-5.2002080083203284E-3</v>
      </c>
      <c r="G275">
        <f t="shared" si="30"/>
        <v>0.27715588414101416</v>
      </c>
      <c r="H275">
        <f t="shared" si="31"/>
        <v>1.6592057780058238</v>
      </c>
      <c r="I275" s="2">
        <f t="shared" si="32"/>
        <v>3.596709470304976</v>
      </c>
      <c r="J275" s="2">
        <f t="shared" si="33"/>
        <v>2.6080778263080568</v>
      </c>
      <c r="K275" s="2">
        <f t="shared" si="34"/>
        <v>4.9865435769050279</v>
      </c>
    </row>
    <row r="276" spans="1:11">
      <c r="A276" s="1">
        <v>34942</v>
      </c>
      <c r="B276" s="9">
        <v>2.6</v>
      </c>
      <c r="C276" s="2">
        <f t="shared" si="28"/>
        <v>2.1412681429993086E-3</v>
      </c>
      <c r="D276" s="9">
        <v>382.75</v>
      </c>
      <c r="E276" s="9">
        <v>1145.4000000000001</v>
      </c>
      <c r="F276" s="2">
        <f t="shared" si="29"/>
        <v>3.920543648718855E-4</v>
      </c>
      <c r="G276">
        <f t="shared" si="30"/>
        <v>0.27656368712825602</v>
      </c>
      <c r="H276">
        <f t="shared" si="31"/>
        <v>1.6563096737340035</v>
      </c>
      <c r="I276" s="2">
        <f t="shared" si="32"/>
        <v>3.5963081861958273</v>
      </c>
      <c r="J276" s="2">
        <f t="shared" si="33"/>
        <v>2.6158036884149927</v>
      </c>
      <c r="K276" s="2">
        <f t="shared" si="34"/>
        <v>4.9888906274448495</v>
      </c>
    </row>
    <row r="277" spans="1:11">
      <c r="A277" s="1">
        <v>34972</v>
      </c>
      <c r="B277" s="9">
        <v>2.5</v>
      </c>
      <c r="C277" s="2">
        <f t="shared" si="28"/>
        <v>2.0598362698427408E-3</v>
      </c>
      <c r="D277" s="9">
        <v>384</v>
      </c>
      <c r="E277" s="9">
        <v>1142</v>
      </c>
      <c r="F277" s="2">
        <f t="shared" si="29"/>
        <v>3.2658393207054548E-3</v>
      </c>
      <c r="G277">
        <f t="shared" si="30"/>
        <v>0.27599518224157299</v>
      </c>
      <c r="H277">
        <f t="shared" si="31"/>
        <v>1.6583030821587263</v>
      </c>
      <c r="I277" s="2">
        <f t="shared" si="32"/>
        <v>3.5826645264847512</v>
      </c>
      <c r="J277" s="2">
        <f t="shared" si="33"/>
        <v>2.623251651997021</v>
      </c>
      <c r="K277" s="2">
        <f t="shared" si="34"/>
        <v>5.0084493819433629</v>
      </c>
    </row>
    <row r="278" spans="1:11">
      <c r="A278" s="1">
        <v>35003</v>
      </c>
      <c r="B278" s="9">
        <v>2.8</v>
      </c>
      <c r="C278" s="2">
        <f t="shared" si="28"/>
        <v>2.3039138595752906E-3</v>
      </c>
      <c r="D278" s="9">
        <v>383</v>
      </c>
      <c r="E278" s="9">
        <v>1137.3</v>
      </c>
      <c r="F278" s="2">
        <f t="shared" si="29"/>
        <v>-2.6041666666666297E-3</v>
      </c>
      <c r="G278">
        <f t="shared" si="30"/>
        <v>0.27536077473627468</v>
      </c>
      <c r="H278">
        <f t="shared" si="31"/>
        <v>1.6501827057423468</v>
      </c>
      <c r="I278" s="2">
        <f t="shared" si="32"/>
        <v>3.5638041733547352</v>
      </c>
      <c r="J278" s="2">
        <f t="shared" si="33"/>
        <v>2.631599311694786</v>
      </c>
      <c r="K278" s="2">
        <f t="shared" si="34"/>
        <v>4.9928023783445523</v>
      </c>
    </row>
    <row r="279" spans="1:11">
      <c r="A279" s="1">
        <v>35033</v>
      </c>
      <c r="B279" s="9">
        <v>2.6</v>
      </c>
      <c r="C279" s="2">
        <f t="shared" si="28"/>
        <v>2.1412681429993086E-3</v>
      </c>
      <c r="D279" s="9">
        <v>387.8</v>
      </c>
      <c r="E279" s="9">
        <v>1134.0999999999999</v>
      </c>
      <c r="F279" s="2">
        <f t="shared" si="29"/>
        <v>1.2532637075717945E-2</v>
      </c>
      <c r="G279">
        <f t="shared" si="30"/>
        <v>0.27477241332105529</v>
      </c>
      <c r="H279">
        <f t="shared" si="31"/>
        <v>1.6672937237663186</v>
      </c>
      <c r="I279" s="2">
        <f t="shared" si="32"/>
        <v>3.5509630818619584</v>
      </c>
      <c r="J279" s="2">
        <f t="shared" si="33"/>
        <v>2.6393755396090564</v>
      </c>
      <c r="K279" s="2">
        <f t="shared" si="34"/>
        <v>5.0679079956188442</v>
      </c>
    </row>
    <row r="280" spans="1:11">
      <c r="A280" s="1">
        <v>35064</v>
      </c>
      <c r="B280" s="9">
        <v>2.5</v>
      </c>
      <c r="C280" s="2">
        <f t="shared" si="28"/>
        <v>2.0598362698427408E-3</v>
      </c>
      <c r="D280" s="9">
        <v>387.1</v>
      </c>
      <c r="E280" s="9">
        <v>1127.5</v>
      </c>
      <c r="F280" s="2">
        <f t="shared" si="29"/>
        <v>-1.8050541516245744E-3</v>
      </c>
      <c r="G280">
        <f t="shared" si="30"/>
        <v>0.27420759058051136</v>
      </c>
      <c r="H280">
        <f t="shared" si="31"/>
        <v>1.6608630623332206</v>
      </c>
      <c r="I280" s="2">
        <f t="shared" si="32"/>
        <v>3.5244783306581065</v>
      </c>
      <c r="J280" s="2">
        <f t="shared" si="33"/>
        <v>2.6468720573451217</v>
      </c>
      <c r="K280" s="2">
        <f t="shared" si="34"/>
        <v>5.0569550930996767</v>
      </c>
    </row>
    <row r="281" spans="1:11">
      <c r="A281" s="1">
        <v>35095</v>
      </c>
      <c r="B281" s="9">
        <v>2.7</v>
      </c>
      <c r="C281" s="2">
        <f t="shared" si="28"/>
        <v>2.2226272943570713E-3</v>
      </c>
      <c r="D281" s="9">
        <v>406.3</v>
      </c>
      <c r="E281" s="9">
        <v>1123.5</v>
      </c>
      <c r="F281" s="2">
        <f t="shared" si="29"/>
        <v>4.9599586670111107E-2</v>
      </c>
      <c r="G281">
        <f t="shared" si="30"/>
        <v>0.27359948090652658</v>
      </c>
      <c r="H281">
        <f t="shared" si="31"/>
        <v>1.7393752009438577</v>
      </c>
      <c r="I281" s="2">
        <f t="shared" si="32"/>
        <v>3.5084269662921352</v>
      </c>
      <c r="J281" s="2">
        <f t="shared" si="33"/>
        <v>2.6549776947188048</v>
      </c>
      <c r="K281" s="2">
        <f t="shared" si="34"/>
        <v>5.3573775621968451</v>
      </c>
    </row>
    <row r="282" spans="1:11">
      <c r="A282" s="1">
        <v>35124</v>
      </c>
      <c r="B282" s="9">
        <v>2.7</v>
      </c>
      <c r="C282" s="2">
        <f t="shared" si="28"/>
        <v>2.2226272943570713E-3</v>
      </c>
      <c r="D282" s="9">
        <v>400.75</v>
      </c>
      <c r="E282" s="9">
        <v>1118.5</v>
      </c>
      <c r="F282" s="2">
        <f t="shared" si="29"/>
        <v>-1.3659857248338736E-2</v>
      </c>
      <c r="G282">
        <f t="shared" si="30"/>
        <v>0.27299271983625772</v>
      </c>
      <c r="H282">
        <f t="shared" si="31"/>
        <v>1.7118108664431306</v>
      </c>
      <c r="I282" s="2">
        <f t="shared" si="32"/>
        <v>3.4883627608346712</v>
      </c>
      <c r="J282" s="2">
        <f t="shared" si="33"/>
        <v>2.663101347903353</v>
      </c>
      <c r="K282" s="2">
        <f t="shared" si="34"/>
        <v>5.2705366922234447</v>
      </c>
    </row>
    <row r="283" spans="1:11">
      <c r="A283" s="1">
        <v>35155</v>
      </c>
      <c r="B283" s="9">
        <v>2.8</v>
      </c>
      <c r="C283" s="2">
        <f t="shared" si="28"/>
        <v>2.3039138595752906E-3</v>
      </c>
      <c r="D283" s="9">
        <v>395.45</v>
      </c>
      <c r="E283" s="9">
        <v>1122.5999999999999</v>
      </c>
      <c r="F283" s="2">
        <f t="shared" si="29"/>
        <v>-1.3225202744853393E-2</v>
      </c>
      <c r="G283">
        <f t="shared" si="30"/>
        <v>0.27236521384521356</v>
      </c>
      <c r="H283">
        <f t="shared" si="31"/>
        <v>1.6852890598511954</v>
      </c>
      <c r="I283" s="2">
        <f t="shared" si="32"/>
        <v>3.5048154093097912</v>
      </c>
      <c r="J283" s="2">
        <f t="shared" si="33"/>
        <v>2.6715408178678164</v>
      </c>
      <c r="K283" s="2">
        <f t="shared" si="34"/>
        <v>5.1876075731497471</v>
      </c>
    </row>
    <row r="284" spans="1:11">
      <c r="A284" s="1">
        <v>35185</v>
      </c>
      <c r="B284" s="9">
        <v>2.9</v>
      </c>
      <c r="C284" s="2">
        <f t="shared" si="28"/>
        <v>2.3851279739270925E-3</v>
      </c>
      <c r="D284" s="9">
        <v>391.65</v>
      </c>
      <c r="E284" s="9">
        <v>1124.8</v>
      </c>
      <c r="F284" s="2">
        <f t="shared" si="29"/>
        <v>-9.6093058540902554E-3</v>
      </c>
      <c r="G284">
        <f t="shared" si="30"/>
        <v>0.27171713370860989</v>
      </c>
      <c r="H284">
        <f t="shared" si="31"/>
        <v>1.6651230702077491</v>
      </c>
      <c r="I284" s="2">
        <f t="shared" si="32"/>
        <v>3.5136436597110752</v>
      </c>
      <c r="J284" s="2">
        <f t="shared" si="33"/>
        <v>2.680297912579928</v>
      </c>
      <c r="K284" s="2">
        <f t="shared" si="34"/>
        <v>5.1281489594742657</v>
      </c>
    </row>
    <row r="285" spans="1:11">
      <c r="A285" s="1">
        <v>35216</v>
      </c>
      <c r="B285" s="9">
        <v>2.9</v>
      </c>
      <c r="C285" s="2">
        <f t="shared" si="28"/>
        <v>2.3851279739270925E-3</v>
      </c>
      <c r="D285" s="9">
        <v>391</v>
      </c>
      <c r="E285" s="9">
        <v>1116.5</v>
      </c>
      <c r="F285" s="2">
        <f t="shared" si="29"/>
        <v>-1.6596450912804706E-3</v>
      </c>
      <c r="G285">
        <f t="shared" si="30"/>
        <v>0.27107059564802072</v>
      </c>
      <c r="H285">
        <f t="shared" si="31"/>
        <v>1.6584040509838254</v>
      </c>
      <c r="I285" s="2">
        <f t="shared" si="32"/>
        <v>3.4803370786516856</v>
      </c>
      <c r="J285" s="2">
        <f t="shared" si="33"/>
        <v>2.6890758940836079</v>
      </c>
      <c r="K285" s="2">
        <f t="shared" si="34"/>
        <v>5.1179784071350385</v>
      </c>
    </row>
    <row r="286" spans="1:11">
      <c r="A286" s="1">
        <v>35246</v>
      </c>
      <c r="B286" s="9">
        <v>2.8</v>
      </c>
      <c r="C286" s="2">
        <f t="shared" si="28"/>
        <v>2.3039138595752906E-3</v>
      </c>
      <c r="D286" s="9">
        <v>380.45</v>
      </c>
      <c r="E286" s="9">
        <v>1115.2</v>
      </c>
      <c r="F286" s="2">
        <f t="shared" si="29"/>
        <v>-2.6982097186700749E-2</v>
      </c>
      <c r="G286">
        <f t="shared" si="30"/>
        <v>0.27044750788631383</v>
      </c>
      <c r="H286">
        <f t="shared" si="31"/>
        <v>1.6099476509990343</v>
      </c>
      <c r="I286" s="2">
        <f t="shared" si="32"/>
        <v>3.4751203852327448</v>
      </c>
      <c r="J286" s="2">
        <f t="shared" si="33"/>
        <v>2.6975752071650123</v>
      </c>
      <c r="K286" s="2">
        <f t="shared" si="34"/>
        <v>4.9529025191675844</v>
      </c>
    </row>
    <row r="287" spans="1:11">
      <c r="A287" s="1">
        <v>35277</v>
      </c>
      <c r="B287" s="9">
        <v>3</v>
      </c>
      <c r="C287" s="2">
        <f t="shared" si="28"/>
        <v>2.4662697723036864E-3</v>
      </c>
      <c r="D287" s="9">
        <v>387.05</v>
      </c>
      <c r="E287" s="9">
        <v>1112.4000000000001</v>
      </c>
      <c r="F287" s="2">
        <f t="shared" si="29"/>
        <v>1.7347877513470999E-2</v>
      </c>
      <c r="G287">
        <f t="shared" si="30"/>
        <v>0.26978215231894259</v>
      </c>
      <c r="H287">
        <f t="shared" si="31"/>
        <v>1.6338473174002022</v>
      </c>
      <c r="I287" s="2">
        <f t="shared" si="32"/>
        <v>3.4638844301765657</v>
      </c>
      <c r="J287" s="2">
        <f t="shared" si="33"/>
        <v>2.7066944251292631</v>
      </c>
      <c r="K287" s="2">
        <f t="shared" si="34"/>
        <v>5.0561727429197365</v>
      </c>
    </row>
    <row r="288" spans="1:11">
      <c r="A288" s="1">
        <v>35308</v>
      </c>
      <c r="B288" s="9">
        <v>2.9</v>
      </c>
      <c r="C288" s="2">
        <f t="shared" si="28"/>
        <v>2.3851279739270925E-3</v>
      </c>
      <c r="D288" s="9">
        <v>386.5</v>
      </c>
      <c r="E288" s="9">
        <v>1101.5999999999999</v>
      </c>
      <c r="F288" s="2">
        <f t="shared" si="29"/>
        <v>-1.4210050381088246E-3</v>
      </c>
      <c r="G288">
        <f t="shared" si="30"/>
        <v>0.26914021845499675</v>
      </c>
      <c r="H288">
        <f t="shared" si="31"/>
        <v>1.6276434741489034</v>
      </c>
      <c r="I288" s="2">
        <f t="shared" si="32"/>
        <v>3.4205457463884432</v>
      </c>
      <c r="J288" s="2">
        <f t="shared" si="33"/>
        <v>2.7155353656934387</v>
      </c>
      <c r="K288" s="2">
        <f t="shared" si="34"/>
        <v>5.0475668909403906</v>
      </c>
    </row>
    <row r="289" spans="1:11">
      <c r="A289" s="1">
        <v>35338</v>
      </c>
      <c r="B289" s="9">
        <v>3</v>
      </c>
      <c r="C289" s="2">
        <f t="shared" si="28"/>
        <v>2.4662697723036864E-3</v>
      </c>
      <c r="D289" s="9">
        <v>378.4</v>
      </c>
      <c r="E289" s="9">
        <v>1096.2</v>
      </c>
      <c r="F289" s="2">
        <f t="shared" si="29"/>
        <v>-2.0957309184993611E-2</v>
      </c>
      <c r="G289">
        <f t="shared" si="30"/>
        <v>0.26847807908402566</v>
      </c>
      <c r="H289">
        <f t="shared" si="31"/>
        <v>1.5896120345078308</v>
      </c>
      <c r="I289" s="2">
        <f t="shared" si="32"/>
        <v>3.3988764044943824</v>
      </c>
      <c r="J289" s="2">
        <f t="shared" si="33"/>
        <v>2.7246988782537738</v>
      </c>
      <c r="K289" s="2">
        <f t="shared" si="34"/>
        <v>4.9208261617900222</v>
      </c>
    </row>
    <row r="290" spans="1:11">
      <c r="A290" s="1">
        <v>35369</v>
      </c>
      <c r="B290" s="9">
        <v>3</v>
      </c>
      <c r="C290" s="2">
        <f t="shared" si="28"/>
        <v>2.4662697723036864E-3</v>
      </c>
      <c r="D290" s="9">
        <v>378.05</v>
      </c>
      <c r="E290" s="9">
        <v>1085.7</v>
      </c>
      <c r="F290" s="2">
        <f t="shared" si="29"/>
        <v>-9.2494714587731952E-4</v>
      </c>
      <c r="G290">
        <f t="shared" si="30"/>
        <v>0.26781756870982476</v>
      </c>
      <c r="H290">
        <f t="shared" si="31"/>
        <v>1.584234577542629</v>
      </c>
      <c r="I290" s="2">
        <f t="shared" si="32"/>
        <v>3.356741573033708</v>
      </c>
      <c r="J290" s="2">
        <f t="shared" si="33"/>
        <v>2.7338849905081446</v>
      </c>
      <c r="K290" s="2">
        <f t="shared" si="34"/>
        <v>4.9153497105304389</v>
      </c>
    </row>
    <row r="291" spans="1:11">
      <c r="A291" s="1">
        <v>35399</v>
      </c>
      <c r="B291" s="9">
        <v>3.3</v>
      </c>
      <c r="C291" s="2">
        <f t="shared" si="28"/>
        <v>2.7092626147666721E-3</v>
      </c>
      <c r="D291" s="9">
        <v>371.65</v>
      </c>
      <c r="E291" s="9">
        <v>1083.5</v>
      </c>
      <c r="F291" s="2">
        <f t="shared" si="29"/>
        <v>-1.6928977648459242E-2</v>
      </c>
      <c r="G291">
        <f t="shared" si="30"/>
        <v>0.26709394108062434</v>
      </c>
      <c r="H291">
        <f t="shared" si="31"/>
        <v>1.553207059968928</v>
      </c>
      <c r="I291" s="2">
        <f t="shared" si="32"/>
        <v>3.347913322632424</v>
      </c>
      <c r="J291" s="2">
        <f t="shared" si="33"/>
        <v>2.7440010655207665</v>
      </c>
      <c r="K291" s="2">
        <f t="shared" si="34"/>
        <v>4.8152088874980494</v>
      </c>
    </row>
    <row r="292" spans="1:11">
      <c r="A292" s="1">
        <v>35430</v>
      </c>
      <c r="B292" s="9">
        <v>3.3</v>
      </c>
      <c r="C292" s="2">
        <f t="shared" si="28"/>
        <v>2.7092626147666721E-3</v>
      </c>
      <c r="D292" s="9">
        <v>367.7</v>
      </c>
      <c r="E292" s="9">
        <v>1081.3</v>
      </c>
      <c r="F292" s="2">
        <f t="shared" si="29"/>
        <v>-1.0628279295035625E-2</v>
      </c>
      <c r="G292">
        <f t="shared" si="30"/>
        <v>0.26637226865155611</v>
      </c>
      <c r="H292">
        <f t="shared" si="31"/>
        <v>1.5325470690530014</v>
      </c>
      <c r="I292" s="2">
        <f t="shared" si="32"/>
        <v>3.33908507223114</v>
      </c>
      <c r="J292" s="2">
        <f t="shared" si="33"/>
        <v>2.7541445476372286</v>
      </c>
      <c r="K292" s="2">
        <f t="shared" si="34"/>
        <v>4.7534032232827466</v>
      </c>
    </row>
    <row r="293" spans="1:11">
      <c r="A293" s="1">
        <v>35461</v>
      </c>
      <c r="B293" s="9">
        <v>3</v>
      </c>
      <c r="C293" s="2">
        <f t="shared" si="28"/>
        <v>2.4662697723036864E-3</v>
      </c>
      <c r="D293" s="9">
        <v>344.35</v>
      </c>
      <c r="E293" s="9">
        <v>1081.2</v>
      </c>
      <c r="F293" s="2">
        <f t="shared" si="29"/>
        <v>-6.3502855588795093E-2</v>
      </c>
      <c r="G293">
        <f t="shared" si="30"/>
        <v>0.26571693899691895</v>
      </c>
      <c r="H293">
        <f t="shared" si="31"/>
        <v>1.4316950077231916</v>
      </c>
      <c r="I293" s="2">
        <f t="shared" si="32"/>
        <v>3.3386837881219904</v>
      </c>
      <c r="J293" s="2">
        <f t="shared" si="33"/>
        <v>2.763403280855925</v>
      </c>
      <c r="K293" s="2">
        <f t="shared" si="34"/>
        <v>4.3880456892505144</v>
      </c>
    </row>
    <row r="294" spans="1:11">
      <c r="A294" s="1">
        <v>35489</v>
      </c>
      <c r="B294" s="9">
        <v>3</v>
      </c>
      <c r="C294" s="2">
        <f t="shared" si="28"/>
        <v>2.4662697723036864E-3</v>
      </c>
      <c r="D294" s="9">
        <v>363.45</v>
      </c>
      <c r="E294" s="9">
        <v>1078.8</v>
      </c>
      <c r="F294" s="2">
        <f t="shared" si="29"/>
        <v>5.546682154784377E-2</v>
      </c>
      <c r="G294">
        <f t="shared" si="30"/>
        <v>0.2650632215857725</v>
      </c>
      <c r="H294">
        <f t="shared" si="31"/>
        <v>1.5073889514215173</v>
      </c>
      <c r="I294" s="2">
        <f t="shared" si="32"/>
        <v>3.329052969502408</v>
      </c>
      <c r="J294" s="2">
        <f t="shared" si="33"/>
        <v>2.7726848486084883</v>
      </c>
      <c r="K294" s="2">
        <f t="shared" si="34"/>
        <v>4.6869034579878015</v>
      </c>
    </row>
    <row r="295" spans="1:11">
      <c r="A295" s="1">
        <v>35520</v>
      </c>
      <c r="B295" s="9">
        <v>2.8</v>
      </c>
      <c r="C295" s="2">
        <f t="shared" si="28"/>
        <v>2.3039138595752906E-3</v>
      </c>
      <c r="D295" s="9">
        <v>351.25</v>
      </c>
      <c r="E295" s="9">
        <v>1072.5</v>
      </c>
      <c r="F295" s="2">
        <f t="shared" si="29"/>
        <v>-3.3567203191635642E-2</v>
      </c>
      <c r="G295">
        <f t="shared" si="30"/>
        <v>0.26445394248246784</v>
      </c>
      <c r="H295">
        <f t="shared" si="31"/>
        <v>1.453441516147191</v>
      </c>
      <c r="I295" s="2">
        <f t="shared" si="32"/>
        <v>3.3037720706260032</v>
      </c>
      <c r="J295" s="2">
        <f t="shared" si="33"/>
        <v>2.7813767895190069</v>
      </c>
      <c r="K295" s="2">
        <f t="shared" si="34"/>
        <v>4.4960100140823096</v>
      </c>
    </row>
    <row r="296" spans="1:11">
      <c r="A296" s="1">
        <v>35550</v>
      </c>
      <c r="B296" s="9">
        <v>2.5</v>
      </c>
      <c r="C296" s="2">
        <f t="shared" si="28"/>
        <v>2.0598362698427408E-3</v>
      </c>
      <c r="D296" s="9">
        <v>339.5</v>
      </c>
      <c r="E296" s="9">
        <v>1063.9000000000001</v>
      </c>
      <c r="F296" s="2">
        <f t="shared" si="29"/>
        <v>-3.3451957295373647E-2</v>
      </c>
      <c r="G296">
        <f t="shared" si="30"/>
        <v>0.26391033041189921</v>
      </c>
      <c r="H296">
        <f t="shared" si="31"/>
        <v>1.4019332995593794</v>
      </c>
      <c r="I296" s="2">
        <f t="shared" si="32"/>
        <v>3.2692616372391656</v>
      </c>
      <c r="J296" s="2">
        <f t="shared" si="33"/>
        <v>2.7891658065799998</v>
      </c>
      <c r="K296" s="2">
        <f t="shared" si="34"/>
        <v>4.3121577217962823</v>
      </c>
    </row>
    <row r="297" spans="1:11">
      <c r="A297" s="1">
        <v>35581</v>
      </c>
      <c r="B297" s="9">
        <v>2.2000000000000002</v>
      </c>
      <c r="C297" s="2">
        <f t="shared" si="28"/>
        <v>1.8151029571964461E-3</v>
      </c>
      <c r="D297" s="9">
        <v>344.65</v>
      </c>
      <c r="E297" s="9">
        <v>1063.8</v>
      </c>
      <c r="F297" s="2">
        <f t="shared" si="29"/>
        <v>1.5169366715758414E-2</v>
      </c>
      <c r="G297">
        <f t="shared" si="30"/>
        <v>0.26343217389404344</v>
      </c>
      <c r="H297">
        <f t="shared" si="31"/>
        <v>1.4206211662115824</v>
      </c>
      <c r="I297" s="2">
        <f t="shared" si="32"/>
        <v>3.268860353130016</v>
      </c>
      <c r="J297" s="2">
        <f t="shared" si="33"/>
        <v>2.7960435326408306</v>
      </c>
      <c r="K297" s="2">
        <f t="shared" si="34"/>
        <v>4.3927397903301575</v>
      </c>
    </row>
    <row r="298" spans="1:11">
      <c r="A298" s="1">
        <v>35611</v>
      </c>
      <c r="B298" s="9">
        <v>2.2999999999999998</v>
      </c>
      <c r="C298" s="2">
        <f t="shared" si="28"/>
        <v>1.8967538135683526E-3</v>
      </c>
      <c r="D298" s="9">
        <v>333.95</v>
      </c>
      <c r="E298" s="9">
        <v>1066.0999999999999</v>
      </c>
      <c r="F298" s="2">
        <f t="shared" si="29"/>
        <v>-3.1045988684172299E-2</v>
      </c>
      <c r="G298">
        <f t="shared" si="30"/>
        <v>0.26293345386271466</v>
      </c>
      <c r="H298">
        <f t="shared" si="31"/>
        <v>1.3739106073768379</v>
      </c>
      <c r="I298" s="2">
        <f t="shared" si="32"/>
        <v>3.2780898876404496</v>
      </c>
      <c r="J298" s="2">
        <f t="shared" si="33"/>
        <v>2.8032436926878388</v>
      </c>
      <c r="K298" s="2">
        <f t="shared" si="34"/>
        <v>4.2253168518228819</v>
      </c>
    </row>
    <row r="299" spans="1:11">
      <c r="A299" s="1">
        <v>35642</v>
      </c>
      <c r="B299" s="9">
        <v>2.2000000000000002</v>
      </c>
      <c r="C299" s="2">
        <f t="shared" si="28"/>
        <v>1.8151029571964461E-3</v>
      </c>
      <c r="D299" s="9">
        <v>324.55</v>
      </c>
      <c r="E299" s="9">
        <v>1065.5</v>
      </c>
      <c r="F299" s="2">
        <f t="shared" si="29"/>
        <v>-2.8147926336277829E-2</v>
      </c>
      <c r="G299">
        <f t="shared" si="30"/>
        <v>0.26245706726378704</v>
      </c>
      <c r="H299">
        <f t="shared" si="31"/>
        <v>1.3328186696989865</v>
      </c>
      <c r="I299" s="2">
        <f t="shared" si="32"/>
        <v>3.2756821829855536</v>
      </c>
      <c r="J299" s="2">
        <f t="shared" si="33"/>
        <v>2.8101469715613754</v>
      </c>
      <c r="K299" s="2">
        <f t="shared" si="34"/>
        <v>4.0782350179940599</v>
      </c>
    </row>
    <row r="300" spans="1:11">
      <c r="A300" s="1">
        <v>35673</v>
      </c>
      <c r="B300" s="9">
        <v>2.2000000000000002</v>
      </c>
      <c r="C300" s="2">
        <f t="shared" si="28"/>
        <v>1.8151029571964461E-3</v>
      </c>
      <c r="D300" s="9">
        <v>324.14999999999998</v>
      </c>
      <c r="E300" s="9">
        <v>1075.3</v>
      </c>
      <c r="F300" s="2">
        <f t="shared" si="29"/>
        <v>-1.2324757356340088E-3</v>
      </c>
      <c r="G300">
        <f t="shared" si="30"/>
        <v>0.26198154378892485</v>
      </c>
      <c r="H300">
        <f t="shared" si="31"/>
        <v>1.3287641592736683</v>
      </c>
      <c r="I300" s="2">
        <f t="shared" si="32"/>
        <v>3.3150080256821832</v>
      </c>
      <c r="J300" s="2">
        <f t="shared" si="33"/>
        <v>2.8170627805968094</v>
      </c>
      <c r="K300" s="2">
        <f t="shared" si="34"/>
        <v>4.0719762165545355</v>
      </c>
    </row>
    <row r="301" spans="1:11">
      <c r="A301" s="1">
        <v>35703</v>
      </c>
      <c r="B301" s="9">
        <v>2.2000000000000002</v>
      </c>
      <c r="C301" s="2">
        <f t="shared" si="28"/>
        <v>1.8151029571964461E-3</v>
      </c>
      <c r="D301" s="9">
        <v>334.45</v>
      </c>
      <c r="E301" s="9">
        <v>1066.9000000000001</v>
      </c>
      <c r="F301" s="2">
        <f t="shared" si="29"/>
        <v>3.1775412617615295E-2</v>
      </c>
      <c r="G301">
        <f t="shared" si="30"/>
        <v>0.2615068818743076</v>
      </c>
      <c r="H301">
        <f t="shared" si="31"/>
        <v>1.3685022162863767</v>
      </c>
      <c r="I301" s="2">
        <f t="shared" si="32"/>
        <v>3.281300160513644</v>
      </c>
      <c r="J301" s="2">
        <f t="shared" si="33"/>
        <v>2.8239911425376749</v>
      </c>
      <c r="K301" s="2">
        <f t="shared" si="34"/>
        <v>4.2331403536222867</v>
      </c>
    </row>
    <row r="302" spans="1:11">
      <c r="A302" s="1">
        <v>35734</v>
      </c>
      <c r="B302" s="9">
        <v>2.1</v>
      </c>
      <c r="C302" s="2">
        <f t="shared" si="28"/>
        <v>1.73337883251512E-3</v>
      </c>
      <c r="D302" s="9">
        <v>311.45</v>
      </c>
      <c r="E302" s="9">
        <v>1065.5999999999999</v>
      </c>
      <c r="F302" s="2">
        <f t="shared" si="29"/>
        <v>-6.8769621767080236E-2</v>
      </c>
      <c r="G302">
        <f t="shared" si="30"/>
        <v>0.26105437574525531</v>
      </c>
      <c r="H302">
        <f t="shared" si="31"/>
        <v>1.2721856567964311</v>
      </c>
      <c r="I302" s="2">
        <f t="shared" si="32"/>
        <v>3.2760834670947032</v>
      </c>
      <c r="J302" s="2">
        <f t="shared" si="33"/>
        <v>2.8306195678398751</v>
      </c>
      <c r="K302" s="2">
        <f t="shared" si="34"/>
        <v>3.8732592708496378</v>
      </c>
    </row>
    <row r="303" spans="1:11">
      <c r="A303" s="1">
        <v>35764</v>
      </c>
      <c r="B303" s="9">
        <v>1.8</v>
      </c>
      <c r="C303" s="2">
        <f t="shared" si="28"/>
        <v>1.4877654706024757E-3</v>
      </c>
      <c r="D303" s="9">
        <v>297</v>
      </c>
      <c r="E303" s="9">
        <v>1070.9000000000001</v>
      </c>
      <c r="F303" s="2">
        <f t="shared" si="29"/>
        <v>-4.6395890191041844E-2</v>
      </c>
      <c r="G303">
        <f t="shared" si="30"/>
        <v>0.26066656503046243</v>
      </c>
      <c r="H303">
        <f t="shared" si="31"/>
        <v>1.211359252293029</v>
      </c>
      <c r="I303" s="2">
        <f t="shared" si="32"/>
        <v>3.2973515248796152</v>
      </c>
      <c r="J303" s="2">
        <f t="shared" si="33"/>
        <v>2.8363186313639215</v>
      </c>
      <c r="K303" s="2">
        <f t="shared" si="34"/>
        <v>3.6471600688468211</v>
      </c>
    </row>
    <row r="304" spans="1:11">
      <c r="A304" s="1">
        <v>35795</v>
      </c>
      <c r="B304" s="9">
        <v>1.7</v>
      </c>
      <c r="C304" s="2">
        <f t="shared" si="28"/>
        <v>1.4057468926966799E-3</v>
      </c>
      <c r="D304" s="9">
        <v>289.05</v>
      </c>
      <c r="E304" s="9">
        <v>1072.3</v>
      </c>
      <c r="F304" s="2">
        <f t="shared" si="29"/>
        <v>-2.6767676767676774E-2</v>
      </c>
      <c r="G304">
        <f t="shared" si="30"/>
        <v>0.26030064820308402</v>
      </c>
      <c r="H304">
        <f t="shared" si="31"/>
        <v>1.1772790230496257</v>
      </c>
      <c r="I304" s="2">
        <f t="shared" si="32"/>
        <v>3.3029695024077048</v>
      </c>
      <c r="J304" s="2">
        <f t="shared" si="33"/>
        <v>2.8417115243593556</v>
      </c>
      <c r="K304" s="2">
        <f t="shared" si="34"/>
        <v>3.5227663902362751</v>
      </c>
    </row>
    <row r="305" spans="1:11">
      <c r="A305" s="1">
        <v>35826</v>
      </c>
      <c r="B305" s="9">
        <v>1.6</v>
      </c>
      <c r="C305" s="2">
        <f t="shared" si="28"/>
        <v>1.323654354508319E-3</v>
      </c>
      <c r="D305" s="9">
        <v>302.45</v>
      </c>
      <c r="E305" s="9">
        <v>1074</v>
      </c>
      <c r="F305" s="2">
        <f t="shared" si="29"/>
        <v>4.6358761459954989E-2</v>
      </c>
      <c r="G305">
        <f t="shared" si="30"/>
        <v>0.25995655557631242</v>
      </c>
      <c r="H305">
        <f t="shared" si="31"/>
        <v>1.2302278240346713</v>
      </c>
      <c r="I305" s="2">
        <f t="shared" si="32"/>
        <v>3.3097913322632424</v>
      </c>
      <c r="J305" s="2">
        <f t="shared" si="33"/>
        <v>2.8467966225473385</v>
      </c>
      <c r="K305" s="2">
        <f t="shared" si="34"/>
        <v>3.7324362384603402</v>
      </c>
    </row>
    <row r="306" spans="1:11">
      <c r="A306" s="1">
        <v>35854</v>
      </c>
      <c r="B306" s="9">
        <v>1.4</v>
      </c>
      <c r="C306" s="2">
        <f t="shared" si="28"/>
        <v>1.1592468385308585E-3</v>
      </c>
      <c r="D306" s="9">
        <v>299.14999999999998</v>
      </c>
      <c r="E306" s="9">
        <v>1077.8</v>
      </c>
      <c r="F306" s="2">
        <f t="shared" si="29"/>
        <v>-1.0910894362704648E-2</v>
      </c>
      <c r="G306">
        <f t="shared" si="30"/>
        <v>0.25965555070005641</v>
      </c>
      <c r="H306">
        <f t="shared" si="31"/>
        <v>1.2153959942406825</v>
      </c>
      <c r="I306" s="2">
        <f t="shared" si="32"/>
        <v>3.3250401284109152</v>
      </c>
      <c r="J306" s="2">
        <f t="shared" si="33"/>
        <v>2.8512560093704975</v>
      </c>
      <c r="K306" s="2">
        <f t="shared" si="34"/>
        <v>3.6808011265842637</v>
      </c>
    </row>
    <row r="307" spans="1:11">
      <c r="A307" s="1">
        <v>35885</v>
      </c>
      <c r="B307" s="9">
        <v>1.4</v>
      </c>
      <c r="C307" s="2">
        <f t="shared" si="28"/>
        <v>1.1592468385308585E-3</v>
      </c>
      <c r="D307" s="9">
        <v>300.95</v>
      </c>
      <c r="E307" s="9">
        <v>1076.9000000000001</v>
      </c>
      <c r="F307" s="2">
        <f t="shared" si="29"/>
        <v>6.0170483035266731E-3</v>
      </c>
      <c r="G307">
        <f t="shared" si="30"/>
        <v>0.25935489435871356</v>
      </c>
      <c r="H307">
        <f t="shared" si="31"/>
        <v>1.2212933102371302</v>
      </c>
      <c r="I307" s="2">
        <f t="shared" si="32"/>
        <v>3.3214285714285721</v>
      </c>
      <c r="J307" s="2">
        <f t="shared" si="33"/>
        <v>2.855720565723733</v>
      </c>
      <c r="K307" s="2">
        <f t="shared" si="34"/>
        <v>3.7089657330621231</v>
      </c>
    </row>
    <row r="308" spans="1:11">
      <c r="A308" s="1">
        <v>35915</v>
      </c>
      <c r="B308" s="9">
        <v>1.4</v>
      </c>
      <c r="C308" s="2">
        <f t="shared" si="28"/>
        <v>1.1592468385308585E-3</v>
      </c>
      <c r="D308" s="9">
        <v>306.64999999999998</v>
      </c>
      <c r="E308" s="9">
        <v>1076.5</v>
      </c>
      <c r="F308" s="2">
        <f t="shared" si="29"/>
        <v>1.8940023259677696E-2</v>
      </c>
      <c r="G308">
        <f t="shared" si="30"/>
        <v>0.25905458614871374</v>
      </c>
      <c r="H308">
        <f t="shared" si="31"/>
        <v>1.2429837090049007</v>
      </c>
      <c r="I308" s="2">
        <f t="shared" si="32"/>
        <v>3.3198234349919744</v>
      </c>
      <c r="J308" s="2">
        <f t="shared" si="33"/>
        <v>2.8601902975998068</v>
      </c>
      <c r="K308" s="2">
        <f t="shared" si="34"/>
        <v>3.7981536535753451</v>
      </c>
    </row>
    <row r="309" spans="1:11">
      <c r="A309" s="1">
        <v>35946</v>
      </c>
      <c r="B309" s="9">
        <v>1.7</v>
      </c>
      <c r="C309" s="2">
        <f t="shared" si="28"/>
        <v>1.4057468926966799E-3</v>
      </c>
      <c r="D309" s="9">
        <v>292.95</v>
      </c>
      <c r="E309" s="9">
        <v>1079.0999999999999</v>
      </c>
      <c r="F309" s="2">
        <f t="shared" si="29"/>
        <v>-4.4676341105494788E-2</v>
      </c>
      <c r="G309">
        <f t="shared" si="30"/>
        <v>0.25869093217464045</v>
      </c>
      <c r="H309">
        <f t="shared" si="31"/>
        <v>1.1857848314905501</v>
      </c>
      <c r="I309" s="2">
        <f t="shared" si="32"/>
        <v>3.3302568218298552</v>
      </c>
      <c r="J309" s="2">
        <f t="shared" si="33"/>
        <v>2.8656167481158756</v>
      </c>
      <c r="K309" s="2">
        <f t="shared" si="34"/>
        <v>3.5837897042716369</v>
      </c>
    </row>
    <row r="310" spans="1:11">
      <c r="A310" s="1">
        <v>35976</v>
      </c>
      <c r="B310" s="9">
        <v>1.7</v>
      </c>
      <c r="C310" s="2">
        <f t="shared" si="28"/>
        <v>1.4057468926966799E-3</v>
      </c>
      <c r="D310" s="9">
        <v>296.95</v>
      </c>
      <c r="E310" s="9">
        <v>1076.3</v>
      </c>
      <c r="F310" s="2">
        <f t="shared" si="29"/>
        <v>1.3654207202594248E-2</v>
      </c>
      <c r="G310">
        <f t="shared" si="30"/>
        <v>0.25832778868839451</v>
      </c>
      <c r="H310">
        <f t="shared" si="31"/>
        <v>1.2002884814742434</v>
      </c>
      <c r="I310" s="2">
        <f t="shared" si="32"/>
        <v>3.319020866773676</v>
      </c>
      <c r="J310" s="2">
        <f t="shared" si="33"/>
        <v>2.8710508268478958</v>
      </c>
      <c r="K310" s="2">
        <f t="shared" si="34"/>
        <v>3.64637771866688</v>
      </c>
    </row>
    <row r="311" spans="1:11">
      <c r="A311" s="1">
        <v>36007</v>
      </c>
      <c r="B311" s="9">
        <v>1.7</v>
      </c>
      <c r="C311" s="2">
        <f t="shared" si="28"/>
        <v>1.4057468926966799E-3</v>
      </c>
      <c r="D311" s="9">
        <v>286.45</v>
      </c>
      <c r="E311" s="9">
        <v>1075.0999999999999</v>
      </c>
      <c r="F311" s="2">
        <f t="shared" si="29"/>
        <v>-3.5359488129314665E-2</v>
      </c>
      <c r="G311">
        <f t="shared" si="30"/>
        <v>0.25796515497336669</v>
      </c>
      <c r="H311">
        <f t="shared" si="31"/>
        <v>1.156221540324222</v>
      </c>
      <c r="I311" s="2">
        <f t="shared" si="32"/>
        <v>3.314205457463884</v>
      </c>
      <c r="J311" s="2">
        <f t="shared" si="33"/>
        <v>2.8764925445192082</v>
      </c>
      <c r="K311" s="2">
        <f t="shared" si="34"/>
        <v>3.4820841808793661</v>
      </c>
    </row>
    <row r="312" spans="1:11">
      <c r="A312" s="1">
        <v>36038</v>
      </c>
      <c r="B312" s="9">
        <v>1.6</v>
      </c>
      <c r="C312" s="2">
        <f t="shared" si="28"/>
        <v>1.323654354508319E-3</v>
      </c>
      <c r="D312" s="9">
        <v>275.55</v>
      </c>
      <c r="E312" s="9">
        <v>1075.9000000000001</v>
      </c>
      <c r="F312" s="2">
        <f t="shared" si="29"/>
        <v>-3.8052016058648941E-2</v>
      </c>
      <c r="G312">
        <f t="shared" si="30"/>
        <v>0.25762414964586144</v>
      </c>
      <c r="H312">
        <f t="shared" si="31"/>
        <v>1.1107547243767368</v>
      </c>
      <c r="I312" s="2">
        <f t="shared" si="32"/>
        <v>3.3174157303370793</v>
      </c>
      <c r="J312" s="2">
        <f t="shared" si="33"/>
        <v>2.8816236807559803</v>
      </c>
      <c r="K312" s="2">
        <f t="shared" si="34"/>
        <v>3.3115318416523278</v>
      </c>
    </row>
    <row r="313" spans="1:11">
      <c r="A313" s="1">
        <v>36068</v>
      </c>
      <c r="B313" s="9">
        <v>1.5</v>
      </c>
      <c r="C313" s="2">
        <f t="shared" si="28"/>
        <v>1.2414877164492744E-3</v>
      </c>
      <c r="D313" s="9">
        <v>296.95</v>
      </c>
      <c r="E313" s="9">
        <v>1079.9000000000001</v>
      </c>
      <c r="F313" s="2">
        <f t="shared" si="29"/>
        <v>7.7662856105969791E-2</v>
      </c>
      <c r="G313">
        <f t="shared" si="30"/>
        <v>0.25730470901024066</v>
      </c>
      <c r="H313">
        <f t="shared" si="31"/>
        <v>1.1955348668532484</v>
      </c>
      <c r="I313" s="2">
        <f t="shared" si="32"/>
        <v>3.3334670947030505</v>
      </c>
      <c r="J313" s="2">
        <f t="shared" si="33"/>
        <v>2.8864426688755174</v>
      </c>
      <c r="K313" s="2">
        <f t="shared" si="34"/>
        <v>3.6463777186668791</v>
      </c>
    </row>
    <row r="314" spans="1:11">
      <c r="A314" s="1">
        <v>36099</v>
      </c>
      <c r="B314" s="9">
        <v>1.5</v>
      </c>
      <c r="C314" s="2">
        <f t="shared" si="28"/>
        <v>1.2414877164492744E-3</v>
      </c>
      <c r="D314" s="9">
        <v>292.55</v>
      </c>
      <c r="E314" s="9">
        <v>1086</v>
      </c>
      <c r="F314" s="2">
        <f t="shared" si="29"/>
        <v>-1.481730931133185E-2</v>
      </c>
      <c r="G314">
        <f t="shared" si="30"/>
        <v>0.25698566446450444</v>
      </c>
      <c r="H314">
        <f t="shared" si="31"/>
        <v>1.1763598206711141</v>
      </c>
      <c r="I314" s="2">
        <f t="shared" si="32"/>
        <v>3.357945425361156</v>
      </c>
      <c r="J314" s="2">
        <f t="shared" si="33"/>
        <v>2.8912676397096106</v>
      </c>
      <c r="K314" s="2">
        <f t="shared" si="34"/>
        <v>3.5775309028321116</v>
      </c>
    </row>
    <row r="315" spans="1:11">
      <c r="A315" s="1">
        <v>36129</v>
      </c>
      <c r="B315" s="9">
        <v>1.5</v>
      </c>
      <c r="C315" s="2">
        <f t="shared" si="28"/>
        <v>1.2414877164492744E-3</v>
      </c>
      <c r="D315" s="9">
        <v>293.2</v>
      </c>
      <c r="E315" s="9">
        <v>1094.9000000000001</v>
      </c>
      <c r="F315" s="2">
        <f t="shared" si="29"/>
        <v>2.2218424200990405E-3</v>
      </c>
      <c r="G315">
        <f t="shared" si="30"/>
        <v>0.25666701551752175</v>
      </c>
      <c r="H315">
        <f t="shared" si="31"/>
        <v>1.1775116405842201</v>
      </c>
      <c r="I315" s="2">
        <f t="shared" si="32"/>
        <v>3.3936597110754416</v>
      </c>
      <c r="J315" s="2">
        <f t="shared" si="33"/>
        <v>2.8960986006857268</v>
      </c>
      <c r="K315" s="2">
        <f t="shared" si="34"/>
        <v>3.587701455171338</v>
      </c>
    </row>
    <row r="316" spans="1:11">
      <c r="A316" s="1">
        <v>36160</v>
      </c>
      <c r="B316" s="9">
        <v>1.6</v>
      </c>
      <c r="C316" s="2">
        <f t="shared" si="28"/>
        <v>1.323654354508319E-3</v>
      </c>
      <c r="D316" s="9">
        <v>288.25</v>
      </c>
      <c r="E316" s="9">
        <v>1095</v>
      </c>
      <c r="F316" s="2">
        <f t="shared" si="29"/>
        <v>-1.6882673942701154E-2</v>
      </c>
      <c r="G316">
        <f t="shared" si="30"/>
        <v>0.25632772620654726</v>
      </c>
      <c r="H316">
        <f t="shared" si="31"/>
        <v>1.1561018162891157</v>
      </c>
      <c r="I316" s="2">
        <f t="shared" si="32"/>
        <v>3.3940609951845913</v>
      </c>
      <c r="J316" s="2">
        <f t="shared" si="33"/>
        <v>2.9012556885641181</v>
      </c>
      <c r="K316" s="2">
        <f t="shared" si="34"/>
        <v>3.5102487873572246</v>
      </c>
    </row>
    <row r="317" spans="1:11">
      <c r="A317" s="1">
        <v>36191</v>
      </c>
      <c r="B317" s="9">
        <v>1.7</v>
      </c>
      <c r="C317" s="2">
        <f t="shared" si="28"/>
        <v>1.4057468926966799E-3</v>
      </c>
      <c r="D317" s="9">
        <v>286.14999999999998</v>
      </c>
      <c r="E317" s="9">
        <v>1098.0999999999999</v>
      </c>
      <c r="F317" s="2">
        <f t="shared" si="29"/>
        <v>-7.2853425845620379E-3</v>
      </c>
      <c r="G317">
        <f t="shared" si="30"/>
        <v>0.2559679001263146</v>
      </c>
      <c r="H317">
        <f t="shared" si="31"/>
        <v>1.1460681367727281</v>
      </c>
      <c r="I317" s="2">
        <f t="shared" si="32"/>
        <v>3.4065008025682184</v>
      </c>
      <c r="J317" s="2">
        <f t="shared" si="33"/>
        <v>2.9067398666259323</v>
      </c>
      <c r="K317" s="2">
        <f t="shared" si="34"/>
        <v>3.4773900797997213</v>
      </c>
    </row>
    <row r="318" spans="1:11">
      <c r="A318" s="1">
        <v>36219</v>
      </c>
      <c r="B318" s="9">
        <v>1.6</v>
      </c>
      <c r="C318" s="2">
        <f t="shared" si="28"/>
        <v>1.323654354508319E-3</v>
      </c>
      <c r="D318" s="9">
        <v>287.05</v>
      </c>
      <c r="E318" s="9">
        <v>1096.7</v>
      </c>
      <c r="F318" s="2">
        <f t="shared" si="29"/>
        <v>3.1452035645642695E-3</v>
      </c>
      <c r="G318">
        <f t="shared" si="30"/>
        <v>0.25562953497919844</v>
      </c>
      <c r="H318">
        <f t="shared" si="31"/>
        <v>1.1481529966480843</v>
      </c>
      <c r="I318" s="2">
        <f t="shared" si="32"/>
        <v>3.4008828250401288</v>
      </c>
      <c r="J318" s="2">
        <f t="shared" si="33"/>
        <v>2.9119110398623231</v>
      </c>
      <c r="K318" s="2">
        <f t="shared" si="34"/>
        <v>3.4914723830386523</v>
      </c>
    </row>
    <row r="319" spans="1:11">
      <c r="A319" s="1">
        <v>36250</v>
      </c>
      <c r="B319" s="9">
        <v>1.7</v>
      </c>
      <c r="C319" s="2">
        <f t="shared" si="28"/>
        <v>1.4057468926966799E-3</v>
      </c>
      <c r="D319" s="9">
        <v>280.05</v>
      </c>
      <c r="E319" s="9">
        <v>1096.5999999999999</v>
      </c>
      <c r="F319" s="2">
        <f t="shared" si="29"/>
        <v>-2.4385995471172262E-2</v>
      </c>
      <c r="G319">
        <f t="shared" si="30"/>
        <v>0.25527068900133826</v>
      </c>
      <c r="H319">
        <f t="shared" si="31"/>
        <v>1.1185817001224367</v>
      </c>
      <c r="I319" s="2">
        <f t="shared" si="32"/>
        <v>3.4004815409309792</v>
      </c>
      <c r="J319" s="2">
        <f t="shared" si="33"/>
        <v>2.9174101966511152</v>
      </c>
      <c r="K319" s="2">
        <f t="shared" si="34"/>
        <v>3.3819433578469766</v>
      </c>
    </row>
    <row r="320" spans="1:11">
      <c r="A320" s="1">
        <v>36280</v>
      </c>
      <c r="B320" s="9">
        <v>2.2999999999999998</v>
      </c>
      <c r="C320" s="2">
        <f t="shared" si="28"/>
        <v>1.8967538135683526E-3</v>
      </c>
      <c r="D320" s="9">
        <v>286.55</v>
      </c>
      <c r="E320" s="9">
        <v>1101.5999999999999</v>
      </c>
      <c r="F320" s="2">
        <f t="shared" si="29"/>
        <v>2.321014104624175E-2</v>
      </c>
      <c r="G320">
        <f t="shared" si="30"/>
        <v>0.25478741999082144</v>
      </c>
      <c r="H320">
        <f t="shared" si="31"/>
        <v>1.1423773305956819</v>
      </c>
      <c r="I320" s="2">
        <f t="shared" si="32"/>
        <v>3.4205457463884432</v>
      </c>
      <c r="J320" s="2">
        <f t="shared" si="33"/>
        <v>2.9248405593809248</v>
      </c>
      <c r="K320" s="2">
        <f t="shared" si="34"/>
        <v>3.4836488812392474</v>
      </c>
    </row>
    <row r="321" spans="1:11">
      <c r="A321" s="1">
        <v>36311</v>
      </c>
      <c r="B321" s="9">
        <v>2.1</v>
      </c>
      <c r="C321" s="2">
        <f t="shared" si="28"/>
        <v>1.73337883251512E-3</v>
      </c>
      <c r="D321" s="9">
        <v>270.35000000000002</v>
      </c>
      <c r="E321" s="9">
        <v>1103.8</v>
      </c>
      <c r="F321" s="2">
        <f t="shared" si="29"/>
        <v>-5.653463618914667E-2</v>
      </c>
      <c r="G321">
        <f t="shared" si="30"/>
        <v>0.25434654108038923</v>
      </c>
      <c r="H321">
        <f t="shared" si="31"/>
        <v>1.0759284522153556</v>
      </c>
      <c r="I321" s="2">
        <f t="shared" si="32"/>
        <v>3.4293739967897272</v>
      </c>
      <c r="J321" s="2">
        <f t="shared" si="33"/>
        <v>2.9316437949275524</v>
      </c>
      <c r="K321" s="2">
        <f t="shared" si="34"/>
        <v>3.2301674229385124</v>
      </c>
    </row>
    <row r="322" spans="1:11">
      <c r="A322" s="1">
        <v>36341</v>
      </c>
      <c r="B322" s="9">
        <v>2</v>
      </c>
      <c r="C322" s="2">
        <f t="shared" si="28"/>
        <v>1.6515813019202241E-3</v>
      </c>
      <c r="D322" s="9">
        <v>262.5</v>
      </c>
      <c r="E322" s="9">
        <v>1099.8</v>
      </c>
      <c r="F322" s="2">
        <f t="shared" si="29"/>
        <v>-2.9036434251895726E-2</v>
      </c>
      <c r="G322">
        <f t="shared" si="30"/>
        <v>0.25392715973132729</v>
      </c>
      <c r="H322">
        <f t="shared" si="31"/>
        <v>1.0429647853148731</v>
      </c>
      <c r="I322" s="2">
        <f t="shared" si="32"/>
        <v>3.413322632423756</v>
      </c>
      <c r="J322" s="2">
        <f t="shared" si="33"/>
        <v>2.9381372243050654</v>
      </c>
      <c r="K322" s="2">
        <f t="shared" si="34"/>
        <v>3.1073384446878469</v>
      </c>
    </row>
    <row r="323" spans="1:11">
      <c r="A323" s="1">
        <v>36372</v>
      </c>
      <c r="B323" s="9">
        <v>2.1</v>
      </c>
      <c r="C323" s="2">
        <f t="shared" si="28"/>
        <v>1.73337883251512E-3</v>
      </c>
      <c r="D323" s="9">
        <v>255.95</v>
      </c>
      <c r="E323" s="9">
        <v>1099.0999999999999</v>
      </c>
      <c r="F323" s="2">
        <f t="shared" si="29"/>
        <v>-2.4952380952380948E-2</v>
      </c>
      <c r="G323">
        <f t="shared" si="30"/>
        <v>0.25348776939755208</v>
      </c>
      <c r="H323">
        <f t="shared" si="31"/>
        <v>1.0151806380426158</v>
      </c>
      <c r="I323" s="2">
        <f t="shared" si="32"/>
        <v>3.4105136436597112</v>
      </c>
      <c r="J323" s="2">
        <f t="shared" si="33"/>
        <v>2.9449635080092156</v>
      </c>
      <c r="K323" s="2">
        <f t="shared" si="34"/>
        <v>3.0048505711156359</v>
      </c>
    </row>
    <row r="324" spans="1:11">
      <c r="A324" s="1">
        <v>36403</v>
      </c>
      <c r="B324" s="9">
        <v>2.2999999999999998</v>
      </c>
      <c r="C324" s="2">
        <f t="shared" si="28"/>
        <v>1.8967538135683526E-3</v>
      </c>
      <c r="D324" s="9">
        <v>255.68</v>
      </c>
      <c r="E324" s="9">
        <v>1099.2</v>
      </c>
      <c r="F324" s="2">
        <f t="shared" si="29"/>
        <v>-1.0548935338933196E-3</v>
      </c>
      <c r="G324">
        <f t="shared" si="30"/>
        <v>0.25300787574437111</v>
      </c>
      <c r="H324">
        <f t="shared" si="31"/>
        <v>1.0121898555831783</v>
      </c>
      <c r="I324" s="2">
        <f t="shared" si="32"/>
        <v>3.4109149277688608</v>
      </c>
      <c r="J324" s="2">
        <f t="shared" si="33"/>
        <v>2.9524461325874198</v>
      </c>
      <c r="K324" s="2">
        <f t="shared" si="34"/>
        <v>3.0006258801439571</v>
      </c>
    </row>
    <row r="325" spans="1:11">
      <c r="A325" s="1">
        <v>36433</v>
      </c>
      <c r="B325" s="9">
        <v>2.6</v>
      </c>
      <c r="C325" s="2">
        <f t="shared" ref="C325:C388" si="35">(1+B325/100)^(1/12)-1</f>
        <v>2.1412681429993086E-3</v>
      </c>
      <c r="D325" s="9">
        <v>298.75</v>
      </c>
      <c r="E325" s="9">
        <v>1096.5</v>
      </c>
      <c r="F325" s="2">
        <f t="shared" ref="F325:F388" si="36">D325/D324-1</f>
        <v>0.16845275344180233</v>
      </c>
      <c r="G325">
        <f t="shared" ref="G325:G388" si="37">G324/(1+C325)</f>
        <v>0.25246727560995769</v>
      </c>
      <c r="H325">
        <f t="shared" ref="H325:H388" si="38">H324*(1+F325)/(1+C325)</f>
        <v>1.1801689655527305</v>
      </c>
      <c r="I325" s="2">
        <f t="shared" ref="I325:I388" si="39">E325/$E$4-1</f>
        <v>3.4000802568218305</v>
      </c>
      <c r="J325" s="2">
        <f t="shared" ref="J325:J388" si="40">(1+J324)*(1+C325)-1</f>
        <v>2.9609093795780499</v>
      </c>
      <c r="K325" s="2">
        <f t="shared" si="34"/>
        <v>3.6745423251447402</v>
      </c>
    </row>
    <row r="326" spans="1:11">
      <c r="A326" s="1">
        <v>36464</v>
      </c>
      <c r="B326" s="9">
        <v>2.6</v>
      </c>
      <c r="C326" s="2">
        <f t="shared" si="35"/>
        <v>2.1412681429993086E-3</v>
      </c>
      <c r="D326" s="9">
        <v>299.2</v>
      </c>
      <c r="E326" s="9">
        <v>1103.3</v>
      </c>
      <c r="F326" s="2">
        <f t="shared" si="36"/>
        <v>1.5062761506274835E-3</v>
      </c>
      <c r="G326">
        <f t="shared" si="37"/>
        <v>0.2519278305720189</v>
      </c>
      <c r="H326">
        <f t="shared" si="38"/>
        <v>1.1794211689430165</v>
      </c>
      <c r="I326" s="2">
        <f t="shared" si="39"/>
        <v>3.4273675762439808</v>
      </c>
      <c r="J326" s="2">
        <f t="shared" si="40"/>
        <v>2.9693907486498476</v>
      </c>
      <c r="K326" s="2">
        <f t="shared" ref="K326:K389" si="41">(1+K325)*(1+F326)-1</f>
        <v>3.6815834767642048</v>
      </c>
    </row>
    <row r="327" spans="1:11">
      <c r="A327" s="1">
        <v>36494</v>
      </c>
      <c r="B327" s="9">
        <v>2.6</v>
      </c>
      <c r="C327" s="2">
        <f t="shared" si="35"/>
        <v>2.1412681429993086E-3</v>
      </c>
      <c r="D327" s="9">
        <v>290.7</v>
      </c>
      <c r="E327" s="9">
        <v>1110.7</v>
      </c>
      <c r="F327" s="2">
        <f t="shared" si="36"/>
        <v>-2.8409090909090939E-2</v>
      </c>
      <c r="G327">
        <f t="shared" si="37"/>
        <v>0.25138953816246828</v>
      </c>
      <c r="H327">
        <f t="shared" si="38"/>
        <v>1.1434664175219789</v>
      </c>
      <c r="I327" s="2">
        <f t="shared" si="39"/>
        <v>3.4570626003210281</v>
      </c>
      <c r="J327" s="2">
        <f t="shared" si="40"/>
        <v>2.9778902786070476</v>
      </c>
      <c r="K327" s="2">
        <f t="shared" si="41"/>
        <v>3.5485839461743129</v>
      </c>
    </row>
    <row r="328" spans="1:11">
      <c r="A328" s="1">
        <v>36525</v>
      </c>
      <c r="B328" s="9">
        <v>2.7</v>
      </c>
      <c r="C328" s="2">
        <f t="shared" si="35"/>
        <v>2.2226272943570713E-3</v>
      </c>
      <c r="D328" s="9">
        <v>288</v>
      </c>
      <c r="E328" s="9">
        <v>1122.2</v>
      </c>
      <c r="F328" s="2">
        <f t="shared" si="36"/>
        <v>-9.2879256965944235E-3</v>
      </c>
      <c r="G328">
        <f t="shared" si="37"/>
        <v>0.25083203204175325</v>
      </c>
      <c r="H328">
        <f t="shared" si="38"/>
        <v>1.1303336759196538</v>
      </c>
      <c r="I328" s="2">
        <f t="shared" si="39"/>
        <v>3.5032102728731944</v>
      </c>
      <c r="J328" s="2">
        <f t="shared" si="40"/>
        <v>2.9867316461142375</v>
      </c>
      <c r="K328" s="2">
        <f t="shared" si="41"/>
        <v>3.5063370364575235</v>
      </c>
    </row>
    <row r="329" spans="1:11">
      <c r="A329" s="1">
        <v>36556</v>
      </c>
      <c r="B329" s="9">
        <v>2.7</v>
      </c>
      <c r="C329" s="2">
        <f t="shared" si="35"/>
        <v>2.2226272943570713E-3</v>
      </c>
      <c r="D329" s="9">
        <v>283.5</v>
      </c>
      <c r="E329" s="9">
        <v>1122.0999999999999</v>
      </c>
      <c r="F329" s="2">
        <f t="shared" si="36"/>
        <v>-1.5625E-2</v>
      </c>
      <c r="G329">
        <f t="shared" si="37"/>
        <v>0.25027576230134624</v>
      </c>
      <c r="H329">
        <f t="shared" si="38"/>
        <v>1.1102046410957878</v>
      </c>
      <c r="I329" s="2">
        <f t="shared" si="39"/>
        <v>3.5028089887640448</v>
      </c>
      <c r="J329" s="2">
        <f t="shared" si="40"/>
        <v>2.9955926646861681</v>
      </c>
      <c r="K329" s="2">
        <f t="shared" si="41"/>
        <v>3.4359255202628747</v>
      </c>
    </row>
    <row r="330" spans="1:11">
      <c r="A330" s="1">
        <v>36585</v>
      </c>
      <c r="B330" s="9">
        <v>3.2</v>
      </c>
      <c r="C330" s="2">
        <f t="shared" si="35"/>
        <v>2.6283369587845051E-3</v>
      </c>
      <c r="D330" s="9">
        <v>292.2</v>
      </c>
      <c r="E330" s="9">
        <v>1108.5999999999999</v>
      </c>
      <c r="F330" s="2">
        <f t="shared" si="36"/>
        <v>3.0687830687830653E-2</v>
      </c>
      <c r="G330">
        <f t="shared" si="37"/>
        <v>0.24961967767686824</v>
      </c>
      <c r="H330">
        <f t="shared" si="38"/>
        <v>1.1412747585226262</v>
      </c>
      <c r="I330" s="2">
        <f t="shared" si="39"/>
        <v>3.4486356340288919</v>
      </c>
      <c r="J330" s="2">
        <f t="shared" si="40"/>
        <v>3.0060944285590114</v>
      </c>
      <c r="K330" s="2">
        <f t="shared" si="41"/>
        <v>3.5720544515725292</v>
      </c>
    </row>
    <row r="331" spans="1:11">
      <c r="A331" s="1">
        <v>36616</v>
      </c>
      <c r="B331" s="9">
        <v>3.8</v>
      </c>
      <c r="C331" s="2">
        <f t="shared" si="35"/>
        <v>3.1128168457330574E-3</v>
      </c>
      <c r="D331" s="9">
        <v>279.08</v>
      </c>
      <c r="E331" s="9">
        <v>1107.5</v>
      </c>
      <c r="F331" s="2">
        <f t="shared" si="36"/>
        <v>-4.4900752908966446E-2</v>
      </c>
      <c r="G331">
        <f t="shared" si="37"/>
        <v>0.2488450685554911</v>
      </c>
      <c r="H331">
        <f t="shared" si="38"/>
        <v>1.0866481259969736</v>
      </c>
      <c r="I331" s="2">
        <f t="shared" si="39"/>
        <v>3.4442215088282504</v>
      </c>
      <c r="J331" s="2">
        <f t="shared" si="40"/>
        <v>3.0185646667818276</v>
      </c>
      <c r="K331" s="2">
        <f t="shared" si="41"/>
        <v>3.3667657643561313</v>
      </c>
    </row>
    <row r="332" spans="1:11">
      <c r="A332" s="1">
        <v>36646</v>
      </c>
      <c r="B332" s="9">
        <v>3.1</v>
      </c>
      <c r="C332" s="2">
        <f t="shared" si="35"/>
        <v>2.5473393892132545E-3</v>
      </c>
      <c r="D332" s="9">
        <v>273.55</v>
      </c>
      <c r="E332" s="9">
        <v>1115.5999999999999</v>
      </c>
      <c r="F332" s="2">
        <f t="shared" si="36"/>
        <v>-1.9815106779418001E-2</v>
      </c>
      <c r="G332">
        <f t="shared" si="37"/>
        <v>0.24821278634792066</v>
      </c>
      <c r="H332">
        <f t="shared" si="38"/>
        <v>1.0624097591217936</v>
      </c>
      <c r="I332" s="2">
        <f t="shared" si="39"/>
        <v>3.4767255216693416</v>
      </c>
      <c r="J332" s="2">
        <f t="shared" si="40"/>
        <v>3.0288013148456212</v>
      </c>
      <c r="K332" s="2">
        <f t="shared" si="41"/>
        <v>3.2802378344547076</v>
      </c>
    </row>
    <row r="333" spans="1:11">
      <c r="A333" s="1">
        <v>36677</v>
      </c>
      <c r="B333" s="9">
        <v>3.2</v>
      </c>
      <c r="C333" s="2">
        <f t="shared" si="35"/>
        <v>2.6283369587845051E-3</v>
      </c>
      <c r="D333" s="9">
        <v>272.10000000000002</v>
      </c>
      <c r="E333" s="9">
        <v>1104.9000000000001</v>
      </c>
      <c r="F333" s="2">
        <f t="shared" si="36"/>
        <v>-5.3006762931822049E-3</v>
      </c>
      <c r="G333">
        <f t="shared" si="37"/>
        <v>0.24756210970538733</v>
      </c>
      <c r="H333">
        <f t="shared" si="38"/>
        <v>1.0540079807672669</v>
      </c>
      <c r="I333" s="2">
        <f t="shared" si="39"/>
        <v>3.4337881219903696</v>
      </c>
      <c r="J333" s="2">
        <f t="shared" si="40"/>
        <v>3.0393903622410292</v>
      </c>
      <c r="K333" s="2">
        <f t="shared" si="41"/>
        <v>3.2575496792364316</v>
      </c>
    </row>
    <row r="334" spans="1:11">
      <c r="A334" s="1">
        <v>36707</v>
      </c>
      <c r="B334" s="9">
        <v>3.7</v>
      </c>
      <c r="C334" s="2">
        <f t="shared" si="35"/>
        <v>3.0322487646148311E-3</v>
      </c>
      <c r="D334" s="9">
        <v>289.52999999999997</v>
      </c>
      <c r="E334" s="9">
        <v>1102.5999999999999</v>
      </c>
      <c r="F334" s="2">
        <f t="shared" si="36"/>
        <v>6.4057331863285327E-2</v>
      </c>
      <c r="G334">
        <f t="shared" si="37"/>
        <v>0.24681370914075529</v>
      </c>
      <c r="H334">
        <f t="shared" si="38"/>
        <v>1.1181344579490378</v>
      </c>
      <c r="I334" s="2">
        <f t="shared" si="39"/>
        <v>3.424558587479936</v>
      </c>
      <c r="J334" s="2">
        <f t="shared" si="40"/>
        <v>3.0516387986767315</v>
      </c>
      <c r="K334" s="2">
        <f t="shared" si="41"/>
        <v>3.5302769519637041</v>
      </c>
    </row>
    <row r="335" spans="1:11">
      <c r="A335" s="1">
        <v>36738</v>
      </c>
      <c r="B335" s="9">
        <v>3.7</v>
      </c>
      <c r="C335" s="2">
        <f t="shared" si="35"/>
        <v>3.0322487646148311E-3</v>
      </c>
      <c r="D335" s="9">
        <v>277.25</v>
      </c>
      <c r="E335" s="9">
        <v>1103.5</v>
      </c>
      <c r="F335" s="2">
        <f t="shared" si="36"/>
        <v>-4.2413566815183157E-2</v>
      </c>
      <c r="G335">
        <f t="shared" si="37"/>
        <v>0.2460675710524198</v>
      </c>
      <c r="H335">
        <f t="shared" si="38"/>
        <v>1.0674735420792287</v>
      </c>
      <c r="I335" s="2">
        <f t="shared" si="39"/>
        <v>3.4281701444622792</v>
      </c>
      <c r="J335" s="2">
        <f t="shared" si="40"/>
        <v>3.0639243754186847</v>
      </c>
      <c r="K335" s="2">
        <f t="shared" si="41"/>
        <v>3.3381317477703076</v>
      </c>
    </row>
    <row r="336" spans="1:11">
      <c r="A336" s="1">
        <v>36769</v>
      </c>
      <c r="B336" s="9">
        <v>3.4</v>
      </c>
      <c r="C336" s="2">
        <f t="shared" si="35"/>
        <v>2.7901164905321796E-3</v>
      </c>
      <c r="D336" s="9">
        <v>277.85000000000002</v>
      </c>
      <c r="E336" s="9">
        <v>1100.2</v>
      </c>
      <c r="F336" s="2">
        <f t="shared" si="36"/>
        <v>2.164111812443803E-3</v>
      </c>
      <c r="G336">
        <f t="shared" si="37"/>
        <v>0.24538292410936724</v>
      </c>
      <c r="H336">
        <f t="shared" si="38"/>
        <v>1.0668071579375342</v>
      </c>
      <c r="I336" s="2">
        <f t="shared" si="39"/>
        <v>3.4149277688603537</v>
      </c>
      <c r="J336" s="2">
        <f t="shared" si="40"/>
        <v>3.0752631978348157</v>
      </c>
      <c r="K336" s="2">
        <f t="shared" si="41"/>
        <v>3.3475199499295947</v>
      </c>
    </row>
    <row r="337" spans="1:11">
      <c r="A337" s="1">
        <v>36799</v>
      </c>
      <c r="B337" s="9">
        <v>3.5</v>
      </c>
      <c r="C337" s="2">
        <f t="shared" si="35"/>
        <v>2.8708987190766422E-3</v>
      </c>
      <c r="D337" s="9">
        <v>274.25</v>
      </c>
      <c r="E337" s="9">
        <v>1099.7</v>
      </c>
      <c r="F337" s="2">
        <f t="shared" si="36"/>
        <v>-1.2956631275868324E-2</v>
      </c>
      <c r="G337">
        <f t="shared" si="37"/>
        <v>0.24468047125785</v>
      </c>
      <c r="H337">
        <f t="shared" si="38"/>
        <v>1.0499705717800889</v>
      </c>
      <c r="I337" s="2">
        <f t="shared" si="39"/>
        <v>3.4129213483146073</v>
      </c>
      <c r="J337" s="2">
        <f t="shared" si="40"/>
        <v>3.0869628657293795</v>
      </c>
      <c r="K337" s="2">
        <f t="shared" si="41"/>
        <v>3.2911907369738751</v>
      </c>
    </row>
    <row r="338" spans="1:11">
      <c r="A338" s="1">
        <v>36830</v>
      </c>
      <c r="B338" s="9">
        <v>3.4</v>
      </c>
      <c r="C338" s="2">
        <f t="shared" si="35"/>
        <v>2.7901164905321796E-3</v>
      </c>
      <c r="D338" s="9">
        <v>265.14999999999998</v>
      </c>
      <c r="E338" s="9">
        <v>1098.7</v>
      </c>
      <c r="F338" s="2">
        <f t="shared" si="36"/>
        <v>-3.3181403828623557E-2</v>
      </c>
      <c r="G338">
        <f t="shared" si="37"/>
        <v>0.24399968371662761</v>
      </c>
      <c r="H338">
        <f t="shared" si="38"/>
        <v>1.0123066208334208</v>
      </c>
      <c r="I338" s="2">
        <f t="shared" si="39"/>
        <v>3.4089085072231144</v>
      </c>
      <c r="J338" s="2">
        <f t="shared" si="40"/>
        <v>3.0983659682172435</v>
      </c>
      <c r="K338" s="2">
        <f t="shared" si="41"/>
        <v>3.1488030042246962</v>
      </c>
    </row>
    <row r="339" spans="1:11">
      <c r="A339" s="1">
        <v>36860</v>
      </c>
      <c r="B339" s="9">
        <v>3.4</v>
      </c>
      <c r="C339" s="2">
        <f t="shared" si="35"/>
        <v>2.7901164905321796E-3</v>
      </c>
      <c r="D339" s="9">
        <v>270.45</v>
      </c>
      <c r="E339" s="9">
        <v>1092.4000000000001</v>
      </c>
      <c r="F339" s="2">
        <f t="shared" si="36"/>
        <v>1.9988685649632298E-2</v>
      </c>
      <c r="G339">
        <f t="shared" si="37"/>
        <v>0.24332079036693549</v>
      </c>
      <c r="H339">
        <f t="shared" si="38"/>
        <v>1.0296684048621159</v>
      </c>
      <c r="I339" s="2">
        <f t="shared" si="39"/>
        <v>3.3836276083467096</v>
      </c>
      <c r="J339" s="2">
        <f t="shared" si="40"/>
        <v>3.1098008866894027</v>
      </c>
      <c r="K339" s="2">
        <f t="shared" si="41"/>
        <v>3.2317321232983938</v>
      </c>
    </row>
    <row r="340" spans="1:11">
      <c r="A340" s="1">
        <v>36891</v>
      </c>
      <c r="B340" s="9">
        <v>3.4</v>
      </c>
      <c r="C340" s="2">
        <f t="shared" si="35"/>
        <v>2.7901164905321796E-3</v>
      </c>
      <c r="D340" s="9">
        <v>272.25</v>
      </c>
      <c r="E340" s="9">
        <v>1088.5999999999999</v>
      </c>
      <c r="F340" s="2">
        <f t="shared" si="36"/>
        <v>6.6555740432612254E-3</v>
      </c>
      <c r="G340">
        <f t="shared" si="37"/>
        <v>0.24264378593846342</v>
      </c>
      <c r="H340">
        <f t="shared" si="38"/>
        <v>1.0336374702197901</v>
      </c>
      <c r="I340" s="2">
        <f t="shared" si="39"/>
        <v>3.3683788121990368</v>
      </c>
      <c r="J340" s="2">
        <f t="shared" si="40"/>
        <v>3.1212677099161583</v>
      </c>
      <c r="K340" s="2">
        <f t="shared" si="41"/>
        <v>3.2598967297762531</v>
      </c>
    </row>
    <row r="341" spans="1:11">
      <c r="A341" s="1">
        <v>36922</v>
      </c>
      <c r="B341" s="9">
        <v>3.7</v>
      </c>
      <c r="C341" s="2">
        <f t="shared" si="35"/>
        <v>3.0322487646148311E-3</v>
      </c>
      <c r="D341" s="9">
        <v>265.85000000000002</v>
      </c>
      <c r="E341" s="9">
        <v>1096.7</v>
      </c>
      <c r="F341" s="2">
        <f t="shared" si="36"/>
        <v>-2.3507805325987063E-2</v>
      </c>
      <c r="G341">
        <f t="shared" si="37"/>
        <v>0.24191025387001838</v>
      </c>
      <c r="H341">
        <f t="shared" si="38"/>
        <v>1.0062876074377174</v>
      </c>
      <c r="I341" s="2">
        <f t="shared" si="39"/>
        <v>3.4008828250401288</v>
      </c>
      <c r="J341" s="2">
        <f t="shared" si="40"/>
        <v>3.133764418838199</v>
      </c>
      <c r="K341" s="2">
        <f t="shared" si="41"/>
        <v>3.1597559067438636</v>
      </c>
    </row>
    <row r="342" spans="1:11">
      <c r="A342" s="1">
        <v>36950</v>
      </c>
      <c r="B342" s="9">
        <v>3.5</v>
      </c>
      <c r="C342" s="2">
        <f t="shared" si="35"/>
        <v>2.8708987190766422E-3</v>
      </c>
      <c r="D342" s="9">
        <v>267.14999999999998</v>
      </c>
      <c r="E342" s="9">
        <v>1101.2</v>
      </c>
      <c r="F342" s="2">
        <f t="shared" si="36"/>
        <v>4.8899755501221609E-3</v>
      </c>
      <c r="G342">
        <f t="shared" si="37"/>
        <v>0.241217742163024</v>
      </c>
      <c r="H342">
        <f t="shared" si="38"/>
        <v>1.0083135631176965</v>
      </c>
      <c r="I342" s="2">
        <f t="shared" si="39"/>
        <v>3.4189406099518465</v>
      </c>
      <c r="J342" s="2">
        <f t="shared" si="40"/>
        <v>3.1456320378132059</v>
      </c>
      <c r="K342" s="2">
        <f t="shared" si="41"/>
        <v>3.1800970114223173</v>
      </c>
    </row>
    <row r="343" spans="1:11">
      <c r="A343" s="1">
        <v>36981</v>
      </c>
      <c r="B343" s="9">
        <v>2.9</v>
      </c>
      <c r="C343" s="2">
        <f t="shared" si="35"/>
        <v>2.3851279739270925E-3</v>
      </c>
      <c r="D343" s="9">
        <v>257.95</v>
      </c>
      <c r="E343" s="9">
        <v>1108.9000000000001</v>
      </c>
      <c r="F343" s="2">
        <f t="shared" si="36"/>
        <v>-3.4437581882837298E-2</v>
      </c>
      <c r="G343">
        <f t="shared" si="37"/>
        <v>0.24064377596122744</v>
      </c>
      <c r="H343">
        <f t="shared" si="38"/>
        <v>0.97127307165073906</v>
      </c>
      <c r="I343" s="2">
        <f t="shared" si="39"/>
        <v>3.4498394863563409</v>
      </c>
      <c r="J343" s="2">
        <f t="shared" si="40"/>
        <v>3.1555199007562029</v>
      </c>
      <c r="K343" s="2">
        <f t="shared" si="41"/>
        <v>3.0361445783132579</v>
      </c>
    </row>
    <row r="344" spans="1:11">
      <c r="A344" s="1">
        <v>37011</v>
      </c>
      <c r="B344" s="9">
        <v>3.3</v>
      </c>
      <c r="C344" s="2">
        <f t="shared" si="35"/>
        <v>2.7092626147666721E-3</v>
      </c>
      <c r="D344" s="9">
        <v>264.05</v>
      </c>
      <c r="E344" s="9">
        <v>1116.7</v>
      </c>
      <c r="F344" s="2">
        <f t="shared" si="36"/>
        <v>2.364799379724758E-2</v>
      </c>
      <c r="G344">
        <f t="shared" si="37"/>
        <v>0.23999357035328492</v>
      </c>
      <c r="H344">
        <f t="shared" si="38"/>
        <v>0.99155534739140982</v>
      </c>
      <c r="I344" s="2">
        <f t="shared" si="39"/>
        <v>3.481139646869984</v>
      </c>
      <c r="J344" s="2">
        <f t="shared" si="40"/>
        <v>3.1667782954682409</v>
      </c>
      <c r="K344" s="2">
        <f t="shared" si="41"/>
        <v>3.1315913002660043</v>
      </c>
    </row>
    <row r="345" spans="1:11">
      <c r="A345" s="1">
        <v>37042</v>
      </c>
      <c r="B345" s="9">
        <v>3.6</v>
      </c>
      <c r="C345" s="2">
        <f t="shared" si="35"/>
        <v>2.9516094330215292E-3</v>
      </c>
      <c r="D345" s="9">
        <v>265.85000000000002</v>
      </c>
      <c r="E345" s="9">
        <v>1118.5</v>
      </c>
      <c r="F345" s="2">
        <f t="shared" si="36"/>
        <v>6.8168907403900469E-3</v>
      </c>
      <c r="G345">
        <f t="shared" si="37"/>
        <v>0.2392872877375965</v>
      </c>
      <c r="H345">
        <f t="shared" si="38"/>
        <v>0.99537670857518612</v>
      </c>
      <c r="I345" s="2">
        <f t="shared" si="39"/>
        <v>3.4883627608346712</v>
      </c>
      <c r="J345" s="2">
        <f t="shared" si="40"/>
        <v>3.179076997590454</v>
      </c>
      <c r="K345" s="2">
        <f t="shared" si="41"/>
        <v>3.1597559067438636</v>
      </c>
    </row>
    <row r="346" spans="1:11">
      <c r="A346" s="1">
        <v>37072</v>
      </c>
      <c r="B346" s="9">
        <v>3.2</v>
      </c>
      <c r="C346" s="2">
        <f t="shared" si="35"/>
        <v>2.6283369587845051E-3</v>
      </c>
      <c r="D346" s="9">
        <v>270.85000000000002</v>
      </c>
      <c r="E346" s="9">
        <v>1126.2</v>
      </c>
      <c r="F346" s="2">
        <f t="shared" si="36"/>
        <v>1.8807598269700909E-2</v>
      </c>
      <c r="G346">
        <f t="shared" si="37"/>
        <v>0.23866000881584198</v>
      </c>
      <c r="H346">
        <f t="shared" si="38"/>
        <v>1.0114389514594104</v>
      </c>
      <c r="I346" s="2">
        <f t="shared" si="39"/>
        <v>3.5192616372391656</v>
      </c>
      <c r="J346" s="2">
        <f t="shared" si="40"/>
        <v>3.1900610201168274</v>
      </c>
      <c r="K346" s="2">
        <f t="shared" si="41"/>
        <v>3.2379909247379173</v>
      </c>
    </row>
    <row r="347" spans="1:11">
      <c r="A347" s="1">
        <v>37103</v>
      </c>
      <c r="B347" s="9">
        <v>2.7</v>
      </c>
      <c r="C347" s="2">
        <f t="shared" si="35"/>
        <v>2.2226272943570713E-3</v>
      </c>
      <c r="D347" s="9">
        <v>266.64999999999998</v>
      </c>
      <c r="E347" s="9">
        <v>1138.9000000000001</v>
      </c>
      <c r="F347" s="2">
        <f t="shared" si="36"/>
        <v>-1.5506738046889623E-2</v>
      </c>
      <c r="G347">
        <f t="shared" si="37"/>
        <v>0.23813073294916393</v>
      </c>
      <c r="H347">
        <f t="shared" si="38"/>
        <v>0.99354654891088512</v>
      </c>
      <c r="I347" s="2">
        <f t="shared" si="39"/>
        <v>3.570224719101124</v>
      </c>
      <c r="J347" s="2">
        <f t="shared" si="40"/>
        <v>3.1993739641051606</v>
      </c>
      <c r="K347" s="2">
        <f t="shared" si="41"/>
        <v>3.1722735096229107</v>
      </c>
    </row>
    <row r="348" spans="1:11">
      <c r="A348" s="1">
        <v>37134</v>
      </c>
      <c r="B348" s="9">
        <v>2.7</v>
      </c>
      <c r="C348" s="2">
        <f t="shared" si="35"/>
        <v>2.2226272943570713E-3</v>
      </c>
      <c r="D348" s="9">
        <v>274.39999999999998</v>
      </c>
      <c r="E348" s="9">
        <v>1150.2</v>
      </c>
      <c r="F348" s="2">
        <f t="shared" si="36"/>
        <v>2.9064316519782585E-2</v>
      </c>
      <c r="G348">
        <f t="shared" si="37"/>
        <v>0.23760263085661099</v>
      </c>
      <c r="H348">
        <f t="shared" si="38"/>
        <v>1.0201558739955277</v>
      </c>
      <c r="I348" s="2">
        <f t="shared" si="39"/>
        <v>3.615569823434992</v>
      </c>
      <c r="J348" s="2">
        <f t="shared" si="40"/>
        <v>3.2087076072969936</v>
      </c>
      <c r="K348" s="2">
        <f t="shared" si="41"/>
        <v>3.2935377875136949</v>
      </c>
    </row>
    <row r="349" spans="1:11">
      <c r="A349" s="1">
        <v>37164</v>
      </c>
      <c r="B349" s="9">
        <v>2.6</v>
      </c>
      <c r="C349" s="2">
        <f t="shared" si="35"/>
        <v>2.1412681429993086E-3</v>
      </c>
      <c r="D349" s="9">
        <v>293.25</v>
      </c>
      <c r="E349" s="9">
        <v>1205.7</v>
      </c>
      <c r="F349" s="2">
        <f t="shared" si="36"/>
        <v>6.8695335276967917E-2</v>
      </c>
      <c r="G349">
        <f t="shared" si="37"/>
        <v>0.23709494699973435</v>
      </c>
      <c r="H349">
        <f t="shared" si="38"/>
        <v>1.087906324638902</v>
      </c>
      <c r="I349" s="2">
        <f t="shared" si="39"/>
        <v>3.8382825040128417</v>
      </c>
      <c r="J349" s="2">
        <f t="shared" si="40"/>
        <v>3.2177195788196977</v>
      </c>
      <c r="K349" s="2">
        <f t="shared" si="41"/>
        <v>3.5884838053512791</v>
      </c>
    </row>
    <row r="350" spans="1:11">
      <c r="A350" s="1">
        <v>37195</v>
      </c>
      <c r="B350" s="9">
        <v>2.1</v>
      </c>
      <c r="C350" s="2">
        <f t="shared" si="35"/>
        <v>1.73337883251512E-3</v>
      </c>
      <c r="D350" s="9">
        <v>279.64999999999998</v>
      </c>
      <c r="E350" s="9">
        <v>1165.7</v>
      </c>
      <c r="F350" s="2">
        <f t="shared" si="36"/>
        <v>-4.6376811594202927E-2</v>
      </c>
      <c r="G350">
        <f t="shared" si="37"/>
        <v>0.23668468278062185</v>
      </c>
      <c r="H350">
        <f t="shared" si="38"/>
        <v>1.0356575111813648</v>
      </c>
      <c r="I350" s="2">
        <f t="shared" si="39"/>
        <v>3.6777688603531304</v>
      </c>
      <c r="J350" s="2">
        <f t="shared" si="40"/>
        <v>3.2250304846591087</v>
      </c>
      <c r="K350" s="2">
        <f t="shared" si="41"/>
        <v>3.3756845564074514</v>
      </c>
    </row>
    <row r="351" spans="1:11">
      <c r="A351" s="1">
        <v>37225</v>
      </c>
      <c r="B351" s="9">
        <v>1.9</v>
      </c>
      <c r="C351" s="2">
        <f t="shared" si="35"/>
        <v>1.5697102274137009E-3</v>
      </c>
      <c r="D351" s="9">
        <v>274.39999999999998</v>
      </c>
      <c r="E351" s="9">
        <v>1171</v>
      </c>
      <c r="F351" s="2">
        <f t="shared" si="36"/>
        <v>-1.8773466833541974E-2</v>
      </c>
      <c r="G351">
        <f t="shared" si="37"/>
        <v>0.23631373868812475</v>
      </c>
      <c r="H351">
        <f t="shared" si="38"/>
        <v>1.0146219667661014</v>
      </c>
      <c r="I351" s="2">
        <f t="shared" si="39"/>
        <v>3.6990369181380416</v>
      </c>
      <c r="J351" s="2">
        <f t="shared" si="40"/>
        <v>3.2316625582220126</v>
      </c>
      <c r="K351" s="2">
        <f t="shared" si="41"/>
        <v>3.293537787513694</v>
      </c>
    </row>
    <row r="352" spans="1:11">
      <c r="A352" s="1">
        <v>37256</v>
      </c>
      <c r="B352" s="9">
        <v>1.6</v>
      </c>
      <c r="C352" s="2">
        <f t="shared" si="35"/>
        <v>1.323654354508319E-3</v>
      </c>
      <c r="D352" s="9">
        <v>278.95</v>
      </c>
      <c r="E352" s="9">
        <v>1183.2</v>
      </c>
      <c r="F352" s="2">
        <f t="shared" si="36"/>
        <v>1.6581632653061229E-2</v>
      </c>
      <c r="G352">
        <f t="shared" si="37"/>
        <v>0.23600135446761383</v>
      </c>
      <c r="H352">
        <f t="shared" si="38"/>
        <v>1.0300825822053041</v>
      </c>
      <c r="I352" s="2">
        <f t="shared" si="39"/>
        <v>3.7479935794542536</v>
      </c>
      <c r="J352" s="2">
        <f t="shared" si="40"/>
        <v>3.2372638167940133</v>
      </c>
      <c r="K352" s="2">
        <f t="shared" si="41"/>
        <v>3.364731653888283</v>
      </c>
    </row>
    <row r="353" spans="1:11">
      <c r="A353" s="1">
        <v>37287</v>
      </c>
      <c r="B353" s="9">
        <v>1.1000000000000001</v>
      </c>
      <c r="C353" s="2">
        <f t="shared" si="35"/>
        <v>9.1207735967446801E-4</v>
      </c>
      <c r="D353" s="9">
        <v>282.55</v>
      </c>
      <c r="E353" s="9">
        <v>1190.7</v>
      </c>
      <c r="F353" s="2">
        <f t="shared" si="36"/>
        <v>1.2905538626994062E-2</v>
      </c>
      <c r="G353">
        <f t="shared" si="37"/>
        <v>0.23578629912246279</v>
      </c>
      <c r="H353">
        <f t="shared" si="38"/>
        <v>1.0424255799882958</v>
      </c>
      <c r="I353" s="2">
        <f t="shared" si="39"/>
        <v>3.7780898876404496</v>
      </c>
      <c r="J353" s="2">
        <f t="shared" si="40"/>
        <v>3.2411285291882788</v>
      </c>
      <c r="K353" s="2">
        <f t="shared" si="41"/>
        <v>3.4210608668440017</v>
      </c>
    </row>
    <row r="354" spans="1:11">
      <c r="A354" s="1">
        <v>37315</v>
      </c>
      <c r="B354" s="9">
        <v>1.1000000000000001</v>
      </c>
      <c r="C354" s="2">
        <f t="shared" si="35"/>
        <v>9.1207735967446801E-4</v>
      </c>
      <c r="D354" s="9">
        <v>296.55</v>
      </c>
      <c r="E354" s="9">
        <v>1190.5999999999999</v>
      </c>
      <c r="F354" s="2">
        <f t="shared" si="36"/>
        <v>4.9548752433197674E-2</v>
      </c>
      <c r="G354">
        <f t="shared" si="37"/>
        <v>0.23557143974568484</v>
      </c>
      <c r="H354">
        <f t="shared" si="38"/>
        <v>1.0930794939224371</v>
      </c>
      <c r="I354" s="2">
        <f t="shared" si="39"/>
        <v>3.7776886035313</v>
      </c>
      <c r="J354" s="2">
        <f t="shared" si="40"/>
        <v>3.244996766499221</v>
      </c>
      <c r="K354" s="2">
        <f t="shared" si="41"/>
        <v>3.6401189172273538</v>
      </c>
    </row>
    <row r="355" spans="1:11">
      <c r="A355" s="1">
        <v>37346</v>
      </c>
      <c r="B355" s="9">
        <v>1.5</v>
      </c>
      <c r="C355" s="2">
        <f t="shared" si="35"/>
        <v>1.2414877164492744E-3</v>
      </c>
      <c r="D355" s="9">
        <v>302.64999999999998</v>
      </c>
      <c r="E355" s="9">
        <v>1193.3</v>
      </c>
      <c r="F355" s="2">
        <f t="shared" si="36"/>
        <v>2.0569887034226797E-2</v>
      </c>
      <c r="G355">
        <f t="shared" si="37"/>
        <v>0.23527934333100514</v>
      </c>
      <c r="H355">
        <f t="shared" si="38"/>
        <v>1.1141807738871665</v>
      </c>
      <c r="I355" s="2">
        <f t="shared" si="39"/>
        <v>3.7885232744783304</v>
      </c>
      <c r="J355" s="2">
        <f t="shared" si="40"/>
        <v>3.2502668778411969</v>
      </c>
      <c r="K355" s="2">
        <f t="shared" si="41"/>
        <v>3.7355656391800993</v>
      </c>
    </row>
    <row r="356" spans="1:11">
      <c r="A356" s="1">
        <v>37376</v>
      </c>
      <c r="B356" s="9">
        <v>1.6</v>
      </c>
      <c r="C356" s="2">
        <f t="shared" si="35"/>
        <v>1.323654354508319E-3</v>
      </c>
      <c r="D356" s="9">
        <v>308.45</v>
      </c>
      <c r="E356" s="9">
        <v>1186.9000000000001</v>
      </c>
      <c r="F356" s="2">
        <f t="shared" si="36"/>
        <v>1.9164050883859307E-2</v>
      </c>
      <c r="G356">
        <f t="shared" si="37"/>
        <v>0.23496832648248506</v>
      </c>
      <c r="H356">
        <f t="shared" si="38"/>
        <v>1.1340319246365613</v>
      </c>
      <c r="I356" s="2">
        <f t="shared" si="39"/>
        <v>3.7628410914927777</v>
      </c>
      <c r="J356" s="2">
        <f t="shared" si="40"/>
        <v>3.2558927621018743</v>
      </c>
      <c r="K356" s="2">
        <f t="shared" si="41"/>
        <v>3.8263182600532026</v>
      </c>
    </row>
    <row r="357" spans="1:11">
      <c r="A357" s="1">
        <v>37407</v>
      </c>
      <c r="B357" s="9">
        <v>1.2</v>
      </c>
      <c r="C357" s="2">
        <f t="shared" si="35"/>
        <v>9.9454180114277868E-4</v>
      </c>
      <c r="D357" s="9">
        <v>326.55</v>
      </c>
      <c r="E357" s="9">
        <v>1189.3</v>
      </c>
      <c r="F357" s="2">
        <f t="shared" si="36"/>
        <v>5.8680499270546305E-2</v>
      </c>
      <c r="G357">
        <f t="shared" si="37"/>
        <v>0.23473487283926048</v>
      </c>
      <c r="H357">
        <f t="shared" si="38"/>
        <v>1.1993846459968804</v>
      </c>
      <c r="I357" s="2">
        <f t="shared" si="39"/>
        <v>3.7724719101123592</v>
      </c>
      <c r="J357" s="2">
        <f t="shared" si="40"/>
        <v>3.2601254253549659</v>
      </c>
      <c r="K357" s="2">
        <f t="shared" si="41"/>
        <v>4.1095290251916792</v>
      </c>
    </row>
    <row r="358" spans="1:11">
      <c r="A358" s="1">
        <v>37437</v>
      </c>
      <c r="B358" s="9">
        <v>1.1000000000000001</v>
      </c>
      <c r="C358" s="2">
        <f t="shared" si="35"/>
        <v>9.1207735967446801E-4</v>
      </c>
      <c r="D358" s="9">
        <v>314.45</v>
      </c>
      <c r="E358" s="9">
        <v>1193.3</v>
      </c>
      <c r="F358" s="2">
        <f t="shared" si="36"/>
        <v>-3.7054049915786313E-2</v>
      </c>
      <c r="G358">
        <f t="shared" si="37"/>
        <v>0.23452097157072196</v>
      </c>
      <c r="H358">
        <f t="shared" si="38"/>
        <v>1.1538901503741767</v>
      </c>
      <c r="I358" s="2">
        <f t="shared" si="39"/>
        <v>3.7885232744783304</v>
      </c>
      <c r="J358" s="2">
        <f t="shared" si="40"/>
        <v>3.2640109893048059</v>
      </c>
      <c r="K358" s="2">
        <f t="shared" si="41"/>
        <v>3.9202002816460677</v>
      </c>
    </row>
    <row r="359" spans="1:11">
      <c r="A359" s="1">
        <v>37468</v>
      </c>
      <c r="B359" s="9">
        <v>1.5</v>
      </c>
      <c r="C359" s="2">
        <f t="shared" si="35"/>
        <v>1.2414877164492744E-3</v>
      </c>
      <c r="D359" s="9">
        <v>303.55</v>
      </c>
      <c r="E359" s="9">
        <v>1199.0999999999999</v>
      </c>
      <c r="F359" s="2">
        <f t="shared" si="36"/>
        <v>-3.4663698521227415E-2</v>
      </c>
      <c r="G359">
        <f t="shared" si="37"/>
        <v>0.23423017768230764</v>
      </c>
      <c r="H359">
        <f t="shared" si="38"/>
        <v>1.1125108814812175</v>
      </c>
      <c r="I359" s="2">
        <f t="shared" si="39"/>
        <v>3.8117977528089888</v>
      </c>
      <c r="J359" s="2">
        <f t="shared" si="40"/>
        <v>3.2693047065708329</v>
      </c>
      <c r="K359" s="2">
        <f t="shared" si="41"/>
        <v>3.7496479424190303</v>
      </c>
    </row>
    <row r="360" spans="1:11">
      <c r="A360" s="1">
        <v>37499</v>
      </c>
      <c r="B360" s="9">
        <v>1.8</v>
      </c>
      <c r="C360" s="2">
        <f t="shared" si="35"/>
        <v>1.4877654706024757E-3</v>
      </c>
      <c r="D360" s="9">
        <v>312.75</v>
      </c>
      <c r="E360" s="9">
        <v>1187.0999999999999</v>
      </c>
      <c r="F360" s="2">
        <f t="shared" si="36"/>
        <v>3.0308021742711189E-2</v>
      </c>
      <c r="G360">
        <f t="shared" si="37"/>
        <v>0.23388221579745619</v>
      </c>
      <c r="H360">
        <f t="shared" si="38"/>
        <v>1.1445260990557746</v>
      </c>
      <c r="I360" s="2">
        <f t="shared" si="39"/>
        <v>3.7636436597110752</v>
      </c>
      <c r="J360" s="2">
        <f t="shared" si="40"/>
        <v>3.2756564306967499</v>
      </c>
      <c r="K360" s="2">
        <f t="shared" si="41"/>
        <v>3.8936003755280897</v>
      </c>
    </row>
    <row r="361" spans="1:11">
      <c r="A361" s="1">
        <v>37529</v>
      </c>
      <c r="B361" s="9">
        <v>1.5</v>
      </c>
      <c r="C361" s="2">
        <f t="shared" si="35"/>
        <v>1.2414877164492744E-3</v>
      </c>
      <c r="D361" s="9">
        <v>323.55</v>
      </c>
      <c r="E361" s="9">
        <v>1196.0999999999999</v>
      </c>
      <c r="F361" s="2">
        <f t="shared" si="36"/>
        <v>3.4532374100719521E-2</v>
      </c>
      <c r="G361">
        <f t="shared" si="37"/>
        <v>0.23359221393319993</v>
      </c>
      <c r="H361">
        <f t="shared" si="38"/>
        <v>1.1825811425142698</v>
      </c>
      <c r="I361" s="2">
        <f t="shared" si="39"/>
        <v>3.7997592295345104</v>
      </c>
      <c r="J361" s="2">
        <f t="shared" si="40"/>
        <v>3.2809646056352175</v>
      </c>
      <c r="K361" s="2">
        <f t="shared" si="41"/>
        <v>4.0625880143952475</v>
      </c>
    </row>
    <row r="362" spans="1:11">
      <c r="A362" s="1">
        <v>37560</v>
      </c>
      <c r="B362" s="9">
        <v>2</v>
      </c>
      <c r="C362" s="2">
        <f t="shared" si="35"/>
        <v>1.6515813019202241E-3</v>
      </c>
      <c r="D362" s="9">
        <v>317.75</v>
      </c>
      <c r="E362" s="9">
        <v>1204</v>
      </c>
      <c r="F362" s="2">
        <f t="shared" si="36"/>
        <v>-1.7926131973419857E-2</v>
      </c>
      <c r="G362">
        <f t="shared" si="37"/>
        <v>0.23320705352412358</v>
      </c>
      <c r="H362">
        <f t="shared" si="38"/>
        <v>1.159467082730252</v>
      </c>
      <c r="I362" s="2">
        <f t="shared" si="39"/>
        <v>3.8314606741573032</v>
      </c>
      <c r="J362" s="2">
        <f t="shared" si="40"/>
        <v>3.2880349667320665</v>
      </c>
      <c r="K362" s="2">
        <f t="shared" si="41"/>
        <v>3.9718353935221451</v>
      </c>
    </row>
    <row r="363" spans="1:11">
      <c r="A363" s="1">
        <v>37590</v>
      </c>
      <c r="B363" s="9">
        <v>2.2000000000000002</v>
      </c>
      <c r="C363" s="2">
        <f t="shared" si="35"/>
        <v>1.8151029571964461E-3</v>
      </c>
      <c r="D363" s="9">
        <v>318.14999999999998</v>
      </c>
      <c r="E363" s="9">
        <v>1209.5999999999999</v>
      </c>
      <c r="F363" s="2">
        <f t="shared" si="36"/>
        <v>1.2588512981903666E-3</v>
      </c>
      <c r="G363">
        <f t="shared" si="37"/>
        <v>0.23278452564323895</v>
      </c>
      <c r="H363">
        <f t="shared" si="38"/>
        <v>1.1588232957815148</v>
      </c>
      <c r="I363" s="2">
        <f t="shared" si="39"/>
        <v>3.8539325842696623</v>
      </c>
      <c r="J363" s="2">
        <f t="shared" si="40"/>
        <v>3.2958181916807439</v>
      </c>
      <c r="K363" s="2">
        <f t="shared" si="41"/>
        <v>3.9780941949616695</v>
      </c>
    </row>
    <row r="364" spans="1:11">
      <c r="A364" s="1">
        <v>37621</v>
      </c>
      <c r="B364" s="9">
        <v>2.4</v>
      </c>
      <c r="C364" s="2">
        <f t="shared" si="35"/>
        <v>1.9783315388433032E-3</v>
      </c>
      <c r="D364" s="9">
        <v>348.05</v>
      </c>
      <c r="E364" s="9">
        <v>1220.2</v>
      </c>
      <c r="F364" s="2">
        <f t="shared" si="36"/>
        <v>9.3980826654094018E-2</v>
      </c>
      <c r="G364">
        <f t="shared" si="37"/>
        <v>0.2323249099466326</v>
      </c>
      <c r="H364">
        <f t="shared" si="38"/>
        <v>1.2652274277409739</v>
      </c>
      <c r="I364" s="2">
        <f t="shared" si="39"/>
        <v>3.8964686998394864</v>
      </c>
      <c r="J364" s="2">
        <f t="shared" si="40"/>
        <v>3.304316744294483</v>
      </c>
      <c r="K364" s="2">
        <f t="shared" si="41"/>
        <v>4.4459396025661135</v>
      </c>
    </row>
    <row r="365" spans="1:11">
      <c r="A365" s="1">
        <v>37652</v>
      </c>
      <c r="B365" s="9">
        <v>2.6</v>
      </c>
      <c r="C365" s="2">
        <f t="shared" si="35"/>
        <v>2.1412681429993086E-3</v>
      </c>
      <c r="D365" s="9">
        <v>368.15</v>
      </c>
      <c r="E365" s="9">
        <v>1227.3</v>
      </c>
      <c r="F365" s="2">
        <f t="shared" si="36"/>
        <v>5.7750323229420975E-2</v>
      </c>
      <c r="G365">
        <f t="shared" si="37"/>
        <v>0.2318285029586081</v>
      </c>
      <c r="H365">
        <f t="shared" si="38"/>
        <v>1.3354351958099162</v>
      </c>
      <c r="I365" s="2">
        <f t="shared" si="39"/>
        <v>3.9249598715890848</v>
      </c>
      <c r="J365" s="2">
        <f t="shared" si="40"/>
        <v>3.3135334406164194</v>
      </c>
      <c r="K365" s="2">
        <f t="shared" si="41"/>
        <v>4.7604443749022112</v>
      </c>
    </row>
    <row r="366" spans="1:11">
      <c r="A366" s="1">
        <v>37680</v>
      </c>
      <c r="B366" s="9">
        <v>3</v>
      </c>
      <c r="C366" s="2">
        <f t="shared" si="35"/>
        <v>2.4662697723036864E-3</v>
      </c>
      <c r="D366" s="9">
        <v>349.95</v>
      </c>
      <c r="E366" s="9">
        <v>1238.2</v>
      </c>
      <c r="F366" s="2">
        <f t="shared" si="36"/>
        <v>-4.9436371044411231E-2</v>
      </c>
      <c r="G366">
        <f t="shared" si="37"/>
        <v>0.23125815795404742</v>
      </c>
      <c r="H366">
        <f t="shared" si="38"/>
        <v>1.2662931055549844</v>
      </c>
      <c r="I366" s="2">
        <f t="shared" si="39"/>
        <v>3.9686998394863569</v>
      </c>
      <c r="J366" s="2">
        <f t="shared" si="40"/>
        <v>3.3241717777528326</v>
      </c>
      <c r="K366" s="2">
        <f t="shared" si="41"/>
        <v>4.4756689094038542</v>
      </c>
    </row>
    <row r="367" spans="1:11">
      <c r="A367" s="1">
        <v>37711</v>
      </c>
      <c r="B367" s="9">
        <v>3</v>
      </c>
      <c r="C367" s="2">
        <f t="shared" si="35"/>
        <v>2.4662697723036864E-3</v>
      </c>
      <c r="D367" s="9">
        <v>337.45</v>
      </c>
      <c r="E367" s="9">
        <v>1239.3</v>
      </c>
      <c r="F367" s="2">
        <f t="shared" si="36"/>
        <v>-3.5719388484069192E-2</v>
      </c>
      <c r="G367">
        <f t="shared" si="37"/>
        <v>0.23068921611355014</v>
      </c>
      <c r="H367">
        <f t="shared" si="38"/>
        <v>1.2180578309735197</v>
      </c>
      <c r="I367" s="2">
        <f t="shared" si="39"/>
        <v>3.9731139646869984</v>
      </c>
      <c r="J367" s="2">
        <f t="shared" si="40"/>
        <v>3.3348363518985531</v>
      </c>
      <c r="K367" s="2">
        <f t="shared" si="41"/>
        <v>4.2800813644187183</v>
      </c>
    </row>
    <row r="368" spans="1:11">
      <c r="A368" s="1">
        <v>37741</v>
      </c>
      <c r="B368" s="9">
        <v>2.2000000000000002</v>
      </c>
      <c r="C368" s="2">
        <f t="shared" si="35"/>
        <v>1.8151029571964461E-3</v>
      </c>
      <c r="D368" s="9">
        <v>338.55</v>
      </c>
      <c r="E368" s="9">
        <v>1250</v>
      </c>
      <c r="F368" s="2">
        <f t="shared" si="36"/>
        <v>3.2597421840272478E-3</v>
      </c>
      <c r="G368">
        <f t="shared" si="37"/>
        <v>0.23027125008656071</v>
      </c>
      <c r="H368">
        <f t="shared" si="38"/>
        <v>1.2198142969301404</v>
      </c>
      <c r="I368" s="2">
        <f t="shared" si="39"/>
        <v>4.0160513643659712</v>
      </c>
      <c r="J368" s="2">
        <f t="shared" si="40"/>
        <v>3.3427045261798467</v>
      </c>
      <c r="K368" s="2">
        <f t="shared" si="41"/>
        <v>4.2972930683774102</v>
      </c>
    </row>
    <row r="369" spans="1:11">
      <c r="A369" s="1">
        <v>37772</v>
      </c>
      <c r="B369" s="9">
        <v>2.1</v>
      </c>
      <c r="C369" s="2">
        <f t="shared" si="35"/>
        <v>1.73337883251512E-3</v>
      </c>
      <c r="D369" s="9">
        <v>364.45</v>
      </c>
      <c r="E369" s="9">
        <v>1268.8</v>
      </c>
      <c r="F369" s="2">
        <f t="shared" si="36"/>
        <v>7.6502732240437021E-2</v>
      </c>
      <c r="G369">
        <f t="shared" si="37"/>
        <v>0.2298727934522195</v>
      </c>
      <c r="H369">
        <f t="shared" si="38"/>
        <v>1.3108612044071593</v>
      </c>
      <c r="I369" s="2">
        <f t="shared" si="39"/>
        <v>4.0914927768860352</v>
      </c>
      <c r="J369" s="2">
        <f t="shared" si="40"/>
        <v>3.3502320782813948</v>
      </c>
      <c r="K369" s="2">
        <f t="shared" si="41"/>
        <v>4.7025504615866103</v>
      </c>
    </row>
    <row r="370" spans="1:11">
      <c r="A370" s="1">
        <v>37802</v>
      </c>
      <c r="B370" s="9">
        <v>2.1</v>
      </c>
      <c r="C370" s="2">
        <f t="shared" si="35"/>
        <v>1.73337883251512E-3</v>
      </c>
      <c r="D370" s="9">
        <v>346.4</v>
      </c>
      <c r="E370" s="9">
        <v>1281</v>
      </c>
      <c r="F370" s="2">
        <f t="shared" si="36"/>
        <v>-4.9526684044450597E-2</v>
      </c>
      <c r="G370">
        <f t="shared" si="37"/>
        <v>0.2294750262990419</v>
      </c>
      <c r="H370">
        <f t="shared" si="38"/>
        <v>1.2437826491939954</v>
      </c>
      <c r="I370" s="2">
        <f t="shared" si="39"/>
        <v>4.1404494382022472</v>
      </c>
      <c r="J370" s="2">
        <f t="shared" si="40"/>
        <v>3.3577726784824158</v>
      </c>
      <c r="K370" s="2">
        <f t="shared" si="41"/>
        <v>4.420122046628074</v>
      </c>
    </row>
    <row r="371" spans="1:11">
      <c r="A371" s="1">
        <v>37833</v>
      </c>
      <c r="B371" s="9">
        <v>2.1</v>
      </c>
      <c r="C371" s="2">
        <f t="shared" si="35"/>
        <v>1.73337883251512E-3</v>
      </c>
      <c r="D371" s="9">
        <v>354.35</v>
      </c>
      <c r="E371" s="9">
        <v>1287.5</v>
      </c>
      <c r="F371" s="2">
        <f t="shared" si="36"/>
        <v>2.2950346420323564E-2</v>
      </c>
      <c r="G371">
        <f t="shared" si="37"/>
        <v>0.22907794743396387</v>
      </c>
      <c r="H371">
        <f t="shared" si="38"/>
        <v>1.2701262818530001</v>
      </c>
      <c r="I371" s="2">
        <f t="shared" si="39"/>
        <v>4.1665329052969504</v>
      </c>
      <c r="J371" s="2">
        <f t="shared" si="40"/>
        <v>3.3653263494002097</v>
      </c>
      <c r="K371" s="2">
        <f t="shared" si="41"/>
        <v>4.5445157252386217</v>
      </c>
    </row>
    <row r="372" spans="1:11">
      <c r="A372" s="1">
        <v>37864</v>
      </c>
      <c r="B372" s="9">
        <v>2.2000000000000002</v>
      </c>
      <c r="C372" s="2">
        <f t="shared" si="35"/>
        <v>1.8151029571964461E-3</v>
      </c>
      <c r="D372" s="9">
        <v>375.55</v>
      </c>
      <c r="E372" s="9">
        <v>1296.4000000000001</v>
      </c>
      <c r="F372" s="2">
        <f t="shared" si="36"/>
        <v>5.9827853816847743E-2</v>
      </c>
      <c r="G372">
        <f t="shared" si="37"/>
        <v>0.22866290072665379</v>
      </c>
      <c r="H372">
        <f t="shared" si="38"/>
        <v>1.343676300546002</v>
      </c>
      <c r="I372" s="2">
        <f t="shared" si="39"/>
        <v>4.2022471910112369</v>
      </c>
      <c r="J372" s="2">
        <f t="shared" si="40"/>
        <v>3.3732498661661339</v>
      </c>
      <c r="K372" s="2">
        <f t="shared" si="41"/>
        <v>4.8762322015334112</v>
      </c>
    </row>
    <row r="373" spans="1:11">
      <c r="A373" s="1">
        <v>37894</v>
      </c>
      <c r="B373" s="9">
        <v>2.2999999999999998</v>
      </c>
      <c r="C373" s="2">
        <f t="shared" si="35"/>
        <v>1.8967538135683526E-3</v>
      </c>
      <c r="D373" s="9">
        <v>385.35</v>
      </c>
      <c r="E373" s="9">
        <v>1297.2</v>
      </c>
      <c r="F373" s="2">
        <f t="shared" si="36"/>
        <v>2.6095060577819185E-2</v>
      </c>
      <c r="G373">
        <f t="shared" si="37"/>
        <v>0.22823000459506737</v>
      </c>
      <c r="H373">
        <f t="shared" si="38"/>
        <v>1.3761294362495597</v>
      </c>
      <c r="I373" s="2">
        <f t="shared" si="39"/>
        <v>4.2054574638844304</v>
      </c>
      <c r="J373" s="2">
        <f t="shared" si="40"/>
        <v>3.3815448445274718</v>
      </c>
      <c r="K373" s="2">
        <f t="shared" si="41"/>
        <v>5.0295728368017576</v>
      </c>
    </row>
    <row r="374" spans="1:11">
      <c r="A374" s="1">
        <v>37925</v>
      </c>
      <c r="B374" s="9">
        <v>2</v>
      </c>
      <c r="C374" s="2">
        <f t="shared" si="35"/>
        <v>1.6515813019202241E-3</v>
      </c>
      <c r="D374" s="9">
        <v>384.25</v>
      </c>
      <c r="E374" s="9">
        <v>1297.8</v>
      </c>
      <c r="F374" s="2">
        <f t="shared" si="36"/>
        <v>-2.8545478136758895E-3</v>
      </c>
      <c r="G374">
        <f t="shared" si="37"/>
        <v>0.22785368570817813</v>
      </c>
      <c r="H374">
        <f t="shared" si="38"/>
        <v>1.369938643926891</v>
      </c>
      <c r="I374" s="2">
        <f t="shared" si="39"/>
        <v>4.2078651685393256</v>
      </c>
      <c r="J374" s="2">
        <f t="shared" si="40"/>
        <v>3.388781322066218</v>
      </c>
      <c r="K374" s="2">
        <f t="shared" si="41"/>
        <v>5.0123611328430657</v>
      </c>
    </row>
    <row r="375" spans="1:11">
      <c r="A375" s="1">
        <v>37955</v>
      </c>
      <c r="B375" s="9">
        <v>1.8</v>
      </c>
      <c r="C375" s="2">
        <f t="shared" si="35"/>
        <v>1.4877654706024757E-3</v>
      </c>
      <c r="D375" s="9">
        <v>398.15</v>
      </c>
      <c r="E375" s="9">
        <v>1299.0999999999999</v>
      </c>
      <c r="F375" s="2">
        <f t="shared" si="36"/>
        <v>3.6174365647364981E-2</v>
      </c>
      <c r="G375">
        <f t="shared" si="37"/>
        <v>0.22751519645485527</v>
      </c>
      <c r="H375">
        <f t="shared" si="38"/>
        <v>1.417386566554542</v>
      </c>
      <c r="I375" s="2">
        <f t="shared" si="39"/>
        <v>4.2130818619582664</v>
      </c>
      <c r="J375" s="2">
        <f t="shared" si="40"/>
        <v>3.3953107993752134</v>
      </c>
      <c r="K375" s="2">
        <f t="shared" si="41"/>
        <v>5.2298544828665365</v>
      </c>
    </row>
    <row r="376" spans="1:11">
      <c r="A376" s="1">
        <v>37986</v>
      </c>
      <c r="B376" s="9">
        <v>1.9</v>
      </c>
      <c r="C376" s="2">
        <f t="shared" si="35"/>
        <v>1.5697102274137009E-3</v>
      </c>
      <c r="D376" s="9">
        <v>415.45</v>
      </c>
      <c r="E376" s="9">
        <v>1306.2</v>
      </c>
      <c r="F376" s="2">
        <f t="shared" si="36"/>
        <v>4.3450960693206087E-2</v>
      </c>
      <c r="G376">
        <f t="shared" si="37"/>
        <v>0.22715862324070912</v>
      </c>
      <c r="H376">
        <f t="shared" si="38"/>
        <v>1.476655453377449</v>
      </c>
      <c r="I376" s="2">
        <f t="shared" si="39"/>
        <v>4.2415730337078656</v>
      </c>
      <c r="J376" s="2">
        <f t="shared" si="40"/>
        <v>3.4022101636896549</v>
      </c>
      <c r="K376" s="2">
        <f t="shared" si="41"/>
        <v>5.5005476451259643</v>
      </c>
    </row>
    <row r="377" spans="1:11">
      <c r="A377" s="1">
        <v>38017</v>
      </c>
      <c r="B377" s="9">
        <v>1.9</v>
      </c>
      <c r="C377" s="2">
        <f t="shared" si="35"/>
        <v>1.5697102274137009E-3</v>
      </c>
      <c r="D377" s="9">
        <v>402.45</v>
      </c>
      <c r="E377" s="9">
        <v>1306</v>
      </c>
      <c r="F377" s="2">
        <f t="shared" si="36"/>
        <v>-3.1291370802744023E-2</v>
      </c>
      <c r="G377">
        <f t="shared" si="37"/>
        <v>0.22680260886596809</v>
      </c>
      <c r="H377">
        <f t="shared" si="38"/>
        <v>1.4282070088892038</v>
      </c>
      <c r="I377" s="2">
        <f t="shared" si="39"/>
        <v>4.2407704654895673</v>
      </c>
      <c r="J377" s="2">
        <f t="shared" si="40"/>
        <v>3.409120358006823</v>
      </c>
      <c r="K377" s="2">
        <f t="shared" si="41"/>
        <v>5.2971365983414236</v>
      </c>
    </row>
    <row r="378" spans="1:11">
      <c r="A378" s="1">
        <v>38046</v>
      </c>
      <c r="B378" s="9">
        <v>1.7</v>
      </c>
      <c r="C378" s="2">
        <f t="shared" si="35"/>
        <v>1.4057468926966799E-3</v>
      </c>
      <c r="D378" s="9">
        <v>396.15</v>
      </c>
      <c r="E378" s="9">
        <v>1321.4</v>
      </c>
      <c r="F378" s="2">
        <f t="shared" si="36"/>
        <v>-1.5654118524040306E-2</v>
      </c>
      <c r="G378">
        <f t="shared" si="37"/>
        <v>0.22648422936429444</v>
      </c>
      <c r="H378">
        <f t="shared" si="38"/>
        <v>1.4038761924998495</v>
      </c>
      <c r="I378" s="2">
        <f t="shared" si="39"/>
        <v>4.3025682182985561</v>
      </c>
      <c r="J378" s="2">
        <f t="shared" si="40"/>
        <v>3.4153184652496167</v>
      </c>
      <c r="K378" s="2">
        <f t="shared" si="41"/>
        <v>5.1985604756689145</v>
      </c>
    </row>
    <row r="379" spans="1:11">
      <c r="A379" s="1">
        <v>38077</v>
      </c>
      <c r="B379" s="9">
        <v>1.7</v>
      </c>
      <c r="C379" s="2">
        <f t="shared" si="35"/>
        <v>1.4057468926966799E-3</v>
      </c>
      <c r="D379" s="9">
        <v>426.45</v>
      </c>
      <c r="E379" s="9">
        <v>1328.7</v>
      </c>
      <c r="F379" s="2">
        <f t="shared" si="36"/>
        <v>7.6486179477470717E-2</v>
      </c>
      <c r="G379">
        <f t="shared" si="37"/>
        <v>0.22616629679534167</v>
      </c>
      <c r="H379">
        <f t="shared" si="38"/>
        <v>1.50913186149857</v>
      </c>
      <c r="I379" s="2">
        <f t="shared" si="39"/>
        <v>4.3318619582664528</v>
      </c>
      <c r="J379" s="2">
        <f t="shared" si="40"/>
        <v>3.4215252854624074</v>
      </c>
      <c r="K379" s="2">
        <f t="shared" si="41"/>
        <v>5.672664684712883</v>
      </c>
    </row>
    <row r="380" spans="1:11">
      <c r="A380" s="1">
        <v>38107</v>
      </c>
      <c r="B380" s="9">
        <v>2.2999999999999998</v>
      </c>
      <c r="C380" s="2">
        <f t="shared" si="35"/>
        <v>1.8967538135683526E-3</v>
      </c>
      <c r="D380" s="9">
        <v>386.75</v>
      </c>
      <c r="E380" s="9">
        <v>1332.8</v>
      </c>
      <c r="F380" s="2">
        <f t="shared" si="36"/>
        <v>-9.3094149372728308E-2</v>
      </c>
      <c r="G380">
        <f t="shared" si="37"/>
        <v>0.22573812714181765</v>
      </c>
      <c r="H380">
        <f t="shared" si="38"/>
        <v>1.366049455047694</v>
      </c>
      <c r="I380" s="2">
        <f t="shared" si="39"/>
        <v>4.3483146067415728</v>
      </c>
      <c r="J380" s="2">
        <f t="shared" si="40"/>
        <v>3.429911830409397</v>
      </c>
      <c r="K380" s="2">
        <f t="shared" si="41"/>
        <v>5.0514786418400925</v>
      </c>
    </row>
    <row r="381" spans="1:11">
      <c r="A381" s="1">
        <v>38138</v>
      </c>
      <c r="B381" s="9">
        <v>3.1</v>
      </c>
      <c r="C381" s="2">
        <f t="shared" si="35"/>
        <v>2.5473393892132545E-3</v>
      </c>
      <c r="D381" s="9">
        <v>395.55</v>
      </c>
      <c r="E381" s="9">
        <v>1333.3</v>
      </c>
      <c r="F381" s="2">
        <f t="shared" si="36"/>
        <v>2.2753716871363849E-2</v>
      </c>
      <c r="G381">
        <f t="shared" si="37"/>
        <v>0.22516455659774148</v>
      </c>
      <c r="H381">
        <f t="shared" si="38"/>
        <v>1.393582230671832</v>
      </c>
      <c r="I381" s="2">
        <f t="shared" si="39"/>
        <v>4.3503210272873192</v>
      </c>
      <c r="J381" s="2">
        <f t="shared" si="40"/>
        <v>3.4411963193057407</v>
      </c>
      <c r="K381" s="2">
        <f t="shared" si="41"/>
        <v>5.1891722735096275</v>
      </c>
    </row>
    <row r="382" spans="1:11">
      <c r="A382" s="1">
        <v>38168</v>
      </c>
      <c r="B382" s="9">
        <v>3.3</v>
      </c>
      <c r="C382" s="2">
        <f t="shared" si="35"/>
        <v>2.7092626147666721E-3</v>
      </c>
      <c r="D382" s="9">
        <v>394.25</v>
      </c>
      <c r="E382" s="9">
        <v>1342.7</v>
      </c>
      <c r="F382" s="2">
        <f t="shared" si="36"/>
        <v>-3.2865630135254786E-3</v>
      </c>
      <c r="G382">
        <f t="shared" si="37"/>
        <v>0.22455617494803976</v>
      </c>
      <c r="H382">
        <f t="shared" si="38"/>
        <v>1.3852491311729747</v>
      </c>
      <c r="I382" s="2">
        <f t="shared" si="39"/>
        <v>4.3880417335473521</v>
      </c>
      <c r="J382" s="2">
        <f t="shared" si="40"/>
        <v>3.4532286864584751</v>
      </c>
      <c r="K382" s="2">
        <f t="shared" si="41"/>
        <v>5.168831168831173</v>
      </c>
    </row>
    <row r="383" spans="1:11">
      <c r="A383" s="1">
        <v>38199</v>
      </c>
      <c r="B383" s="9">
        <v>3</v>
      </c>
      <c r="C383" s="2">
        <f t="shared" si="35"/>
        <v>2.4662697723036864E-3</v>
      </c>
      <c r="D383" s="9">
        <v>391.05</v>
      </c>
      <c r="E383" s="9">
        <v>1340.8</v>
      </c>
      <c r="F383" s="2">
        <f t="shared" si="36"/>
        <v>-8.1166772352567751E-3</v>
      </c>
      <c r="G383">
        <f t="shared" si="37"/>
        <v>0.22400372134121238</v>
      </c>
      <c r="H383">
        <f t="shared" si="38"/>
        <v>1.3706251796351312</v>
      </c>
      <c r="I383" s="2">
        <f t="shared" si="39"/>
        <v>4.3804173354735152</v>
      </c>
      <c r="J383" s="2">
        <f t="shared" si="40"/>
        <v>3.4642115497570432</v>
      </c>
      <c r="K383" s="2">
        <f t="shared" si="41"/>
        <v>5.1187607573149787</v>
      </c>
    </row>
    <row r="384" spans="1:11">
      <c r="A384" s="1">
        <v>38230</v>
      </c>
      <c r="B384" s="9">
        <v>2.7</v>
      </c>
      <c r="C384" s="2">
        <f t="shared" si="35"/>
        <v>2.2226272943570713E-3</v>
      </c>
      <c r="D384" s="9">
        <v>409.85</v>
      </c>
      <c r="E384" s="9">
        <v>1354.3</v>
      </c>
      <c r="F384" s="2">
        <f t="shared" si="36"/>
        <v>4.8075693645313944E-2</v>
      </c>
      <c r="G384">
        <f t="shared" si="37"/>
        <v>0.22350694869656093</v>
      </c>
      <c r="H384">
        <f t="shared" si="38"/>
        <v>1.4333331704472796</v>
      </c>
      <c r="I384" s="2">
        <f t="shared" si="39"/>
        <v>4.434590690208668</v>
      </c>
      <c r="J384" s="2">
        <f t="shared" si="40"/>
        <v>3.4741338281953169</v>
      </c>
      <c r="K384" s="2">
        <f t="shared" si="41"/>
        <v>5.4129244249726227</v>
      </c>
    </row>
    <row r="385" spans="1:11">
      <c r="A385" s="1">
        <v>38260</v>
      </c>
      <c r="B385" s="9">
        <v>2.5</v>
      </c>
      <c r="C385" s="2">
        <f t="shared" si="35"/>
        <v>2.0598362698427408E-3</v>
      </c>
      <c r="D385" s="9">
        <v>418.25</v>
      </c>
      <c r="E385" s="9">
        <v>1362.5</v>
      </c>
      <c r="F385" s="2">
        <f t="shared" si="36"/>
        <v>2.0495303159692613E-2</v>
      </c>
      <c r="G385">
        <f t="shared" si="37"/>
        <v>0.22304750735102127</v>
      </c>
      <c r="H385">
        <f t="shared" si="38"/>
        <v>1.4597030190825346</v>
      </c>
      <c r="I385" s="2">
        <f t="shared" si="39"/>
        <v>4.4674959871589088</v>
      </c>
      <c r="J385" s="2">
        <f t="shared" si="40"/>
        <v>3.4833498113307639</v>
      </c>
      <c r="K385" s="2">
        <f t="shared" si="41"/>
        <v>5.5443592552026342</v>
      </c>
    </row>
    <row r="386" spans="1:11">
      <c r="A386" s="1">
        <v>38291</v>
      </c>
      <c r="B386" s="9">
        <v>3.2</v>
      </c>
      <c r="C386" s="2">
        <f t="shared" si="35"/>
        <v>2.6283369587845051E-3</v>
      </c>
      <c r="D386" s="9">
        <v>428.55</v>
      </c>
      <c r="E386" s="9">
        <v>1362.3</v>
      </c>
      <c r="F386" s="2">
        <f t="shared" si="36"/>
        <v>2.462641960549905E-2</v>
      </c>
      <c r="G386">
        <f t="shared" si="37"/>
        <v>0.22246280015142858</v>
      </c>
      <c r="H386">
        <f t="shared" si="38"/>
        <v>1.4917295103253772</v>
      </c>
      <c r="I386" s="2">
        <f t="shared" si="39"/>
        <v>4.4666934189406104</v>
      </c>
      <c r="J386" s="2">
        <f t="shared" si="40"/>
        <v>3.4951335653390441</v>
      </c>
      <c r="K386" s="2">
        <f t="shared" si="41"/>
        <v>5.7055233922703854</v>
      </c>
    </row>
    <row r="387" spans="1:11">
      <c r="A387" s="1">
        <v>38321</v>
      </c>
      <c r="B387" s="9">
        <v>3.5</v>
      </c>
      <c r="C387" s="2">
        <f t="shared" si="35"/>
        <v>2.8708987190766422E-3</v>
      </c>
      <c r="D387" s="9">
        <v>450.95</v>
      </c>
      <c r="E387" s="9">
        <v>1374.2</v>
      </c>
      <c r="F387" s="2">
        <f t="shared" si="36"/>
        <v>5.2269280130673224E-2</v>
      </c>
      <c r="G387">
        <f t="shared" si="37"/>
        <v>0.22182596028618504</v>
      </c>
      <c r="H387">
        <f t="shared" si="38"/>
        <v>1.5652075855273866</v>
      </c>
      <c r="I387" s="2">
        <f t="shared" si="39"/>
        <v>4.5144462279293744</v>
      </c>
      <c r="J387" s="2">
        <f t="shared" si="40"/>
        <v>3.5080386385338542</v>
      </c>
      <c r="K387" s="2">
        <f t="shared" si="41"/>
        <v>6.0560162728837481</v>
      </c>
    </row>
    <row r="388" spans="1:11">
      <c r="A388" s="1">
        <v>38352</v>
      </c>
      <c r="B388" s="9">
        <v>3.3</v>
      </c>
      <c r="C388" s="2">
        <f t="shared" si="35"/>
        <v>2.7092626147666721E-3</v>
      </c>
      <c r="D388" s="9">
        <v>438.45</v>
      </c>
      <c r="E388" s="9">
        <v>1376</v>
      </c>
      <c r="F388" s="2">
        <f t="shared" si="36"/>
        <v>-2.7719259341390412E-2</v>
      </c>
      <c r="G388">
        <f t="shared" si="37"/>
        <v>0.22122659933122499</v>
      </c>
      <c r="H388">
        <f t="shared" si="38"/>
        <v>1.5177093174272527</v>
      </c>
      <c r="I388" s="2">
        <f t="shared" si="39"/>
        <v>4.5216693418940617</v>
      </c>
      <c r="J388" s="2">
        <f t="shared" si="40"/>
        <v>3.5202520990831578</v>
      </c>
      <c r="K388" s="2">
        <f t="shared" si="41"/>
        <v>5.8604287278986122</v>
      </c>
    </row>
    <row r="389" spans="1:11">
      <c r="A389" s="1">
        <v>38383</v>
      </c>
      <c r="B389" s="9">
        <v>3</v>
      </c>
      <c r="C389" s="2">
        <f t="shared" ref="C389:C452" si="42">(1+B389/100)^(1/12)-1</f>
        <v>2.4662697723036864E-3</v>
      </c>
      <c r="D389" s="9">
        <v>422.6</v>
      </c>
      <c r="E389" s="9">
        <v>1367.1</v>
      </c>
      <c r="F389" s="2">
        <f t="shared" ref="F389:F452" si="43">D389/D388-1</f>
        <v>-3.615007412475757E-2</v>
      </c>
      <c r="G389">
        <f t="shared" ref="G389:G452" si="44">G388/(1+C389)</f>
        <v>0.22068233715382118</v>
      </c>
      <c r="H389">
        <f t="shared" ref="H389:H452" si="45">H388*(1+F389)/(1+C389)</f>
        <v>1.4592451209701918</v>
      </c>
      <c r="I389" s="2">
        <f t="shared" ref="I389:I452" si="46">E389/$E$4-1</f>
        <v>4.4859550561797752</v>
      </c>
      <c r="J389" s="2">
        <f t="shared" ref="J389:J452" si="47">(1+J388)*(1+C389)-1</f>
        <v>3.5314002601983185</v>
      </c>
      <c r="K389" s="2">
        <f t="shared" si="41"/>
        <v>5.6124237208574614</v>
      </c>
    </row>
    <row r="390" spans="1:11">
      <c r="A390" s="1">
        <v>38411</v>
      </c>
      <c r="B390" s="9">
        <v>3</v>
      </c>
      <c r="C390" s="2">
        <f t="shared" si="42"/>
        <v>2.4662697723036864E-3</v>
      </c>
      <c r="D390" s="9">
        <v>435.65</v>
      </c>
      <c r="E390" s="9">
        <v>1371.1</v>
      </c>
      <c r="F390" s="2">
        <f t="shared" si="43"/>
        <v>3.0880265026029141E-2</v>
      </c>
      <c r="G390">
        <f t="shared" si="44"/>
        <v>0.22013941397145076</v>
      </c>
      <c r="H390">
        <f t="shared" si="45"/>
        <v>1.5006060975850826</v>
      </c>
      <c r="I390" s="2">
        <f t="shared" si="46"/>
        <v>4.5020064205457464</v>
      </c>
      <c r="J390" s="2">
        <f t="shared" si="47"/>
        <v>3.5425759156862551</v>
      </c>
      <c r="K390" s="2">
        <f t="shared" ref="K390:K453" si="48">(1+K389)*(1+F390)-1</f>
        <v>5.8166171178219415</v>
      </c>
    </row>
    <row r="391" spans="1:11">
      <c r="A391" s="1">
        <v>38442</v>
      </c>
      <c r="B391" s="9">
        <v>3.1</v>
      </c>
      <c r="C391" s="2">
        <f t="shared" si="42"/>
        <v>2.5473393892132545E-3</v>
      </c>
      <c r="D391" s="9">
        <v>428.35</v>
      </c>
      <c r="E391" s="9">
        <v>1370.9</v>
      </c>
      <c r="F391" s="2">
        <f t="shared" si="43"/>
        <v>-1.675657064156999E-2</v>
      </c>
      <c r="G391">
        <f t="shared" si="44"/>
        <v>0.21958006901256888</v>
      </c>
      <c r="H391">
        <f t="shared" si="45"/>
        <v>1.4717121352141134</v>
      </c>
      <c r="I391" s="2">
        <f t="shared" si="46"/>
        <v>4.501203852327448</v>
      </c>
      <c r="J391" s="2">
        <f t="shared" si="47"/>
        <v>3.5541473982447744</v>
      </c>
      <c r="K391" s="2">
        <f t="shared" si="48"/>
        <v>5.7023939915506228</v>
      </c>
    </row>
    <row r="392" spans="1:11">
      <c r="A392" s="1">
        <v>38472</v>
      </c>
      <c r="B392" s="9">
        <v>3.5</v>
      </c>
      <c r="C392" s="2">
        <f t="shared" si="42"/>
        <v>2.8708987190766422E-3</v>
      </c>
      <c r="D392" s="9">
        <v>434.4</v>
      </c>
      <c r="E392" s="9">
        <v>1358.4</v>
      </c>
      <c r="F392" s="2">
        <f t="shared" si="43"/>
        <v>1.4123964048091464E-2</v>
      </c>
      <c r="G392">
        <f t="shared" si="44"/>
        <v>0.21895148148483415</v>
      </c>
      <c r="H392">
        <f t="shared" si="45"/>
        <v>1.4882259983885473</v>
      </c>
      <c r="I392" s="2">
        <f t="shared" si="46"/>
        <v>4.4510433386837889</v>
      </c>
      <c r="J392" s="2">
        <f t="shared" si="47"/>
        <v>3.5672218941768818</v>
      </c>
      <c r="K392" s="2">
        <f t="shared" si="48"/>
        <v>5.7970583633234281</v>
      </c>
    </row>
    <row r="393" spans="1:11">
      <c r="A393" s="1">
        <v>38503</v>
      </c>
      <c r="B393" s="9">
        <v>2.8</v>
      </c>
      <c r="C393" s="2">
        <f t="shared" si="42"/>
        <v>2.3039138595752906E-3</v>
      </c>
      <c r="D393" s="9">
        <v>417.25</v>
      </c>
      <c r="E393" s="9">
        <v>1366</v>
      </c>
      <c r="F393" s="2">
        <f t="shared" si="43"/>
        <v>-3.9479742173112342E-2</v>
      </c>
      <c r="G393">
        <f t="shared" si="44"/>
        <v>0.21844819565925558</v>
      </c>
      <c r="H393">
        <f t="shared" si="45"/>
        <v>1.4261854113413313</v>
      </c>
      <c r="I393" s="2">
        <f t="shared" si="46"/>
        <v>4.4815409309791336</v>
      </c>
      <c r="J393" s="2">
        <f t="shared" si="47"/>
        <v>3.5777443799986317</v>
      </c>
      <c r="K393" s="2">
        <f t="shared" si="48"/>
        <v>5.5287122516038218</v>
      </c>
    </row>
    <row r="394" spans="1:11">
      <c r="A394" s="1">
        <v>38533</v>
      </c>
      <c r="B394" s="9">
        <v>2.5</v>
      </c>
      <c r="C394" s="2">
        <f t="shared" si="42"/>
        <v>2.0598362698427408E-3</v>
      </c>
      <c r="D394" s="9">
        <v>435.5</v>
      </c>
      <c r="E394" s="9">
        <v>1380.1</v>
      </c>
      <c r="F394" s="2">
        <f t="shared" si="43"/>
        <v>4.3738765727980855E-2</v>
      </c>
      <c r="G394">
        <f t="shared" si="44"/>
        <v>0.21799915309691156</v>
      </c>
      <c r="H394">
        <f t="shared" si="45"/>
        <v>1.4855051036411371</v>
      </c>
      <c r="I394" s="2">
        <f t="shared" si="46"/>
        <v>4.5381219903691816</v>
      </c>
      <c r="J394" s="2">
        <f t="shared" si="47"/>
        <v>3.5871737839066213</v>
      </c>
      <c r="K394" s="2">
        <f t="shared" si="48"/>
        <v>5.8142700672821199</v>
      </c>
    </row>
    <row r="395" spans="1:11">
      <c r="A395" s="1">
        <v>38564</v>
      </c>
      <c r="B395" s="9">
        <v>3.2</v>
      </c>
      <c r="C395" s="2">
        <f t="shared" si="42"/>
        <v>2.6283369587845051E-3</v>
      </c>
      <c r="D395" s="9">
        <v>429.8</v>
      </c>
      <c r="E395" s="9">
        <v>1369</v>
      </c>
      <c r="F395" s="2">
        <f t="shared" si="43"/>
        <v>-1.3088404133180243E-2</v>
      </c>
      <c r="G395">
        <f t="shared" si="44"/>
        <v>0.21742767988999392</v>
      </c>
      <c r="H395">
        <f t="shared" si="45"/>
        <v>1.4622190082415814</v>
      </c>
      <c r="I395" s="2">
        <f t="shared" si="46"/>
        <v>4.493579454253612</v>
      </c>
      <c r="J395" s="2">
        <f t="shared" si="47"/>
        <v>3.5992304222992306</v>
      </c>
      <c r="K395" s="2">
        <f t="shared" si="48"/>
        <v>5.7250821467688979</v>
      </c>
    </row>
    <row r="396" spans="1:11">
      <c r="A396" s="1">
        <v>38595</v>
      </c>
      <c r="B396" s="9">
        <v>3.6</v>
      </c>
      <c r="C396" s="2">
        <f t="shared" si="42"/>
        <v>2.9516094330215292E-3</v>
      </c>
      <c r="D396" s="9">
        <v>435.2</v>
      </c>
      <c r="E396" s="9">
        <v>1377.8</v>
      </c>
      <c r="F396" s="2">
        <f t="shared" si="43"/>
        <v>1.2563983248022215E-2</v>
      </c>
      <c r="G396">
        <f t="shared" si="44"/>
        <v>0.21678780695402439</v>
      </c>
      <c r="H396">
        <f t="shared" si="45"/>
        <v>1.4762330399998667</v>
      </c>
      <c r="I396" s="2">
        <f t="shared" si="46"/>
        <v>4.528892455858748</v>
      </c>
      <c r="J396" s="2">
        <f t="shared" si="47"/>
        <v>3.6128055541983288</v>
      </c>
      <c r="K396" s="2">
        <f t="shared" si="48"/>
        <v>5.809575966202476</v>
      </c>
    </row>
    <row r="397" spans="1:11">
      <c r="A397" s="1">
        <v>38625</v>
      </c>
      <c r="B397" s="9">
        <v>4.7</v>
      </c>
      <c r="C397" s="2">
        <f t="shared" si="42"/>
        <v>3.8347448817659391E-3</v>
      </c>
      <c r="D397" s="9">
        <v>469.3</v>
      </c>
      <c r="E397" s="9">
        <v>1378.6</v>
      </c>
      <c r="F397" s="2">
        <f t="shared" si="43"/>
        <v>7.8354779411764719E-2</v>
      </c>
      <c r="G397">
        <f t="shared" si="44"/>
        <v>0.21595965676557466</v>
      </c>
      <c r="H397">
        <f t="shared" si="45"/>
        <v>1.5858217324375568</v>
      </c>
      <c r="I397" s="2">
        <f t="shared" si="46"/>
        <v>4.5321027287319424</v>
      </c>
      <c r="J397" s="2">
        <f t="shared" si="47"/>
        <v>3.6304944866878728</v>
      </c>
      <c r="K397" s="2">
        <f t="shared" si="48"/>
        <v>6.3431387889219257</v>
      </c>
    </row>
    <row r="398" spans="1:11">
      <c r="A398" s="1">
        <v>38656</v>
      </c>
      <c r="B398" s="9">
        <v>4.3</v>
      </c>
      <c r="C398" s="2">
        <f t="shared" si="42"/>
        <v>3.5145930840192463E-3</v>
      </c>
      <c r="D398" s="9">
        <v>465.19</v>
      </c>
      <c r="E398" s="9">
        <v>1376.5</v>
      </c>
      <c r="F398" s="2">
        <f t="shared" si="43"/>
        <v>-8.7577242701897262E-3</v>
      </c>
      <c r="G398">
        <f t="shared" si="44"/>
        <v>0.21520330471915064</v>
      </c>
      <c r="H398">
        <f t="shared" si="45"/>
        <v>1.566428185296538</v>
      </c>
      <c r="I398" s="2">
        <f t="shared" si="46"/>
        <v>4.5236757624398081</v>
      </c>
      <c r="J398" s="2">
        <f t="shared" si="47"/>
        <v>3.6467687905863748</v>
      </c>
      <c r="K398" s="2">
        <f t="shared" si="48"/>
        <v>6.2788296041308129</v>
      </c>
    </row>
    <row r="399" spans="1:11">
      <c r="A399" s="1">
        <v>38686</v>
      </c>
      <c r="B399" s="9">
        <v>3.5</v>
      </c>
      <c r="C399" s="2">
        <f t="shared" si="42"/>
        <v>2.8708987190766422E-3</v>
      </c>
      <c r="D399" s="9">
        <v>493.08</v>
      </c>
      <c r="E399" s="9">
        <v>1376.1</v>
      </c>
      <c r="F399" s="2">
        <f t="shared" si="43"/>
        <v>5.9953997291429362E-2</v>
      </c>
      <c r="G399">
        <f t="shared" si="44"/>
        <v>0.2145872464681351</v>
      </c>
      <c r="H399">
        <f t="shared" si="45"/>
        <v>1.6555887887421079</v>
      </c>
      <c r="I399" s="2">
        <f t="shared" si="46"/>
        <v>4.5220706260032104</v>
      </c>
      <c r="J399" s="2">
        <f t="shared" si="47"/>
        <v>3.6601091931551144</v>
      </c>
      <c r="K399" s="2">
        <f t="shared" si="48"/>
        <v>6.7152245345016475</v>
      </c>
    </row>
    <row r="400" spans="1:11">
      <c r="A400" s="1">
        <v>38717</v>
      </c>
      <c r="B400" s="9">
        <v>3.4</v>
      </c>
      <c r="C400" s="2">
        <f t="shared" si="42"/>
        <v>2.7901164905321796E-3</v>
      </c>
      <c r="D400" s="9">
        <v>517</v>
      </c>
      <c r="E400" s="9">
        <v>1374.3</v>
      </c>
      <c r="F400" s="2">
        <f t="shared" si="43"/>
        <v>4.8511397744787965E-2</v>
      </c>
      <c r="G400">
        <f t="shared" si="44"/>
        <v>0.21399018891323618</v>
      </c>
      <c r="H400">
        <f t="shared" si="45"/>
        <v>1.7310738173704143</v>
      </c>
      <c r="I400" s="2">
        <f t="shared" si="46"/>
        <v>4.5148475120385232</v>
      </c>
      <c r="J400" s="2">
        <f t="shared" si="47"/>
        <v>3.6731114406626171</v>
      </c>
      <c r="K400" s="2">
        <f t="shared" si="48"/>
        <v>7.0895008605852041</v>
      </c>
    </row>
    <row r="401" spans="1:11">
      <c r="A401" s="1">
        <v>38748</v>
      </c>
      <c r="B401" s="9">
        <v>4</v>
      </c>
      <c r="C401" s="2">
        <f t="shared" si="42"/>
        <v>3.2737397821989145E-3</v>
      </c>
      <c r="D401" s="9">
        <v>568.9</v>
      </c>
      <c r="E401" s="9">
        <v>1379.5</v>
      </c>
      <c r="F401" s="2">
        <f t="shared" si="43"/>
        <v>0.10038684719535773</v>
      </c>
      <c r="G401">
        <f t="shared" si="44"/>
        <v>0.2132919266477476</v>
      </c>
      <c r="H401">
        <f t="shared" si="45"/>
        <v>1.8986352224988841</v>
      </c>
      <c r="I401" s="2">
        <f t="shared" si="46"/>
        <v>4.5357142857142856</v>
      </c>
      <c r="J401" s="2">
        <f t="shared" si="47"/>
        <v>3.6884099914925628</v>
      </c>
      <c r="K401" s="2">
        <f t="shared" si="48"/>
        <v>7.9015803473634865</v>
      </c>
    </row>
    <row r="402" spans="1:11">
      <c r="A402" s="1">
        <v>38776</v>
      </c>
      <c r="B402" s="9">
        <v>3.6</v>
      </c>
      <c r="C402" s="2">
        <f t="shared" si="42"/>
        <v>2.9516094330215292E-3</v>
      </c>
      <c r="D402" s="9">
        <v>561.54999999999995</v>
      </c>
      <c r="E402" s="9">
        <v>1378.4</v>
      </c>
      <c r="F402" s="2">
        <f t="shared" si="43"/>
        <v>-1.2919669537704404E-2</v>
      </c>
      <c r="G402">
        <f t="shared" si="44"/>
        <v>0.21266422491542103</v>
      </c>
      <c r="H402">
        <f t="shared" si="45"/>
        <v>1.868590134583864</v>
      </c>
      <c r="I402" s="2">
        <f t="shared" si="46"/>
        <v>4.531300160513644</v>
      </c>
      <c r="J402" s="2">
        <f t="shared" si="47"/>
        <v>3.7022483466493243</v>
      </c>
      <c r="K402" s="2">
        <f t="shared" si="48"/>
        <v>7.7865748709122258</v>
      </c>
    </row>
    <row r="403" spans="1:11">
      <c r="A403" s="1">
        <v>38807</v>
      </c>
      <c r="B403" s="9">
        <v>3.4</v>
      </c>
      <c r="C403" s="2">
        <f t="shared" si="42"/>
        <v>2.7901164905321796E-3</v>
      </c>
      <c r="D403" s="9">
        <v>583.65</v>
      </c>
      <c r="E403" s="9">
        <v>1383.2</v>
      </c>
      <c r="F403" s="2">
        <f t="shared" si="43"/>
        <v>3.9355355711868878E-2</v>
      </c>
      <c r="G403">
        <f t="shared" si="44"/>
        <v>0.21207251788607839</v>
      </c>
      <c r="H403">
        <f t="shared" si="45"/>
        <v>1.9367254743265485</v>
      </c>
      <c r="I403" s="2">
        <f t="shared" si="46"/>
        <v>4.5505617977528097</v>
      </c>
      <c r="J403" s="2">
        <f t="shared" si="47"/>
        <v>3.7153681673038879</v>
      </c>
      <c r="K403" s="2">
        <f t="shared" si="48"/>
        <v>8.1323736504459454</v>
      </c>
    </row>
    <row r="404" spans="1:11">
      <c r="A404" s="1">
        <v>38837</v>
      </c>
      <c r="B404" s="9">
        <v>3.5</v>
      </c>
      <c r="C404" s="2">
        <f t="shared" si="42"/>
        <v>2.8708987190766422E-3</v>
      </c>
      <c r="D404" s="9">
        <v>654.42999999999995</v>
      </c>
      <c r="E404" s="9">
        <v>1381.4</v>
      </c>
      <c r="F404" s="2">
        <f t="shared" si="43"/>
        <v>0.1212713098603615</v>
      </c>
      <c r="G404">
        <f t="shared" si="44"/>
        <v>0.21146542207670938</v>
      </c>
      <c r="H404">
        <f t="shared" si="45"/>
        <v>2.1653781281436544</v>
      </c>
      <c r="I404" s="2">
        <f t="shared" si="46"/>
        <v>4.5433386837881224</v>
      </c>
      <c r="J404" s="2">
        <f t="shared" si="47"/>
        <v>3.7289055117353751</v>
      </c>
      <c r="K404" s="2">
        <f t="shared" si="48"/>
        <v>9.2398685651697772</v>
      </c>
    </row>
    <row r="405" spans="1:11">
      <c r="A405" s="1">
        <v>38868</v>
      </c>
      <c r="B405" s="9">
        <v>4.2</v>
      </c>
      <c r="C405" s="2">
        <f t="shared" si="42"/>
        <v>3.4343792900468628E-3</v>
      </c>
      <c r="D405" s="9">
        <v>645.20000000000005</v>
      </c>
      <c r="E405" s="9">
        <v>1387.2</v>
      </c>
      <c r="F405" s="2">
        <f t="shared" si="43"/>
        <v>-1.4103876656021086E-2</v>
      </c>
      <c r="G405">
        <f t="shared" si="44"/>
        <v>0.21074165530019617</v>
      </c>
      <c r="H405">
        <f t="shared" si="45"/>
        <v>2.127531153179262</v>
      </c>
      <c r="I405" s="2">
        <f t="shared" si="46"/>
        <v>4.5666131621187809</v>
      </c>
      <c r="J405" s="2">
        <f t="shared" si="47"/>
        <v>3.7451463668894673</v>
      </c>
      <c r="K405" s="2">
        <f t="shared" si="48"/>
        <v>9.0954467219527544</v>
      </c>
    </row>
    <row r="406" spans="1:11">
      <c r="A406" s="1">
        <v>38898</v>
      </c>
      <c r="B406" s="9">
        <v>4.3</v>
      </c>
      <c r="C406" s="2">
        <f t="shared" si="42"/>
        <v>3.5145930840192463E-3</v>
      </c>
      <c r="D406" s="9">
        <v>615.85</v>
      </c>
      <c r="E406" s="9">
        <v>1375.4</v>
      </c>
      <c r="F406" s="2">
        <f t="shared" si="43"/>
        <v>-4.5489770613763247E-2</v>
      </c>
      <c r="G406">
        <f t="shared" si="44"/>
        <v>0.210003578176717</v>
      </c>
      <c r="H406">
        <f t="shared" si="45"/>
        <v>2.0236379849809292</v>
      </c>
      <c r="I406" s="2">
        <f t="shared" si="46"/>
        <v>4.5192616372391656</v>
      </c>
      <c r="J406" s="2">
        <f t="shared" si="47"/>
        <v>3.7618236254931965</v>
      </c>
      <c r="K406" s="2">
        <f t="shared" si="48"/>
        <v>8.6362071663276563</v>
      </c>
    </row>
    <row r="407" spans="1:11">
      <c r="A407" s="1">
        <v>38929</v>
      </c>
      <c r="B407" s="9">
        <v>4.0999999999999996</v>
      </c>
      <c r="C407" s="2">
        <f t="shared" si="42"/>
        <v>3.3540948994528197E-3</v>
      </c>
      <c r="D407" s="9">
        <v>636.75</v>
      </c>
      <c r="E407" s="9">
        <v>1372.4</v>
      </c>
      <c r="F407" s="2">
        <f t="shared" si="43"/>
        <v>3.3936835268328247E-2</v>
      </c>
      <c r="G407">
        <f t="shared" si="44"/>
        <v>0.20930156087892549</v>
      </c>
      <c r="H407">
        <f t="shared" si="45"/>
        <v>2.0853194944399283</v>
      </c>
      <c r="I407" s="2">
        <f t="shared" si="46"/>
        <v>4.5072231139646872</v>
      </c>
      <c r="J407" s="2">
        <f t="shared" si="47"/>
        <v>3.7777952338275576</v>
      </c>
      <c r="K407" s="2">
        <f t="shared" si="48"/>
        <v>8.9632295415428018</v>
      </c>
    </row>
    <row r="408" spans="1:11">
      <c r="A408" s="1">
        <v>38960</v>
      </c>
      <c r="B408" s="9">
        <v>3.8</v>
      </c>
      <c r="C408" s="2">
        <f t="shared" si="42"/>
        <v>3.1128168457330574E-3</v>
      </c>
      <c r="D408" s="9">
        <v>627.29999999999995</v>
      </c>
      <c r="E408" s="9">
        <v>1372.4</v>
      </c>
      <c r="F408" s="2">
        <f t="shared" si="43"/>
        <v>-1.4840989399293347E-2</v>
      </c>
      <c r="G408">
        <f t="shared" si="44"/>
        <v>0.20865206521542592</v>
      </c>
      <c r="H408">
        <f t="shared" si="45"/>
        <v>2.0479962526934234</v>
      </c>
      <c r="I408" s="2">
        <f t="shared" si="46"/>
        <v>4.5072231139646872</v>
      </c>
      <c r="J408" s="2">
        <f t="shared" si="47"/>
        <v>3.7926676353168789</v>
      </c>
      <c r="K408" s="2">
        <f t="shared" si="48"/>
        <v>8.8153653575340396</v>
      </c>
    </row>
    <row r="409" spans="1:11">
      <c r="A409" s="1">
        <v>38990</v>
      </c>
      <c r="B409" s="9">
        <v>2.1</v>
      </c>
      <c r="C409" s="2">
        <f t="shared" si="42"/>
        <v>1.73337883251512E-3</v>
      </c>
      <c r="D409" s="9">
        <v>598.29999999999995</v>
      </c>
      <c r="E409" s="9">
        <v>1364.4</v>
      </c>
      <c r="F409" s="2">
        <f t="shared" si="43"/>
        <v>-4.6229874063446474E-2</v>
      </c>
      <c r="G409">
        <f t="shared" si="44"/>
        <v>0.20829101797386701</v>
      </c>
      <c r="H409">
        <f t="shared" si="45"/>
        <v>1.9499376631789178</v>
      </c>
      <c r="I409" s="2">
        <f t="shared" si="46"/>
        <v>4.4751203852327457</v>
      </c>
      <c r="J409" s="2">
        <f t="shared" si="47"/>
        <v>3.800975143947217</v>
      </c>
      <c r="K409" s="2">
        <f t="shared" si="48"/>
        <v>8.3616022531685257</v>
      </c>
    </row>
    <row r="410" spans="1:11">
      <c r="A410" s="1">
        <v>39021</v>
      </c>
      <c r="B410" s="9">
        <v>1.3</v>
      </c>
      <c r="C410" s="2">
        <f t="shared" si="42"/>
        <v>1.0769315803607071E-3</v>
      </c>
      <c r="D410" s="9">
        <v>606.6</v>
      </c>
      <c r="E410" s="9">
        <v>1370.3</v>
      </c>
      <c r="F410" s="2">
        <f t="shared" si="43"/>
        <v>1.3872639144242083E-2</v>
      </c>
      <c r="G410">
        <f t="shared" si="44"/>
        <v>0.2080669441109248</v>
      </c>
      <c r="H410">
        <f t="shared" si="45"/>
        <v>1.9748616538520889</v>
      </c>
      <c r="I410" s="2">
        <f t="shared" si="46"/>
        <v>4.498796147672552</v>
      </c>
      <c r="J410" s="2">
        <f t="shared" si="47"/>
        <v>3.806145465696261</v>
      </c>
      <c r="K410" s="2">
        <f t="shared" si="48"/>
        <v>8.4914723830386567</v>
      </c>
    </row>
    <row r="411" spans="1:11">
      <c r="A411" s="1">
        <v>39051</v>
      </c>
      <c r="B411" s="9">
        <v>2</v>
      </c>
      <c r="C411" s="2">
        <f t="shared" si="42"/>
        <v>1.6515813019202241E-3</v>
      </c>
      <c r="D411" s="9">
        <v>648</v>
      </c>
      <c r="E411" s="9">
        <v>1370.8</v>
      </c>
      <c r="F411" s="2">
        <f t="shared" si="43"/>
        <v>6.8249258160237414E-2</v>
      </c>
      <c r="G411">
        <f t="shared" si="44"/>
        <v>0.20772387124920713</v>
      </c>
      <c r="H411">
        <f t="shared" si="45"/>
        <v>2.1061659923249292</v>
      </c>
      <c r="I411" s="2">
        <f t="shared" si="46"/>
        <v>4.5008025682182984</v>
      </c>
      <c r="J411" s="2">
        <f t="shared" si="47"/>
        <v>3.8140832056817136</v>
      </c>
      <c r="K411" s="2">
        <f t="shared" si="48"/>
        <v>9.1392583320294261</v>
      </c>
    </row>
    <row r="412" spans="1:11">
      <c r="A412" s="1">
        <v>39082</v>
      </c>
      <c r="B412" s="9">
        <v>2.5</v>
      </c>
      <c r="C412" s="2">
        <f t="shared" si="42"/>
        <v>2.0598362698427408E-3</v>
      </c>
      <c r="D412" s="9">
        <v>636.70000000000005</v>
      </c>
      <c r="E412" s="9">
        <v>1366.6</v>
      </c>
      <c r="F412" s="2">
        <f t="shared" si="43"/>
        <v>-1.743827160493816E-2</v>
      </c>
      <c r="G412">
        <f t="shared" si="44"/>
        <v>0.20729687363027849</v>
      </c>
      <c r="H412">
        <f t="shared" si="45"/>
        <v>2.0651841564762687</v>
      </c>
      <c r="I412" s="2">
        <f t="shared" si="46"/>
        <v>4.4839486356340288</v>
      </c>
      <c r="J412" s="2">
        <f t="shared" si="47"/>
        <v>3.8239994288748171</v>
      </c>
      <c r="K412" s="2">
        <f t="shared" si="48"/>
        <v>8.9624471913628643</v>
      </c>
    </row>
    <row r="413" spans="1:11">
      <c r="A413" s="1">
        <v>39113</v>
      </c>
      <c r="B413" s="9">
        <v>2.1</v>
      </c>
      <c r="C413" s="2">
        <f t="shared" si="42"/>
        <v>1.73337883251512E-3</v>
      </c>
      <c r="D413" s="9">
        <v>653.20000000000005</v>
      </c>
      <c r="E413" s="9">
        <v>1371.7</v>
      </c>
      <c r="F413" s="2">
        <f t="shared" si="43"/>
        <v>2.5914873566828867E-2</v>
      </c>
      <c r="G413">
        <f t="shared" si="44"/>
        <v>0.20693817138436146</v>
      </c>
      <c r="H413">
        <f t="shared" si="45"/>
        <v>2.1150369824482071</v>
      </c>
      <c r="I413" s="2">
        <f t="shared" si="46"/>
        <v>4.5044141252006424</v>
      </c>
      <c r="J413" s="2">
        <f t="shared" si="47"/>
        <v>3.8323612473728934</v>
      </c>
      <c r="K413" s="2">
        <f t="shared" si="48"/>
        <v>9.2206227507432423</v>
      </c>
    </row>
    <row r="414" spans="1:11">
      <c r="A414" s="1">
        <v>39141</v>
      </c>
      <c r="B414" s="9">
        <v>2.4</v>
      </c>
      <c r="C414" s="2">
        <f t="shared" si="42"/>
        <v>1.9783315388433032E-3</v>
      </c>
      <c r="D414" s="9">
        <v>669.35</v>
      </c>
      <c r="E414" s="9">
        <v>1363</v>
      </c>
      <c r="F414" s="2">
        <f t="shared" si="43"/>
        <v>2.4724433557868908E-2</v>
      </c>
      <c r="G414">
        <f t="shared" si="44"/>
        <v>0.20652958738792762</v>
      </c>
      <c r="H414">
        <f t="shared" si="45"/>
        <v>2.1630508420921508</v>
      </c>
      <c r="I414" s="2">
        <f t="shared" si="46"/>
        <v>4.4695024077046552</v>
      </c>
      <c r="J414" s="2">
        <f t="shared" si="47"/>
        <v>3.8419212600356554</v>
      </c>
      <c r="K414" s="2">
        <f t="shared" si="48"/>
        <v>9.4733218588640362</v>
      </c>
    </row>
    <row r="415" spans="1:11">
      <c r="A415" s="1">
        <v>39172</v>
      </c>
      <c r="B415" s="9">
        <v>2.8</v>
      </c>
      <c r="C415" s="2">
        <f t="shared" si="42"/>
        <v>2.3039138595752906E-3</v>
      </c>
      <c r="D415" s="9">
        <v>663.8</v>
      </c>
      <c r="E415" s="9">
        <v>1366.5</v>
      </c>
      <c r="F415" s="2">
        <f t="shared" si="43"/>
        <v>-8.2916262045268363E-3</v>
      </c>
      <c r="G415">
        <f t="shared" si="44"/>
        <v>0.20605485475223118</v>
      </c>
      <c r="H415">
        <f t="shared" si="45"/>
        <v>2.1401848315526686</v>
      </c>
      <c r="I415" s="2">
        <f t="shared" si="46"/>
        <v>4.48354735152488</v>
      </c>
      <c r="J415" s="2">
        <f t="shared" si="47"/>
        <v>3.8530766295336241</v>
      </c>
      <c r="K415" s="2">
        <f t="shared" si="48"/>
        <v>9.3864809888906358</v>
      </c>
    </row>
    <row r="416" spans="1:11">
      <c r="A416" s="1">
        <v>39202</v>
      </c>
      <c r="B416" s="9">
        <v>2.6</v>
      </c>
      <c r="C416" s="2">
        <f t="shared" si="42"/>
        <v>2.1412681429993086E-3</v>
      </c>
      <c r="D416" s="9">
        <v>678.45</v>
      </c>
      <c r="E416" s="9">
        <v>1378</v>
      </c>
      <c r="F416" s="2">
        <f t="shared" si="43"/>
        <v>2.2069900572461831E-2</v>
      </c>
      <c r="G416">
        <f t="shared" si="44"/>
        <v>0.20561457880490003</v>
      </c>
      <c r="H416">
        <f t="shared" si="45"/>
        <v>2.1827446563946871</v>
      </c>
      <c r="I416" s="2">
        <f t="shared" si="46"/>
        <v>4.5296950240770464</v>
      </c>
      <c r="J416" s="2">
        <f t="shared" si="47"/>
        <v>3.8634683679159787</v>
      </c>
      <c r="K416" s="2">
        <f t="shared" si="48"/>
        <v>9.6157095916132178</v>
      </c>
    </row>
    <row r="417" spans="1:11">
      <c r="A417" s="1">
        <v>39233</v>
      </c>
      <c r="B417" s="9">
        <v>2.7</v>
      </c>
      <c r="C417" s="2">
        <f t="shared" si="42"/>
        <v>2.2226272943570713E-3</v>
      </c>
      <c r="D417" s="9">
        <v>660.5</v>
      </c>
      <c r="E417" s="9">
        <v>1380.9</v>
      </c>
      <c r="F417" s="2">
        <f t="shared" si="43"/>
        <v>-2.6457366054978282E-2</v>
      </c>
      <c r="G417">
        <f t="shared" si="44"/>
        <v>0.20515858772814372</v>
      </c>
      <c r="H417">
        <f t="shared" si="45"/>
        <v>2.1202823845163348</v>
      </c>
      <c r="I417" s="2">
        <f t="shared" si="46"/>
        <v>4.541332263242376</v>
      </c>
      <c r="J417" s="2">
        <f t="shared" si="47"/>
        <v>3.8742780454557506</v>
      </c>
      <c r="K417" s="2">
        <f t="shared" si="48"/>
        <v>9.3348458770145637</v>
      </c>
    </row>
    <row r="418" spans="1:11">
      <c r="A418" s="1">
        <v>39263</v>
      </c>
      <c r="B418" s="9">
        <v>2.7</v>
      </c>
      <c r="C418" s="2">
        <f t="shared" si="42"/>
        <v>2.2226272943570713E-3</v>
      </c>
      <c r="D418" s="9">
        <v>649.65</v>
      </c>
      <c r="E418" s="9">
        <v>1368.2</v>
      </c>
      <c r="F418" s="2">
        <f t="shared" si="43"/>
        <v>-1.6426949280847869E-2</v>
      </c>
      <c r="G418">
        <f t="shared" si="44"/>
        <v>0.20470360790196743</v>
      </c>
      <c r="H418">
        <f t="shared" si="45"/>
        <v>2.0808277088642337</v>
      </c>
      <c r="I418" s="2">
        <f t="shared" si="46"/>
        <v>4.4903691813804176</v>
      </c>
      <c r="J418" s="2">
        <f t="shared" si="47"/>
        <v>3.8851117488798659</v>
      </c>
      <c r="K418" s="2">
        <f t="shared" si="48"/>
        <v>9.1650758879674665</v>
      </c>
    </row>
    <row r="419" spans="1:11">
      <c r="A419" s="1">
        <v>39294</v>
      </c>
      <c r="B419" s="9">
        <v>2.4</v>
      </c>
      <c r="C419" s="2">
        <f t="shared" si="42"/>
        <v>1.9783315388433032E-3</v>
      </c>
      <c r="D419" s="9">
        <v>664.3</v>
      </c>
      <c r="E419" s="9">
        <v>1371.8</v>
      </c>
      <c r="F419" s="2">
        <f t="shared" si="43"/>
        <v>2.2550604171476918E-2</v>
      </c>
      <c r="G419">
        <f t="shared" si="44"/>
        <v>0.20429943588458904</v>
      </c>
      <c r="H419">
        <f t="shared" si="45"/>
        <v>2.1235505438606253</v>
      </c>
      <c r="I419" s="2">
        <f t="shared" si="46"/>
        <v>4.5048154093097912</v>
      </c>
      <c r="J419" s="2">
        <f t="shared" si="47"/>
        <v>3.8947761195234492</v>
      </c>
      <c r="K419" s="2">
        <f t="shared" si="48"/>
        <v>9.394304490690045</v>
      </c>
    </row>
    <row r="420" spans="1:11">
      <c r="A420" s="1">
        <v>39325</v>
      </c>
      <c r="B420" s="9">
        <v>2</v>
      </c>
      <c r="C420" s="2">
        <f t="shared" si="42"/>
        <v>1.6515813019202241E-3</v>
      </c>
      <c r="D420" s="9">
        <v>673.3</v>
      </c>
      <c r="E420" s="9">
        <v>1376.3</v>
      </c>
      <c r="F420" s="2">
        <f t="shared" si="43"/>
        <v>1.3548095739876587E-2</v>
      </c>
      <c r="G420">
        <f t="shared" si="44"/>
        <v>0.20396257510924712</v>
      </c>
      <c r="H420">
        <f t="shared" si="45"/>
        <v>2.1487717387115652</v>
      </c>
      <c r="I420" s="2">
        <f t="shared" si="46"/>
        <v>4.5228731942215088</v>
      </c>
      <c r="J420" s="2">
        <f t="shared" si="47"/>
        <v>3.9028602402395398</v>
      </c>
      <c r="K420" s="2">
        <f t="shared" si="48"/>
        <v>9.5351275230793426</v>
      </c>
    </row>
    <row r="421" spans="1:11">
      <c r="A421" s="1">
        <v>39355</v>
      </c>
      <c r="B421" s="9">
        <v>2.8</v>
      </c>
      <c r="C421" s="2">
        <f t="shared" si="42"/>
        <v>2.3039138595752906E-3</v>
      </c>
      <c r="D421" s="9">
        <v>743.6</v>
      </c>
      <c r="E421" s="9">
        <v>1375.7</v>
      </c>
      <c r="F421" s="2">
        <f t="shared" si="43"/>
        <v>0.1044111094608644</v>
      </c>
      <c r="G421">
        <f t="shared" si="44"/>
        <v>0.2034937430542875</v>
      </c>
      <c r="H421">
        <f t="shared" si="45"/>
        <v>2.3676724665180449</v>
      </c>
      <c r="I421" s="2">
        <f t="shared" si="46"/>
        <v>4.5204654895666136</v>
      </c>
      <c r="J421" s="2">
        <f t="shared" si="47"/>
        <v>3.9141560078985886</v>
      </c>
      <c r="K421" s="2">
        <f t="shared" si="48"/>
        <v>10.635111876075745</v>
      </c>
    </row>
    <row r="422" spans="1:11">
      <c r="A422" s="1">
        <v>39386</v>
      </c>
      <c r="B422" s="9">
        <v>3.5</v>
      </c>
      <c r="C422" s="2">
        <f t="shared" si="42"/>
        <v>2.8708987190766422E-3</v>
      </c>
      <c r="D422" s="9">
        <v>796.8</v>
      </c>
      <c r="E422" s="9">
        <v>1379.4</v>
      </c>
      <c r="F422" s="2">
        <f t="shared" si="43"/>
        <v>7.1543840774609846E-2</v>
      </c>
      <c r="G422">
        <f t="shared" si="44"/>
        <v>0.20291120553423297</v>
      </c>
      <c r="H422">
        <f t="shared" si="45"/>
        <v>2.5298020430242039</v>
      </c>
      <c r="I422" s="2">
        <f t="shared" si="46"/>
        <v>4.5353130016051368</v>
      </c>
      <c r="J422" s="2">
        <f t="shared" si="47"/>
        <v>3.9282640520870071</v>
      </c>
      <c r="K422" s="2">
        <f t="shared" si="48"/>
        <v>11.467532467532481</v>
      </c>
    </row>
    <row r="423" spans="1:11">
      <c r="A423" s="1">
        <v>39416</v>
      </c>
      <c r="B423" s="9">
        <v>4.3</v>
      </c>
      <c r="C423" s="2">
        <f t="shared" si="42"/>
        <v>3.5145930840192463E-3</v>
      </c>
      <c r="D423" s="9">
        <v>783.55</v>
      </c>
      <c r="E423" s="9">
        <v>1371.8</v>
      </c>
      <c r="F423" s="2">
        <f t="shared" si="43"/>
        <v>-1.6629016064257041E-2</v>
      </c>
      <c r="G423">
        <f t="shared" si="44"/>
        <v>0.20220055286953284</v>
      </c>
      <c r="H423">
        <f t="shared" si="45"/>
        <v>2.4790211735397043</v>
      </c>
      <c r="I423" s="2">
        <f t="shared" si="46"/>
        <v>4.5048154093097912</v>
      </c>
      <c r="J423" s="2">
        <f t="shared" si="47"/>
        <v>3.9455848948406924</v>
      </c>
      <c r="K423" s="2">
        <f t="shared" si="48"/>
        <v>11.260209669848237</v>
      </c>
    </row>
    <row r="424" spans="1:11">
      <c r="A424" s="1">
        <v>39447</v>
      </c>
      <c r="B424" s="9">
        <v>4.0999999999999996</v>
      </c>
      <c r="C424" s="2">
        <f t="shared" si="42"/>
        <v>3.3540948994528197E-3</v>
      </c>
      <c r="D424" s="9">
        <v>833.7</v>
      </c>
      <c r="E424" s="9">
        <v>1373.4</v>
      </c>
      <c r="F424" s="2">
        <f t="shared" si="43"/>
        <v>6.4003573479676001E-2</v>
      </c>
      <c r="G424">
        <f t="shared" si="44"/>
        <v>0.20152462016891012</v>
      </c>
      <c r="H424">
        <f t="shared" si="45"/>
        <v>2.6288699082275144</v>
      </c>
      <c r="I424" s="2">
        <f t="shared" si="46"/>
        <v>4.51123595505618</v>
      </c>
      <c r="J424" s="2">
        <f t="shared" si="47"/>
        <v>3.9621728559112883</v>
      </c>
      <c r="K424" s="2">
        <f t="shared" si="48"/>
        <v>12.044906900328604</v>
      </c>
    </row>
    <row r="425" spans="1:11">
      <c r="A425" s="1">
        <v>39478</v>
      </c>
      <c r="B425" s="9">
        <v>4.3</v>
      </c>
      <c r="C425" s="2">
        <f t="shared" si="42"/>
        <v>3.5145930840192463E-3</v>
      </c>
      <c r="D425" s="9">
        <v>926.1</v>
      </c>
      <c r="E425" s="9">
        <v>1377.7</v>
      </c>
      <c r="F425" s="2">
        <f t="shared" si="43"/>
        <v>0.11083123425692687</v>
      </c>
      <c r="G425">
        <f t="shared" si="44"/>
        <v>0.20081882371992321</v>
      </c>
      <c r="H425">
        <f t="shared" si="45"/>
        <v>2.910003327288702</v>
      </c>
      <c r="I425" s="2">
        <f t="shared" si="46"/>
        <v>4.5284911717495993</v>
      </c>
      <c r="J425" s="2">
        <f t="shared" si="47"/>
        <v>3.979612874312382</v>
      </c>
      <c r="K425" s="2">
        <f t="shared" si="48"/>
        <v>13.490690032858724</v>
      </c>
    </row>
    <row r="426" spans="1:11">
      <c r="A426" s="1">
        <v>39507</v>
      </c>
      <c r="B426" s="9">
        <v>4</v>
      </c>
      <c r="C426" s="2">
        <f t="shared" si="42"/>
        <v>3.2737397821989145E-3</v>
      </c>
      <c r="D426" s="9">
        <v>973.9</v>
      </c>
      <c r="E426" s="9">
        <v>1380.4</v>
      </c>
      <c r="F426" s="2">
        <f t="shared" si="43"/>
        <v>5.1614296512255686E-2</v>
      </c>
      <c r="G426">
        <f t="shared" si="44"/>
        <v>0.20016354037485229</v>
      </c>
      <c r="H426">
        <f t="shared" si="45"/>
        <v>3.0502154900808747</v>
      </c>
      <c r="I426" s="2">
        <f t="shared" si="46"/>
        <v>4.5393258426966296</v>
      </c>
      <c r="J426" s="2">
        <f t="shared" si="47"/>
        <v>3.9959148310789683</v>
      </c>
      <c r="K426" s="2">
        <f t="shared" si="48"/>
        <v>14.238616804881882</v>
      </c>
    </row>
    <row r="427" spans="1:11">
      <c r="A427" s="1">
        <v>39538</v>
      </c>
      <c r="B427" s="9">
        <v>4</v>
      </c>
      <c r="C427" s="2">
        <f t="shared" si="42"/>
        <v>3.2737397821989145E-3</v>
      </c>
      <c r="D427" s="9">
        <v>916.9</v>
      </c>
      <c r="E427" s="9">
        <v>1388.7</v>
      </c>
      <c r="F427" s="2">
        <f t="shared" si="43"/>
        <v>-5.8527569565663851E-2</v>
      </c>
      <c r="G427">
        <f t="shared" si="44"/>
        <v>0.19951039525693742</v>
      </c>
      <c r="H427">
        <f t="shared" si="45"/>
        <v>2.8623232891736188</v>
      </c>
      <c r="I427" s="2">
        <f t="shared" si="46"/>
        <v>4.5726324237560201</v>
      </c>
      <c r="J427" s="2">
        <f t="shared" si="47"/>
        <v>4.012270156209949</v>
      </c>
      <c r="K427" s="2">
        <f t="shared" si="48"/>
        <v>13.346737599749664</v>
      </c>
    </row>
    <row r="428" spans="1:11">
      <c r="A428" s="1">
        <v>39568</v>
      </c>
      <c r="B428" s="9">
        <v>3.9</v>
      </c>
      <c r="C428" s="2">
        <f t="shared" si="42"/>
        <v>3.1933138078821255E-3</v>
      </c>
      <c r="D428" s="9">
        <v>877.55</v>
      </c>
      <c r="E428" s="9">
        <v>1391.4</v>
      </c>
      <c r="F428" s="2">
        <f t="shared" si="43"/>
        <v>-4.2916348565819606E-2</v>
      </c>
      <c r="G428">
        <f t="shared" si="44"/>
        <v>0.19887532393895613</v>
      </c>
      <c r="H428">
        <f t="shared" si="45"/>
        <v>2.7307626431330152</v>
      </c>
      <c r="I428" s="2">
        <f t="shared" si="46"/>
        <v>4.5834670947030505</v>
      </c>
      <c r="J428" s="2">
        <f t="shared" si="47"/>
        <v>4.0282759077086094</v>
      </c>
      <c r="K428" s="2">
        <f t="shared" si="48"/>
        <v>12.731028008136457</v>
      </c>
    </row>
    <row r="429" spans="1:11">
      <c r="A429" s="1">
        <v>39599</v>
      </c>
      <c r="B429" s="9">
        <v>4.2</v>
      </c>
      <c r="C429" s="2">
        <f t="shared" si="42"/>
        <v>3.4343792900468628E-3</v>
      </c>
      <c r="D429" s="9">
        <v>886.5</v>
      </c>
      <c r="E429" s="9">
        <v>1393.4</v>
      </c>
      <c r="F429" s="2">
        <f t="shared" si="43"/>
        <v>1.0198849068429272E-2</v>
      </c>
      <c r="G429">
        <f t="shared" si="44"/>
        <v>0.19819464834328782</v>
      </c>
      <c r="H429">
        <f t="shared" si="45"/>
        <v>2.7491715812286768</v>
      </c>
      <c r="I429" s="2">
        <f t="shared" si="46"/>
        <v>4.5914927768860361</v>
      </c>
      <c r="J429" s="2">
        <f t="shared" si="47"/>
        <v>4.0455449143506854</v>
      </c>
      <c r="K429" s="2">
        <f t="shared" si="48"/>
        <v>12.871068690345815</v>
      </c>
    </row>
    <row r="430" spans="1:11">
      <c r="A430" s="1">
        <v>39629</v>
      </c>
      <c r="B430" s="9">
        <v>5</v>
      </c>
      <c r="C430" s="2">
        <f t="shared" si="42"/>
        <v>4.0741237836483535E-3</v>
      </c>
      <c r="D430" s="9">
        <v>925.4</v>
      </c>
      <c r="E430" s="9">
        <v>1404.6</v>
      </c>
      <c r="F430" s="2">
        <f t="shared" si="43"/>
        <v>4.3880428652002257E-2</v>
      </c>
      <c r="G430">
        <f t="shared" si="44"/>
        <v>0.19739045519511222</v>
      </c>
      <c r="H430">
        <f t="shared" si="45"/>
        <v>2.8581619032632917</v>
      </c>
      <c r="I430" s="2">
        <f t="shared" si="46"/>
        <v>4.6364365971107544</v>
      </c>
      <c r="J430" s="2">
        <f t="shared" si="47"/>
        <v>4.0661010888877076</v>
      </c>
      <c r="K430" s="2">
        <f t="shared" si="48"/>
        <v>13.479737130339558</v>
      </c>
    </row>
    <row r="431" spans="1:11">
      <c r="A431" s="1">
        <v>39660</v>
      </c>
      <c r="B431" s="9">
        <v>5.6</v>
      </c>
      <c r="C431" s="2">
        <f t="shared" si="42"/>
        <v>4.5510066248739545E-3</v>
      </c>
      <c r="D431" s="9">
        <v>914.1</v>
      </c>
      <c r="E431" s="9">
        <v>1421.1</v>
      </c>
      <c r="F431" s="2">
        <f t="shared" si="43"/>
        <v>-1.2210935811540868E-2</v>
      </c>
      <c r="G431">
        <f t="shared" si="44"/>
        <v>0.19649619968856699</v>
      </c>
      <c r="H431">
        <f t="shared" si="45"/>
        <v>2.810470601397578</v>
      </c>
      <c r="I431" s="2">
        <f t="shared" si="46"/>
        <v>4.7026484751203848</v>
      </c>
      <c r="J431" s="2">
        <f t="shared" si="47"/>
        <v>4.0891569485055168</v>
      </c>
      <c r="K431" s="2">
        <f t="shared" si="48"/>
        <v>13.302925989672996</v>
      </c>
    </row>
    <row r="432" spans="1:11">
      <c r="A432" s="1">
        <v>39691</v>
      </c>
      <c r="B432" s="9">
        <v>5.4</v>
      </c>
      <c r="C432" s="2">
        <f t="shared" si="42"/>
        <v>4.3923222705009035E-3</v>
      </c>
      <c r="D432" s="9">
        <v>831.15</v>
      </c>
      <c r="E432" s="9">
        <v>1407.4</v>
      </c>
      <c r="F432" s="2">
        <f t="shared" si="43"/>
        <v>-9.0744995077125079E-2</v>
      </c>
      <c r="G432">
        <f t="shared" si="44"/>
        <v>0.19563689937849507</v>
      </c>
      <c r="H432">
        <f t="shared" si="45"/>
        <v>2.5442592539264011</v>
      </c>
      <c r="I432" s="2">
        <f t="shared" si="46"/>
        <v>4.6476725521669344</v>
      </c>
      <c r="J432" s="2">
        <f t="shared" si="47"/>
        <v>4.1115101659085118</v>
      </c>
      <c r="K432" s="2">
        <f t="shared" si="48"/>
        <v>12.005007041151636</v>
      </c>
    </row>
    <row r="433" spans="1:11">
      <c r="A433" s="1">
        <v>39721</v>
      </c>
      <c r="B433" s="9">
        <v>4.9000000000000004</v>
      </c>
      <c r="C433" s="2">
        <f t="shared" si="42"/>
        <v>3.9944005553169681E-3</v>
      </c>
      <c r="D433" s="9">
        <v>870.95</v>
      </c>
      <c r="E433" s="9">
        <v>1462</v>
      </c>
      <c r="F433" s="2">
        <f t="shared" si="43"/>
        <v>4.7885459904950967E-2</v>
      </c>
      <c r="G433">
        <f t="shared" si="44"/>
        <v>0.19485855625318907</v>
      </c>
      <c r="H433">
        <f t="shared" si="45"/>
        <v>2.6554852068332835</v>
      </c>
      <c r="I433" s="2">
        <f t="shared" si="46"/>
        <v>4.86677367576244</v>
      </c>
      <c r="J433" s="2">
        <f t="shared" si="47"/>
        <v>4.1319275849537247</v>
      </c>
      <c r="K433" s="2">
        <f t="shared" si="48"/>
        <v>12.627757784384308</v>
      </c>
    </row>
    <row r="434" spans="1:11">
      <c r="A434" s="1">
        <v>39752</v>
      </c>
      <c r="B434" s="9">
        <v>3.7</v>
      </c>
      <c r="C434" s="2">
        <f t="shared" si="42"/>
        <v>3.0322487646148311E-3</v>
      </c>
      <c r="D434" s="9">
        <v>723.85</v>
      </c>
      <c r="E434" s="9">
        <v>1473.8</v>
      </c>
      <c r="F434" s="2">
        <f t="shared" si="43"/>
        <v>-0.16889603306734025</v>
      </c>
      <c r="G434">
        <f t="shared" si="44"/>
        <v>0.19426948285380327</v>
      </c>
      <c r="H434">
        <f t="shared" si="45"/>
        <v>2.2003123949886656</v>
      </c>
      <c r="I434" s="2">
        <f t="shared" si="46"/>
        <v>4.9141252006420544</v>
      </c>
      <c r="J434" s="2">
        <f t="shared" si="47"/>
        <v>4.1474888660332931</v>
      </c>
      <c r="K434" s="2">
        <f t="shared" si="48"/>
        <v>10.326083554999233</v>
      </c>
    </row>
    <row r="435" spans="1:11">
      <c r="A435" s="1">
        <v>39782</v>
      </c>
      <c r="B435" s="9">
        <v>1.1000000000000001</v>
      </c>
      <c r="C435" s="2">
        <f t="shared" si="42"/>
        <v>9.1207735967446801E-4</v>
      </c>
      <c r="D435" s="9">
        <v>818.05</v>
      </c>
      <c r="E435" s="9">
        <v>1514.6</v>
      </c>
      <c r="F435" s="2">
        <f t="shared" si="43"/>
        <v>0.13013745941838772</v>
      </c>
      <c r="G435">
        <f t="shared" si="44"/>
        <v>0.19409245551944038</v>
      </c>
      <c r="H435">
        <f t="shared" si="45"/>
        <v>2.4843895045795388</v>
      </c>
      <c r="I435" s="2">
        <f t="shared" si="46"/>
        <v>5.07784911717496</v>
      </c>
      <c r="J435" s="2">
        <f t="shared" si="47"/>
        <v>4.1521837740871783</v>
      </c>
      <c r="K435" s="2">
        <f t="shared" si="48"/>
        <v>11.800031294007214</v>
      </c>
    </row>
    <row r="436" spans="1:11">
      <c r="A436" s="1">
        <v>39813</v>
      </c>
      <c r="B436" s="9">
        <v>0.1</v>
      </c>
      <c r="C436" s="2">
        <f t="shared" si="42"/>
        <v>8.3295163273211514E-5</v>
      </c>
      <c r="D436" s="9">
        <v>882.05</v>
      </c>
      <c r="E436" s="9">
        <v>1601.7</v>
      </c>
      <c r="F436" s="2">
        <f t="shared" si="43"/>
        <v>7.8234826722082929E-2</v>
      </c>
      <c r="G436">
        <f t="shared" si="44"/>
        <v>0.19407628990318543</v>
      </c>
      <c r="H436">
        <f t="shared" si="45"/>
        <v>2.6785321782053644</v>
      </c>
      <c r="I436" s="2">
        <f t="shared" si="46"/>
        <v>5.4273675762439808</v>
      </c>
      <c r="J436" s="2">
        <f t="shared" si="47"/>
        <v>4.1526129260758546</v>
      </c>
      <c r="K436" s="2">
        <f t="shared" si="48"/>
        <v>12.801439524331107</v>
      </c>
    </row>
    <row r="437" spans="1:11">
      <c r="A437" s="1">
        <v>39844</v>
      </c>
      <c r="B437" s="9">
        <v>0</v>
      </c>
      <c r="C437" s="2">
        <f t="shared" si="42"/>
        <v>0</v>
      </c>
      <c r="D437" s="9">
        <v>927.85</v>
      </c>
      <c r="E437" s="9">
        <v>1582.8</v>
      </c>
      <c r="F437" s="2">
        <f t="shared" si="43"/>
        <v>5.192449407629951E-2</v>
      </c>
      <c r="G437">
        <f t="shared" si="44"/>
        <v>0.19407628990318543</v>
      </c>
      <c r="H437">
        <f t="shared" si="45"/>
        <v>2.8176136064257666</v>
      </c>
      <c r="I437" s="2">
        <f t="shared" si="46"/>
        <v>5.3515248796147672</v>
      </c>
      <c r="J437" s="2">
        <f t="shared" si="47"/>
        <v>4.1526129260758546</v>
      </c>
      <c r="K437" s="2">
        <f t="shared" si="48"/>
        <v>13.518072289156644</v>
      </c>
    </row>
    <row r="438" spans="1:11">
      <c r="A438" s="1">
        <v>39872</v>
      </c>
      <c r="B438" s="9">
        <v>0.2</v>
      </c>
      <c r="C438" s="2">
        <f t="shared" si="42"/>
        <v>1.6651408382073463E-4</v>
      </c>
      <c r="D438" s="9">
        <v>942.32</v>
      </c>
      <c r="E438" s="9">
        <v>1567.2</v>
      </c>
      <c r="F438" s="2">
        <f t="shared" si="43"/>
        <v>1.559519318855429E-2</v>
      </c>
      <c r="G438">
        <f t="shared" si="44"/>
        <v>0.19404397884782665</v>
      </c>
      <c r="H438">
        <f t="shared" si="45"/>
        <v>2.8610784250959815</v>
      </c>
      <c r="I438" s="2">
        <f t="shared" si="46"/>
        <v>5.28892455858748</v>
      </c>
      <c r="J438" s="2">
        <f t="shared" si="47"/>
        <v>4.1534709086965229</v>
      </c>
      <c r="K438" s="2">
        <f t="shared" si="48"/>
        <v>13.744484431231438</v>
      </c>
    </row>
    <row r="439" spans="1:11">
      <c r="A439" s="1">
        <v>39903</v>
      </c>
      <c r="B439" s="9">
        <v>-0.4</v>
      </c>
      <c r="C439" s="2">
        <f t="shared" si="42"/>
        <v>-3.3394601074221431E-4</v>
      </c>
      <c r="D439" s="9">
        <v>919.35</v>
      </c>
      <c r="E439" s="9">
        <v>1578.9</v>
      </c>
      <c r="F439" s="2">
        <f t="shared" si="43"/>
        <v>-2.4376008150097661E-2</v>
      </c>
      <c r="G439">
        <f t="shared" si="44"/>
        <v>0.19410880070747286</v>
      </c>
      <c r="H439">
        <f t="shared" si="45"/>
        <v>2.7922692212551299</v>
      </c>
      <c r="I439" s="2">
        <f t="shared" si="46"/>
        <v>5.3358747993579465</v>
      </c>
      <c r="J439" s="2">
        <f t="shared" si="47"/>
        <v>4.1517499276450875</v>
      </c>
      <c r="K439" s="2">
        <f t="shared" si="48"/>
        <v>13.385072758566752</v>
      </c>
    </row>
    <row r="440" spans="1:11">
      <c r="A440" s="1">
        <v>39933</v>
      </c>
      <c r="B440" s="9">
        <v>-0.7</v>
      </c>
      <c r="C440" s="2">
        <f t="shared" si="42"/>
        <v>-5.8521327395610889E-4</v>
      </c>
      <c r="D440" s="9">
        <v>888.2</v>
      </c>
      <c r="E440" s="9">
        <v>1611.6</v>
      </c>
      <c r="F440" s="2">
        <f t="shared" si="43"/>
        <v>-3.3882634470005946E-2</v>
      </c>
      <c r="G440">
        <f t="shared" si="44"/>
        <v>0.194222462270494</v>
      </c>
      <c r="H440">
        <f t="shared" si="45"/>
        <v>2.6992394146245178</v>
      </c>
      <c r="I440" s="2">
        <f t="shared" si="46"/>
        <v>5.4670947030497592</v>
      </c>
      <c r="J440" s="2">
        <f t="shared" si="47"/>
        <v>4.1487350552033275</v>
      </c>
      <c r="K440" s="2">
        <f t="shared" si="48"/>
        <v>12.897668596463795</v>
      </c>
    </row>
    <row r="441" spans="1:11">
      <c r="A441" s="1">
        <v>39964</v>
      </c>
      <c r="B441" s="9">
        <v>-1.3</v>
      </c>
      <c r="C441" s="2">
        <f t="shared" si="42"/>
        <v>-1.0898423190723872E-3</v>
      </c>
      <c r="D441" s="9">
        <v>979.18</v>
      </c>
      <c r="E441" s="9">
        <v>1617.5</v>
      </c>
      <c r="F441" s="2">
        <f t="shared" si="43"/>
        <v>0.10243188471065068</v>
      </c>
      <c r="G441">
        <f t="shared" si="44"/>
        <v>0.19443436506982906</v>
      </c>
      <c r="H441">
        <f t="shared" si="45"/>
        <v>2.9789742073083305</v>
      </c>
      <c r="I441" s="2">
        <f t="shared" si="46"/>
        <v>5.4907704654895673</v>
      </c>
      <c r="J441" s="2">
        <f t="shared" si="47"/>
        <v>4.1431237458504757</v>
      </c>
      <c r="K441" s="2">
        <f t="shared" si="48"/>
        <v>14.321232983883606</v>
      </c>
    </row>
    <row r="442" spans="1:11">
      <c r="A442" s="1">
        <v>39994</v>
      </c>
      <c r="B442" s="9">
        <v>-1.4</v>
      </c>
      <c r="C442" s="2">
        <f t="shared" si="42"/>
        <v>-1.1742204280067448E-3</v>
      </c>
      <c r="D442" s="9">
        <v>926.5</v>
      </c>
      <c r="E442" s="9">
        <v>1658.8</v>
      </c>
      <c r="F442" s="2">
        <f t="shared" si="43"/>
        <v>-5.3800118466471925E-2</v>
      </c>
      <c r="G442">
        <f t="shared" si="44"/>
        <v>0.19466294227322217</v>
      </c>
      <c r="H442">
        <f t="shared" si="45"/>
        <v>2.8220187140688551</v>
      </c>
      <c r="I442" s="2">
        <f t="shared" si="46"/>
        <v>5.6565008025682184</v>
      </c>
      <c r="J442" s="2">
        <f t="shared" si="47"/>
        <v>4.1370845848843318</v>
      </c>
      <c r="K442" s="2">
        <f t="shared" si="48"/>
        <v>13.496948834298252</v>
      </c>
    </row>
    <row r="443" spans="1:11">
      <c r="A443" s="1">
        <v>40025</v>
      </c>
      <c r="B443" s="9">
        <v>-2.1</v>
      </c>
      <c r="C443" s="2">
        <f t="shared" si="42"/>
        <v>-1.7670732553261015E-3</v>
      </c>
      <c r="D443" s="9">
        <v>954</v>
      </c>
      <c r="E443" s="9">
        <v>1662.5</v>
      </c>
      <c r="F443" s="2">
        <f t="shared" si="43"/>
        <v>2.9681597409606075E-2</v>
      </c>
      <c r="G443">
        <f t="shared" si="44"/>
        <v>0.19500753487268277</v>
      </c>
      <c r="H443">
        <f t="shared" si="45"/>
        <v>2.910924554350486</v>
      </c>
      <c r="I443" s="2">
        <f t="shared" si="46"/>
        <v>5.6713483146067416</v>
      </c>
      <c r="J443" s="2">
        <f t="shared" si="47"/>
        <v>4.1280069801040344</v>
      </c>
      <c r="K443" s="2">
        <f t="shared" si="48"/>
        <v>13.92724143326555</v>
      </c>
    </row>
    <row r="444" spans="1:11">
      <c r="A444" s="1">
        <v>40056</v>
      </c>
      <c r="B444" s="9">
        <v>-1.5</v>
      </c>
      <c r="C444" s="2">
        <f t="shared" si="42"/>
        <v>-1.2586770182638762E-3</v>
      </c>
      <c r="D444" s="9">
        <v>951.19</v>
      </c>
      <c r="E444" s="9">
        <v>1660</v>
      </c>
      <c r="F444" s="2">
        <f t="shared" si="43"/>
        <v>-2.945492662473792E-3</v>
      </c>
      <c r="G444">
        <f t="shared" si="44"/>
        <v>0.19525329570873162</v>
      </c>
      <c r="H444">
        <f t="shared" si="45"/>
        <v>2.9060081731370464</v>
      </c>
      <c r="I444" s="2">
        <f t="shared" si="46"/>
        <v>5.6613162118780096</v>
      </c>
      <c r="J444" s="2">
        <f t="shared" si="47"/>
        <v>4.1215524755686808</v>
      </c>
      <c r="K444" s="2">
        <f t="shared" si="48"/>
        <v>13.883273353152891</v>
      </c>
    </row>
    <row r="445" spans="1:11">
      <c r="A445" s="1">
        <v>40086</v>
      </c>
      <c r="B445" s="9">
        <v>-1.3</v>
      </c>
      <c r="C445" s="2">
        <f t="shared" si="42"/>
        <v>-1.0898423190723872E-3</v>
      </c>
      <c r="D445" s="9">
        <v>1007.7</v>
      </c>
      <c r="E445" s="9">
        <v>1664.9</v>
      </c>
      <c r="F445" s="2">
        <f t="shared" si="43"/>
        <v>5.9409791944827095E-2</v>
      </c>
      <c r="G445">
        <f t="shared" si="44"/>
        <v>0.19546632317968632</v>
      </c>
      <c r="H445">
        <f t="shared" si="45"/>
        <v>3.0820124216581153</v>
      </c>
      <c r="I445" s="2">
        <f t="shared" si="46"/>
        <v>5.6809791332263249</v>
      </c>
      <c r="J445" s="2">
        <f t="shared" si="47"/>
        <v>4.1159707909414562</v>
      </c>
      <c r="K445" s="2">
        <f t="shared" si="48"/>
        <v>14.767485526521693</v>
      </c>
    </row>
    <row r="446" spans="1:11">
      <c r="A446" s="1">
        <v>40117</v>
      </c>
      <c r="B446" s="9">
        <v>-0.2</v>
      </c>
      <c r="C446" s="2">
        <f t="shared" si="42"/>
        <v>-1.6681963994558124E-4</v>
      </c>
      <c r="D446" s="9">
        <v>1045.45</v>
      </c>
      <c r="E446" s="9">
        <v>1677.7</v>
      </c>
      <c r="F446" s="2">
        <f t="shared" si="43"/>
        <v>3.7461546095068021E-2</v>
      </c>
      <c r="G446">
        <f t="shared" si="44"/>
        <v>0.19549893624183992</v>
      </c>
      <c r="H446">
        <f t="shared" si="45"/>
        <v>3.1980028617435741</v>
      </c>
      <c r="I446" s="2">
        <f t="shared" si="46"/>
        <v>5.732343499197432</v>
      </c>
      <c r="J446" s="2">
        <f t="shared" si="47"/>
        <v>4.115117346536139</v>
      </c>
      <c r="K446" s="2">
        <f t="shared" si="48"/>
        <v>15.358159912376802</v>
      </c>
    </row>
    <row r="447" spans="1:11">
      <c r="A447" s="1">
        <v>40147</v>
      </c>
      <c r="B447" s="9">
        <v>1.8</v>
      </c>
      <c r="C447" s="2">
        <f t="shared" si="42"/>
        <v>1.4877654706024757E-3</v>
      </c>
      <c r="D447" s="9">
        <v>1179.6300000000001</v>
      </c>
      <c r="E447" s="9">
        <v>1683</v>
      </c>
      <c r="F447" s="2">
        <f t="shared" si="43"/>
        <v>0.12834664498541293</v>
      </c>
      <c r="G447">
        <f t="shared" si="44"/>
        <v>0.19520851175847795</v>
      </c>
      <c r="H447">
        <f t="shared" si="45"/>
        <v>3.6030952390182076</v>
      </c>
      <c r="I447" s="2">
        <f t="shared" si="46"/>
        <v>5.7536115569823441</v>
      </c>
      <c r="J447" s="2">
        <f t="shared" si="47"/>
        <v>4.1227274415023949</v>
      </c>
      <c r="K447" s="2">
        <f t="shared" si="48"/>
        <v>17.457674855265243</v>
      </c>
    </row>
    <row r="448" spans="1:11">
      <c r="A448" s="1">
        <v>40178</v>
      </c>
      <c r="B448" s="9">
        <v>2.7</v>
      </c>
      <c r="C448" s="2">
        <f t="shared" si="42"/>
        <v>2.2226272943570713E-3</v>
      </c>
      <c r="D448" s="9">
        <v>1096.98</v>
      </c>
      <c r="E448" s="9">
        <v>1692.8</v>
      </c>
      <c r="F448" s="2">
        <f t="shared" si="43"/>
        <v>-7.0064342208997821E-2</v>
      </c>
      <c r="G448">
        <f t="shared" si="44"/>
        <v>0.19477559819764911</v>
      </c>
      <c r="H448">
        <f t="shared" si="45"/>
        <v>3.3432160180074701</v>
      </c>
      <c r="I448" s="2">
        <f t="shared" si="46"/>
        <v>5.7929373996789728</v>
      </c>
      <c r="J448" s="2">
        <f t="shared" si="47"/>
        <v>4.1341133553354297</v>
      </c>
      <c r="K448" s="2">
        <f t="shared" si="48"/>
        <v>16.164450007823525</v>
      </c>
    </row>
    <row r="449" spans="1:11">
      <c r="A449" s="1">
        <v>40209</v>
      </c>
      <c r="B449" s="9">
        <v>2.6</v>
      </c>
      <c r="C449" s="2">
        <f t="shared" si="42"/>
        <v>2.1412681429993086E-3</v>
      </c>
      <c r="D449" s="9">
        <v>1081.2</v>
      </c>
      <c r="E449" s="9">
        <v>1674.7</v>
      </c>
      <c r="F449" s="2">
        <f t="shared" si="43"/>
        <v>-1.4384947765683997E-2</v>
      </c>
      <c r="G449">
        <f t="shared" si="44"/>
        <v>0.19435942255783428</v>
      </c>
      <c r="H449">
        <f t="shared" si="45"/>
        <v>3.2880833620643202</v>
      </c>
      <c r="I449" s="2">
        <f t="shared" si="46"/>
        <v>5.7203049759229536</v>
      </c>
      <c r="J449" s="2">
        <f t="shared" si="47"/>
        <v>4.1451068687057564</v>
      </c>
      <c r="K449" s="2">
        <f t="shared" si="48"/>
        <v>15.917540291034289</v>
      </c>
    </row>
    <row r="450" spans="1:11">
      <c r="A450" s="1">
        <v>40237</v>
      </c>
      <c r="B450" s="9">
        <v>2.1</v>
      </c>
      <c r="C450" s="2">
        <f t="shared" si="42"/>
        <v>1.73337883251512E-3</v>
      </c>
      <c r="D450" s="9">
        <v>1117.5899999999999</v>
      </c>
      <c r="E450" s="9">
        <v>1699.8</v>
      </c>
      <c r="F450" s="2">
        <f t="shared" si="43"/>
        <v>3.36570477247502E-2</v>
      </c>
      <c r="G450">
        <f t="shared" si="44"/>
        <v>0.19402310701112238</v>
      </c>
      <c r="H450">
        <f t="shared" si="45"/>
        <v>3.3928694126828436</v>
      </c>
      <c r="I450" s="2">
        <f t="shared" si="46"/>
        <v>5.8210272873194224</v>
      </c>
      <c r="J450" s="2">
        <f t="shared" si="47"/>
        <v>4.1540252880429991</v>
      </c>
      <c r="K450" s="2">
        <f t="shared" si="48"/>
        <v>16.486934751995015</v>
      </c>
    </row>
    <row r="451" spans="1:11">
      <c r="A451" s="1">
        <v>40268</v>
      </c>
      <c r="B451" s="9">
        <v>2.2999999999999998</v>
      </c>
      <c r="C451" s="2">
        <f t="shared" si="42"/>
        <v>1.8967538135683526E-3</v>
      </c>
      <c r="D451" s="9">
        <v>1113.25</v>
      </c>
      <c r="E451" s="9">
        <v>1711.9</v>
      </c>
      <c r="F451" s="2">
        <f t="shared" si="43"/>
        <v>-3.8833561502875646E-3</v>
      </c>
      <c r="G451">
        <f t="shared" si="44"/>
        <v>0.19365578965357735</v>
      </c>
      <c r="H451">
        <f t="shared" si="45"/>
        <v>3.373295381502821</v>
      </c>
      <c r="I451" s="2">
        <f t="shared" si="46"/>
        <v>5.8695826645264857</v>
      </c>
      <c r="J451" s="2">
        <f t="shared" si="47"/>
        <v>4.1638012051633222</v>
      </c>
      <c r="K451" s="2">
        <f t="shared" si="48"/>
        <v>16.419026756376176</v>
      </c>
    </row>
    <row r="452" spans="1:11">
      <c r="A452" s="1">
        <v>40298</v>
      </c>
      <c r="B452" s="9">
        <v>2.2000000000000002</v>
      </c>
      <c r="C452" s="2">
        <f t="shared" si="42"/>
        <v>1.8151029571964461E-3</v>
      </c>
      <c r="D452" s="9">
        <v>1179.03</v>
      </c>
      <c r="E452" s="9">
        <v>1699</v>
      </c>
      <c r="F452" s="2">
        <f t="shared" si="43"/>
        <v>5.9088255108915355E-2</v>
      </c>
      <c r="G452">
        <f t="shared" si="44"/>
        <v>0.19330492131925014</v>
      </c>
      <c r="H452">
        <f t="shared" si="45"/>
        <v>3.5661445999536201</v>
      </c>
      <c r="I452" s="2">
        <f t="shared" si="46"/>
        <v>5.817817014446228</v>
      </c>
      <c r="J452" s="2">
        <f t="shared" si="47"/>
        <v>4.1731740360011891</v>
      </c>
      <c r="K452" s="2">
        <f t="shared" si="48"/>
        <v>17.448286653105953</v>
      </c>
    </row>
    <row r="453" spans="1:11">
      <c r="A453" s="1">
        <v>40329</v>
      </c>
      <c r="B453" s="9">
        <v>2</v>
      </c>
      <c r="C453" s="2">
        <f t="shared" ref="C453:C516" si="49">(1+B453/100)^(1/12)-1</f>
        <v>1.6515813019202241E-3</v>
      </c>
      <c r="D453" s="9">
        <v>1216.3</v>
      </c>
      <c r="E453" s="9">
        <v>1710.1</v>
      </c>
      <c r="F453" s="2">
        <f t="shared" ref="F453:F516" si="50">D453/D452-1</f>
        <v>3.161073085502486E-2</v>
      </c>
      <c r="G453">
        <f t="shared" ref="G453:G516" si="51">G452/(1+C453)</f>
        <v>0.19298618893807118</v>
      </c>
      <c r="H453">
        <f t="shared" ref="H453:H516" si="52">H452*(1+F453)/(1+C453)</f>
        <v>3.6728070975649563</v>
      </c>
      <c r="I453" s="2">
        <f t="shared" ref="I453:I516" si="53">E453/$E$4-1</f>
        <v>5.8623595505617976</v>
      </c>
      <c r="J453" s="2">
        <f t="shared" ref="J453:J516" si="54">(1+J452)*(1+C453)-1</f>
        <v>4.1817179535106277</v>
      </c>
      <c r="K453" s="2">
        <f t="shared" si="48"/>
        <v>18.031450477233633</v>
      </c>
    </row>
    <row r="454" spans="1:11">
      <c r="A454" s="1">
        <v>40359</v>
      </c>
      <c r="B454" s="9">
        <v>1.1000000000000001</v>
      </c>
      <c r="C454" s="2">
        <f t="shared" si="49"/>
        <v>9.1207735967446801E-4</v>
      </c>
      <c r="D454" s="9">
        <v>1242.3800000000001</v>
      </c>
      <c r="E454" s="9">
        <v>1731.6</v>
      </c>
      <c r="F454" s="2">
        <f t="shared" si="50"/>
        <v>2.1442078434596779E-2</v>
      </c>
      <c r="G454">
        <f t="shared" si="51"/>
        <v>0.19281033100045433</v>
      </c>
      <c r="H454">
        <f t="shared" si="52"/>
        <v>3.7481411207689699</v>
      </c>
      <c r="I454" s="2">
        <f t="shared" si="53"/>
        <v>5.9486356340288928</v>
      </c>
      <c r="J454" s="2">
        <f t="shared" si="54"/>
        <v>4.1864440811402437</v>
      </c>
      <c r="K454" s="2">
        <f t="shared" ref="K454:K517" si="55">(1+K453)*(1+F454)-1</f>
        <v>18.43952433109062</v>
      </c>
    </row>
    <row r="455" spans="1:11">
      <c r="A455" s="1">
        <v>40390</v>
      </c>
      <c r="B455" s="9">
        <v>1.2</v>
      </c>
      <c r="C455" s="2">
        <f t="shared" si="49"/>
        <v>9.9454180114277868E-4</v>
      </c>
      <c r="D455" s="9">
        <v>1181</v>
      </c>
      <c r="E455" s="9">
        <v>1724</v>
      </c>
      <c r="F455" s="2">
        <f t="shared" si="50"/>
        <v>-4.9405173940340386E-2</v>
      </c>
      <c r="G455">
        <f t="shared" si="51"/>
        <v>0.19261876358838126</v>
      </c>
      <c r="H455">
        <f t="shared" si="52"/>
        <v>3.5594235612248259</v>
      </c>
      <c r="I455" s="2">
        <f t="shared" si="53"/>
        <v>5.9181380417335481</v>
      </c>
      <c r="J455" s="2">
        <f t="shared" si="54"/>
        <v>4.191602216578227</v>
      </c>
      <c r="K455" s="2">
        <f t="shared" si="55"/>
        <v>17.479111250195608</v>
      </c>
    </row>
    <row r="456" spans="1:11">
      <c r="A456" s="1">
        <v>40421</v>
      </c>
      <c r="B456" s="9">
        <v>1.1000000000000001</v>
      </c>
      <c r="C456" s="2">
        <f t="shared" si="49"/>
        <v>9.1207735967446801E-4</v>
      </c>
      <c r="D456" s="9">
        <v>1247.4000000000001</v>
      </c>
      <c r="E456" s="9">
        <v>1748.7</v>
      </c>
      <c r="F456" s="2">
        <f t="shared" si="50"/>
        <v>5.6223539373412512E-2</v>
      </c>
      <c r="G456">
        <f t="shared" si="51"/>
        <v>0.19244324046573008</v>
      </c>
      <c r="H456">
        <f t="shared" si="52"/>
        <v>3.7561210789696782</v>
      </c>
      <c r="I456" s="2">
        <f t="shared" si="53"/>
        <v>6.0172552166934192</v>
      </c>
      <c r="J456" s="2">
        <f t="shared" si="54"/>
        <v>4.1963373594204034</v>
      </c>
      <c r="K456" s="2">
        <f t="shared" si="55"/>
        <v>18.518072289156652</v>
      </c>
    </row>
    <row r="457" spans="1:11">
      <c r="A457" s="1">
        <v>40451</v>
      </c>
      <c r="B457" s="9">
        <v>1.1000000000000001</v>
      </c>
      <c r="C457" s="2">
        <f t="shared" si="49"/>
        <v>9.1207735967446801E-4</v>
      </c>
      <c r="D457" s="9">
        <v>1308.54</v>
      </c>
      <c r="E457" s="9">
        <v>1766.2</v>
      </c>
      <c r="F457" s="2">
        <f t="shared" si="50"/>
        <v>4.9013949013948954E-2</v>
      </c>
      <c r="G457">
        <f t="shared" si="51"/>
        <v>0.19226787728786315</v>
      </c>
      <c r="H457">
        <f t="shared" si="52"/>
        <v>3.9366328922901093</v>
      </c>
      <c r="I457" s="2">
        <f t="shared" si="53"/>
        <v>6.0874799357945433</v>
      </c>
      <c r="J457" s="2">
        <f t="shared" si="54"/>
        <v>4.2010768210791616</v>
      </c>
      <c r="K457" s="2">
        <f t="shared" si="55"/>
        <v>19.474730089187947</v>
      </c>
    </row>
    <row r="458" spans="1:11">
      <c r="A458" s="1">
        <v>40482</v>
      </c>
      <c r="B458" s="9">
        <v>1.2</v>
      </c>
      <c r="C458" s="2">
        <f t="shared" si="49"/>
        <v>9.9454180114277868E-4</v>
      </c>
      <c r="D458" s="9">
        <v>1359.4</v>
      </c>
      <c r="E458" s="9">
        <v>1780.4</v>
      </c>
      <c r="F458" s="2">
        <f t="shared" si="50"/>
        <v>3.8867745731884451E-2</v>
      </c>
      <c r="G458">
        <f t="shared" si="51"/>
        <v>0.19207684883266729</v>
      </c>
      <c r="H458">
        <f t="shared" si="52"/>
        <v>4.0855776608219116</v>
      </c>
      <c r="I458" s="2">
        <f t="shared" si="53"/>
        <v>6.1444622792937409</v>
      </c>
      <c r="J458" s="2">
        <f t="shared" si="54"/>
        <v>4.2062495093886794</v>
      </c>
      <c r="K458" s="2">
        <f t="shared" si="55"/>
        <v>20.27053669222347</v>
      </c>
    </row>
    <row r="459" spans="1:11">
      <c r="A459" s="1">
        <v>40512</v>
      </c>
      <c r="B459" s="9">
        <v>1.1000000000000001</v>
      </c>
      <c r="C459" s="2">
        <f t="shared" si="49"/>
        <v>9.1207735967446801E-4</v>
      </c>
      <c r="D459" s="9">
        <v>1386.23</v>
      </c>
      <c r="E459" s="9">
        <v>1828.4</v>
      </c>
      <c r="F459" s="2">
        <f t="shared" si="50"/>
        <v>1.9736648521406552E-2</v>
      </c>
      <c r="G459">
        <f t="shared" si="51"/>
        <v>0.19190181952779564</v>
      </c>
      <c r="H459">
        <f t="shared" si="52"/>
        <v>4.1624168249728779</v>
      </c>
      <c r="I459" s="2">
        <f t="shared" si="53"/>
        <v>6.3370786516853936</v>
      </c>
      <c r="J459" s="2">
        <f t="shared" si="54"/>
        <v>4.2109980116950094</v>
      </c>
      <c r="K459" s="2">
        <f t="shared" si="55"/>
        <v>20.690345798779564</v>
      </c>
    </row>
    <row r="460" spans="1:11">
      <c r="A460" s="1">
        <v>40543</v>
      </c>
      <c r="B460" s="9">
        <v>1.5</v>
      </c>
      <c r="C460" s="2">
        <f t="shared" si="49"/>
        <v>1.2414877164492744E-3</v>
      </c>
      <c r="D460" s="9">
        <v>1421.4</v>
      </c>
      <c r="E460" s="9">
        <v>1836.7</v>
      </c>
      <c r="F460" s="2">
        <f t="shared" si="50"/>
        <v>2.5370970185322861E-2</v>
      </c>
      <c r="G460">
        <f t="shared" si="51"/>
        <v>0.19166387118603107</v>
      </c>
      <c r="H460">
        <f t="shared" si="52"/>
        <v>4.2627292521330791</v>
      </c>
      <c r="I460" s="2">
        <f t="shared" si="53"/>
        <v>6.3703852327447841</v>
      </c>
      <c r="J460" s="2">
        <f t="shared" si="54"/>
        <v>4.21746740171697</v>
      </c>
      <c r="K460" s="2">
        <f t="shared" si="55"/>
        <v>21.240650915349743</v>
      </c>
    </row>
    <row r="461" spans="1:11">
      <c r="A461" s="1">
        <v>40574</v>
      </c>
      <c r="B461" s="9">
        <v>1.6</v>
      </c>
      <c r="C461" s="2">
        <f t="shared" si="49"/>
        <v>1.323654354508319E-3</v>
      </c>
      <c r="D461" s="9">
        <v>1332.68</v>
      </c>
      <c r="E461" s="9">
        <v>1853.5</v>
      </c>
      <c r="F461" s="2">
        <f t="shared" si="50"/>
        <v>-6.2417335021809461E-2</v>
      </c>
      <c r="G461">
        <f t="shared" si="51"/>
        <v>0.19141050983119434</v>
      </c>
      <c r="H461">
        <f t="shared" si="52"/>
        <v>3.9913778476269219</v>
      </c>
      <c r="I461" s="2">
        <f t="shared" si="53"/>
        <v>6.4378009630818624</v>
      </c>
      <c r="J461" s="2">
        <f t="shared" si="54"/>
        <v>4.2243735251627577</v>
      </c>
      <c r="K461" s="2">
        <f t="shared" si="55"/>
        <v>19.852448756063247</v>
      </c>
    </row>
    <row r="462" spans="1:11">
      <c r="A462" s="1">
        <v>40602</v>
      </c>
      <c r="B462" s="9">
        <v>2.1</v>
      </c>
      <c r="C462" s="2">
        <f t="shared" si="49"/>
        <v>1.73337883251512E-3</v>
      </c>
      <c r="D462" s="9">
        <v>1411.33</v>
      </c>
      <c r="E462" s="9">
        <v>1872.6</v>
      </c>
      <c r="F462" s="2">
        <f t="shared" si="50"/>
        <v>5.9016418044841812E-2</v>
      </c>
      <c r="G462">
        <f t="shared" si="51"/>
        <v>0.19107929702240384</v>
      </c>
      <c r="H462">
        <f t="shared" si="52"/>
        <v>4.2196204704526634</v>
      </c>
      <c r="I462" s="2">
        <f t="shared" si="53"/>
        <v>6.5144462279293736</v>
      </c>
      <c r="J462" s="2">
        <f t="shared" si="54"/>
        <v>4.2334293436444268</v>
      </c>
      <c r="K462" s="2">
        <f t="shared" si="55"/>
        <v>21.083085589109718</v>
      </c>
    </row>
    <row r="463" spans="1:11">
      <c r="A463" s="1">
        <v>40633</v>
      </c>
      <c r="B463" s="9">
        <v>2.7</v>
      </c>
      <c r="C463" s="2">
        <f t="shared" si="49"/>
        <v>2.2226272943570713E-3</v>
      </c>
      <c r="D463" s="9">
        <v>1432.2</v>
      </c>
      <c r="E463" s="9">
        <v>1891.3</v>
      </c>
      <c r="F463" s="2">
        <f t="shared" si="50"/>
        <v>1.478746997513003E-2</v>
      </c>
      <c r="G463">
        <f t="shared" si="51"/>
        <v>0.19065554081357119</v>
      </c>
      <c r="H463">
        <f t="shared" si="52"/>
        <v>4.272521757990881</v>
      </c>
      <c r="I463" s="2">
        <f t="shared" si="53"/>
        <v>6.5894863563402888</v>
      </c>
      <c r="J463" s="2">
        <f t="shared" si="54"/>
        <v>4.2450613065466998</v>
      </c>
      <c r="K463" s="2">
        <f t="shared" si="55"/>
        <v>21.409638554216905</v>
      </c>
    </row>
    <row r="464" spans="1:11">
      <c r="A464" s="1">
        <v>40663</v>
      </c>
      <c r="B464" s="9">
        <v>3.2</v>
      </c>
      <c r="C464" s="2">
        <f t="shared" si="49"/>
        <v>2.6283369587845051E-3</v>
      </c>
      <c r="D464" s="9">
        <v>1563.7</v>
      </c>
      <c r="E464" s="9">
        <v>1900.8</v>
      </c>
      <c r="F464" s="2">
        <f t="shared" si="50"/>
        <v>9.1816785365172349E-2</v>
      </c>
      <c r="G464">
        <f t="shared" si="51"/>
        <v>0.19015574743466337</v>
      </c>
      <c r="H464">
        <f t="shared" si="52"/>
        <v>4.6525824168922494</v>
      </c>
      <c r="I464" s="2">
        <f t="shared" si="53"/>
        <v>6.6276083467094704</v>
      </c>
      <c r="J464" s="2">
        <f t="shared" si="54"/>
        <v>4.258847095029787</v>
      </c>
      <c r="K464" s="2">
        <f t="shared" si="55"/>
        <v>23.467219527460529</v>
      </c>
    </row>
    <row r="465" spans="1:11">
      <c r="A465" s="1">
        <v>40694</v>
      </c>
      <c r="B465" s="9">
        <v>3.6</v>
      </c>
      <c r="C465" s="2">
        <f t="shared" si="49"/>
        <v>2.9516094330215292E-3</v>
      </c>
      <c r="D465" s="9">
        <v>1535.73</v>
      </c>
      <c r="E465" s="9">
        <v>1938</v>
      </c>
      <c r="F465" s="2">
        <f t="shared" si="50"/>
        <v>-1.7887062735818859E-2</v>
      </c>
      <c r="G465">
        <f t="shared" si="51"/>
        <v>0.18959613369797601</v>
      </c>
      <c r="H465">
        <f t="shared" si="52"/>
        <v>4.555914104271527</v>
      </c>
      <c r="I465" s="2">
        <f t="shared" si="53"/>
        <v>6.7768860353130016</v>
      </c>
      <c r="J465" s="2">
        <f t="shared" si="54"/>
        <v>4.2743691577222949</v>
      </c>
      <c r="K465" s="2">
        <f t="shared" si="55"/>
        <v>23.02957283680179</v>
      </c>
    </row>
    <row r="466" spans="1:11">
      <c r="A466" s="1">
        <v>40724</v>
      </c>
      <c r="B466" s="9">
        <v>3.6</v>
      </c>
      <c r="C466" s="2">
        <f t="shared" si="49"/>
        <v>2.9516094330215292E-3</v>
      </c>
      <c r="D466" s="9">
        <v>1500.18</v>
      </c>
      <c r="E466" s="9">
        <v>1956</v>
      </c>
      <c r="F466" s="2">
        <f t="shared" si="50"/>
        <v>-2.3148600339903513E-2</v>
      </c>
      <c r="G466">
        <f t="shared" si="51"/>
        <v>0.1890381668614666</v>
      </c>
      <c r="H466">
        <f t="shared" si="52"/>
        <v>4.437353734348858</v>
      </c>
      <c r="I466" s="2">
        <f t="shared" si="53"/>
        <v>6.849117174959872</v>
      </c>
      <c r="J466" s="2">
        <f t="shared" si="54"/>
        <v>4.2899370354814659</v>
      </c>
      <c r="K466" s="2">
        <f t="shared" si="55"/>
        <v>22.473321858864065</v>
      </c>
    </row>
    <row r="467" spans="1:11">
      <c r="A467" s="1">
        <v>40755</v>
      </c>
      <c r="B467" s="9">
        <v>3.6</v>
      </c>
      <c r="C467" s="2">
        <f t="shared" si="49"/>
        <v>2.9516094330215292E-3</v>
      </c>
      <c r="D467" s="9">
        <v>1627.05</v>
      </c>
      <c r="E467" s="9">
        <v>2001.6</v>
      </c>
      <c r="F467" s="2">
        <f t="shared" si="50"/>
        <v>8.4569851617805725E-2</v>
      </c>
      <c r="G467">
        <f t="shared" si="51"/>
        <v>0.18848184207843463</v>
      </c>
      <c r="H467">
        <f t="shared" si="52"/>
        <v>4.7984569105573085</v>
      </c>
      <c r="I467" s="2">
        <f t="shared" si="53"/>
        <v>7.0321027287319424</v>
      </c>
      <c r="J467" s="2">
        <f t="shared" si="54"/>
        <v>4.3055508635354833</v>
      </c>
      <c r="K467" s="2">
        <f t="shared" si="55"/>
        <v>24.458457205445193</v>
      </c>
    </row>
    <row r="468" spans="1:11">
      <c r="A468" s="1">
        <v>40786</v>
      </c>
      <c r="B468" s="9">
        <v>3.8</v>
      </c>
      <c r="C468" s="2">
        <f t="shared" si="49"/>
        <v>3.1128168457330574E-3</v>
      </c>
      <c r="D468" s="9">
        <v>1825.55</v>
      </c>
      <c r="E468" s="9">
        <v>2113.4</v>
      </c>
      <c r="F468" s="2">
        <f t="shared" si="50"/>
        <v>0.12199993853907376</v>
      </c>
      <c r="G468">
        <f t="shared" si="51"/>
        <v>0.18789695327701203</v>
      </c>
      <c r="H468">
        <f t="shared" si="52"/>
        <v>5.3671613684063511</v>
      </c>
      <c r="I468" s="2">
        <f t="shared" si="53"/>
        <v>7.4807383627608353</v>
      </c>
      <c r="J468" s="2">
        <f t="shared" si="54"/>
        <v>4.3220660716393899</v>
      </c>
      <c r="K468" s="2">
        <f t="shared" si="55"/>
        <v>27.564387419809144</v>
      </c>
    </row>
    <row r="469" spans="1:11">
      <c r="A469" s="1">
        <v>40816</v>
      </c>
      <c r="B469" s="9">
        <v>3.9</v>
      </c>
      <c r="C469" s="2">
        <f t="shared" si="49"/>
        <v>3.1933138078821255E-3</v>
      </c>
      <c r="D469" s="9">
        <v>1623.79</v>
      </c>
      <c r="E469" s="9">
        <v>2127.6999999999998</v>
      </c>
      <c r="F469" s="2">
        <f t="shared" si="50"/>
        <v>-0.11052011722494592</v>
      </c>
      <c r="G469">
        <f t="shared" si="51"/>
        <v>0.1872988492754204</v>
      </c>
      <c r="H469">
        <f t="shared" si="52"/>
        <v>4.7587857685015704</v>
      </c>
      <c r="I469" s="2">
        <f t="shared" si="53"/>
        <v>7.5381219903691807</v>
      </c>
      <c r="J469" s="2">
        <f t="shared" si="54"/>
        <v>4.339061098712417</v>
      </c>
      <c r="K469" s="2">
        <f t="shared" si="55"/>
        <v>24.407447973713065</v>
      </c>
    </row>
    <row r="470" spans="1:11">
      <c r="A470" s="1">
        <v>40847</v>
      </c>
      <c r="B470" s="9">
        <v>3.5</v>
      </c>
      <c r="C470" s="2">
        <f t="shared" si="49"/>
        <v>2.8708987190766422E-3</v>
      </c>
      <c r="D470" s="9">
        <v>1714.7</v>
      </c>
      <c r="E470" s="9">
        <v>2139.5</v>
      </c>
      <c r="F470" s="2">
        <f t="shared" si="50"/>
        <v>5.5986303647639124E-2</v>
      </c>
      <c r="G470">
        <f t="shared" si="51"/>
        <v>0.1867626725580023</v>
      </c>
      <c r="H470">
        <f t="shared" si="52"/>
        <v>5.0108270166672977</v>
      </c>
      <c r="I470" s="2">
        <f t="shared" si="53"/>
        <v>7.5854735152487969</v>
      </c>
      <c r="J470" s="2">
        <f t="shared" si="54"/>
        <v>4.3543890023817822</v>
      </c>
      <c r="K470" s="2">
        <f t="shared" si="55"/>
        <v>25.82991707088096</v>
      </c>
    </row>
    <row r="471" spans="1:11">
      <c r="A471" s="1">
        <v>40877</v>
      </c>
      <c r="B471" s="9">
        <v>3.4</v>
      </c>
      <c r="C471" s="2">
        <f t="shared" si="49"/>
        <v>2.7901164905321796E-3</v>
      </c>
      <c r="D471" s="9">
        <v>1746.35</v>
      </c>
      <c r="E471" s="9">
        <v>2166.8000000000002</v>
      </c>
      <c r="F471" s="2">
        <f t="shared" si="50"/>
        <v>1.8458039307167384E-2</v>
      </c>
      <c r="G471">
        <f t="shared" si="51"/>
        <v>0.18624303280093768</v>
      </c>
      <c r="H471">
        <f t="shared" si="52"/>
        <v>5.0891178271306208</v>
      </c>
      <c r="I471" s="2">
        <f t="shared" si="53"/>
        <v>7.6950240770465506</v>
      </c>
      <c r="J471" s="2">
        <f t="shared" si="54"/>
        <v>4.3693283714340518</v>
      </c>
      <c r="K471" s="2">
        <f t="shared" si="55"/>
        <v>26.325144734783322</v>
      </c>
    </row>
    <row r="472" spans="1:11">
      <c r="A472" s="1">
        <v>40908</v>
      </c>
      <c r="B472" s="9">
        <v>3</v>
      </c>
      <c r="C472" s="2">
        <f t="shared" si="49"/>
        <v>2.4662697723036864E-3</v>
      </c>
      <c r="D472" s="9">
        <v>1564.91</v>
      </c>
      <c r="E472" s="9">
        <v>2164.1999999999998</v>
      </c>
      <c r="F472" s="2">
        <f t="shared" si="50"/>
        <v>-0.10389669882898611</v>
      </c>
      <c r="G472">
        <f t="shared" si="51"/>
        <v>0.18578483727261985</v>
      </c>
      <c r="H472">
        <f t="shared" si="52"/>
        <v>4.5491558394037863</v>
      </c>
      <c r="I472" s="2">
        <f t="shared" si="53"/>
        <v>7.6845906902086671</v>
      </c>
      <c r="J472" s="2">
        <f t="shared" si="54"/>
        <v>4.3825705836940925</v>
      </c>
      <c r="K472" s="2">
        <f t="shared" si="55"/>
        <v>23.486152401815083</v>
      </c>
    </row>
    <row r="473" spans="1:11">
      <c r="A473" s="1">
        <v>40939</v>
      </c>
      <c r="B473" s="9">
        <v>2.9</v>
      </c>
      <c r="C473" s="2">
        <f t="shared" si="49"/>
        <v>2.3851279739270925E-3</v>
      </c>
      <c r="D473" s="9">
        <v>1737.76</v>
      </c>
      <c r="E473" s="9">
        <v>2201.9</v>
      </c>
      <c r="F473" s="2">
        <f t="shared" si="50"/>
        <v>0.1104536363113533</v>
      </c>
      <c r="G473">
        <f t="shared" si="51"/>
        <v>0.18534277104463612</v>
      </c>
      <c r="H473">
        <f t="shared" si="52"/>
        <v>5.0396065374828245</v>
      </c>
      <c r="I473" s="2">
        <f t="shared" si="53"/>
        <v>7.8358747993579456</v>
      </c>
      <c r="J473" s="2">
        <f t="shared" si="54"/>
        <v>4.3954087033648985</v>
      </c>
      <c r="K473" s="2">
        <f t="shared" si="55"/>
        <v>26.190736973869537</v>
      </c>
    </row>
    <row r="474" spans="1:11">
      <c r="A474" s="1">
        <v>40968</v>
      </c>
      <c r="B474" s="9">
        <v>2.9</v>
      </c>
      <c r="C474" s="2">
        <f t="shared" si="49"/>
        <v>2.3851279739270925E-3</v>
      </c>
      <c r="D474" s="9">
        <v>1696.76</v>
      </c>
      <c r="E474" s="9">
        <v>2209.9</v>
      </c>
      <c r="F474" s="2">
        <f t="shared" si="50"/>
        <v>-2.3593591750299181E-2</v>
      </c>
      <c r="G474">
        <f t="shared" si="51"/>
        <v>0.18490175669232101</v>
      </c>
      <c r="H474">
        <f t="shared" si="52"/>
        <v>4.908995535679284</v>
      </c>
      <c r="I474" s="2">
        <f t="shared" si="53"/>
        <v>7.867977528089888</v>
      </c>
      <c r="J474" s="2">
        <f t="shared" si="54"/>
        <v>4.4082774435940637</v>
      </c>
      <c r="K474" s="2">
        <f t="shared" si="55"/>
        <v>25.549209826318293</v>
      </c>
    </row>
    <row r="475" spans="1:11">
      <c r="A475" s="1">
        <v>40999</v>
      </c>
      <c r="B475" s="9">
        <v>2.7</v>
      </c>
      <c r="C475" s="2">
        <f t="shared" si="49"/>
        <v>2.2226272943570713E-3</v>
      </c>
      <c r="D475" s="9">
        <v>1668.15</v>
      </c>
      <c r="E475" s="9">
        <v>2228.8000000000002</v>
      </c>
      <c r="F475" s="2">
        <f t="shared" si="50"/>
        <v>-1.6861547891275031E-2</v>
      </c>
      <c r="G475">
        <f t="shared" si="51"/>
        <v>0.18449170040342203</v>
      </c>
      <c r="H475">
        <f t="shared" si="52"/>
        <v>4.8155191680170386</v>
      </c>
      <c r="I475" s="2">
        <f t="shared" si="53"/>
        <v>7.9438202247191025</v>
      </c>
      <c r="J475" s="2">
        <f t="shared" si="54"/>
        <v>4.4202980286556519</v>
      </c>
      <c r="K475" s="2">
        <f t="shared" si="55"/>
        <v>25.101549053356319</v>
      </c>
    </row>
    <row r="476" spans="1:11">
      <c r="A476" s="1">
        <v>41029</v>
      </c>
      <c r="B476" s="9">
        <v>2.2999999999999998</v>
      </c>
      <c r="C476" s="2">
        <f t="shared" si="49"/>
        <v>1.8967538135683526E-3</v>
      </c>
      <c r="D476" s="9">
        <v>1664.75</v>
      </c>
      <c r="E476" s="9">
        <v>2248.1</v>
      </c>
      <c r="F476" s="2">
        <f t="shared" si="50"/>
        <v>-2.0381860144471631E-3</v>
      </c>
      <c r="G476">
        <f t="shared" si="51"/>
        <v>0.18414242755172355</v>
      </c>
      <c r="H476">
        <f t="shared" si="52"/>
        <v>4.7966062629750006</v>
      </c>
      <c r="I476" s="2">
        <f t="shared" si="53"/>
        <v>8.021268057784912</v>
      </c>
      <c r="J476" s="2">
        <f t="shared" si="54"/>
        <v>4.4305789996121812</v>
      </c>
      <c r="K476" s="2">
        <f t="shared" si="55"/>
        <v>25.048349241120363</v>
      </c>
    </row>
    <row r="477" spans="1:11">
      <c r="A477" s="1">
        <v>41060</v>
      </c>
      <c r="B477" s="9">
        <v>1.7</v>
      </c>
      <c r="C477" s="2">
        <f t="shared" si="49"/>
        <v>1.4057468926966799E-3</v>
      </c>
      <c r="D477" s="9">
        <v>1560.51</v>
      </c>
      <c r="E477" s="9">
        <v>2256.6</v>
      </c>
      <c r="F477" s="2">
        <f t="shared" si="50"/>
        <v>-6.2616008409671076E-2</v>
      </c>
      <c r="G477">
        <f t="shared" si="51"/>
        <v>0.18388393328389288</v>
      </c>
      <c r="H477">
        <f t="shared" si="52"/>
        <v>4.489950191344831</v>
      </c>
      <c r="I477" s="2">
        <f t="shared" si="53"/>
        <v>8.0553772070626</v>
      </c>
      <c r="J477" s="2">
        <f t="shared" si="54"/>
        <v>4.4382130191664295</v>
      </c>
      <c r="K477" s="2">
        <f t="shared" si="55"/>
        <v>23.417305585980319</v>
      </c>
    </row>
    <row r="478" spans="1:11">
      <c r="A478" s="1">
        <v>41090</v>
      </c>
      <c r="B478" s="9">
        <v>1.7</v>
      </c>
      <c r="C478" s="2">
        <f t="shared" si="49"/>
        <v>1.4057468926966799E-3</v>
      </c>
      <c r="D478" s="9">
        <v>1597.45</v>
      </c>
      <c r="E478" s="9">
        <v>2277</v>
      </c>
      <c r="F478" s="2">
        <f t="shared" si="50"/>
        <v>2.3671748338684129E-2</v>
      </c>
      <c r="G478">
        <f t="shared" si="51"/>
        <v>0.18362580188347624</v>
      </c>
      <c r="H478">
        <f t="shared" si="52"/>
        <v>4.5897830890120419</v>
      </c>
      <c r="I478" s="2">
        <f t="shared" si="53"/>
        <v>8.1372391653290528</v>
      </c>
      <c r="J478" s="2">
        <f t="shared" si="54"/>
        <v>4.4458577702199458</v>
      </c>
      <c r="K478" s="2">
        <f t="shared" si="55"/>
        <v>23.995305898920392</v>
      </c>
    </row>
    <row r="479" spans="1:11">
      <c r="A479" s="1">
        <v>41121</v>
      </c>
      <c r="B479" s="9">
        <v>1.4</v>
      </c>
      <c r="C479" s="2">
        <f t="shared" si="49"/>
        <v>1.1592468385308585E-3</v>
      </c>
      <c r="D479" s="9">
        <v>1614.58</v>
      </c>
      <c r="E479" s="9">
        <v>2318.1</v>
      </c>
      <c r="F479" s="2">
        <f t="shared" si="50"/>
        <v>1.072334032364064E-2</v>
      </c>
      <c r="G479">
        <f t="shared" si="51"/>
        <v>0.18341318073356597</v>
      </c>
      <c r="H479">
        <f t="shared" si="52"/>
        <v>4.6336293748834514</v>
      </c>
      <c r="I479" s="2">
        <f t="shared" si="53"/>
        <v>8.3021669341894064</v>
      </c>
      <c r="J479" s="2">
        <f t="shared" si="54"/>
        <v>4.4521708636231621</v>
      </c>
      <c r="K479" s="2">
        <f t="shared" si="55"/>
        <v>24.263339070568019</v>
      </c>
    </row>
    <row r="480" spans="1:11">
      <c r="A480" s="1">
        <v>41152</v>
      </c>
      <c r="B480" s="9">
        <v>1.7</v>
      </c>
      <c r="C480" s="2">
        <f t="shared" si="49"/>
        <v>1.4057468926966799E-3</v>
      </c>
      <c r="D480" s="9">
        <v>1691.85</v>
      </c>
      <c r="E480" s="9">
        <v>2348.8000000000002</v>
      </c>
      <c r="F480" s="2">
        <f t="shared" si="50"/>
        <v>4.7857647189981201E-2</v>
      </c>
      <c r="G480">
        <f t="shared" si="51"/>
        <v>0.18315571016312451</v>
      </c>
      <c r="H480">
        <f t="shared" si="52"/>
        <v>4.8485681151538511</v>
      </c>
      <c r="I480" s="2">
        <f t="shared" si="53"/>
        <v>8.4253611556982353</v>
      </c>
      <c r="J480" s="2">
        <f t="shared" si="54"/>
        <v>4.4598352358731521</v>
      </c>
      <c r="K480" s="2">
        <f t="shared" si="55"/>
        <v>25.472383038648132</v>
      </c>
    </row>
    <row r="481" spans="1:11">
      <c r="A481" s="1">
        <v>41182</v>
      </c>
      <c r="B481" s="9">
        <v>2</v>
      </c>
      <c r="C481" s="2">
        <f t="shared" si="49"/>
        <v>1.6515813019202241E-3</v>
      </c>
      <c r="D481" s="9">
        <v>1772.25</v>
      </c>
      <c r="E481" s="9">
        <v>2390</v>
      </c>
      <c r="F481" s="2">
        <f t="shared" si="50"/>
        <v>4.7521943434701619E-2</v>
      </c>
      <c r="G481">
        <f t="shared" si="51"/>
        <v>0.18285371239075324</v>
      </c>
      <c r="H481">
        <f t="shared" si="52"/>
        <v>5.0706069751918772</v>
      </c>
      <c r="I481" s="2">
        <f t="shared" si="53"/>
        <v>8.5906902086677377</v>
      </c>
      <c r="J481" s="2">
        <f t="shared" si="54"/>
        <v>4.4688525976602858</v>
      </c>
      <c r="K481" s="2">
        <f t="shared" si="55"/>
        <v>26.730402127992523</v>
      </c>
    </row>
    <row r="482" spans="1:11">
      <c r="A482" s="1">
        <v>41213</v>
      </c>
      <c r="B482" s="9">
        <v>2.2000000000000002</v>
      </c>
      <c r="C482" s="2">
        <f t="shared" si="49"/>
        <v>1.8151029571964461E-3</v>
      </c>
      <c r="D482" s="9">
        <v>1720.65</v>
      </c>
      <c r="E482" s="9">
        <v>2422</v>
      </c>
      <c r="F482" s="2">
        <f t="shared" si="50"/>
        <v>-2.9115531104528136E-2</v>
      </c>
      <c r="G482">
        <f t="shared" si="51"/>
        <v>0.18252241541477923</v>
      </c>
      <c r="H482">
        <f t="shared" si="52"/>
        <v>4.9140540460560214</v>
      </c>
      <c r="I482" s="2">
        <f t="shared" si="53"/>
        <v>8.7191011235955056</v>
      </c>
      <c r="J482" s="2">
        <f t="shared" si="54"/>
        <v>4.4787791281827705</v>
      </c>
      <c r="K482" s="2">
        <f t="shared" si="55"/>
        <v>25.923016742293882</v>
      </c>
    </row>
    <row r="483" spans="1:11">
      <c r="A483" s="1">
        <v>41243</v>
      </c>
      <c r="B483" s="9">
        <v>1.8</v>
      </c>
      <c r="C483" s="2">
        <f t="shared" si="49"/>
        <v>1.4877654706024757E-3</v>
      </c>
      <c r="D483" s="9">
        <v>1714.98</v>
      </c>
      <c r="E483" s="9">
        <v>2423.5</v>
      </c>
      <c r="F483" s="2">
        <f t="shared" si="50"/>
        <v>-3.2952663237730828E-3</v>
      </c>
      <c r="G483">
        <f t="shared" si="51"/>
        <v>0.18225126827087232</v>
      </c>
      <c r="H483">
        <f t="shared" si="52"/>
        <v>4.8905848859205294</v>
      </c>
      <c r="I483" s="2">
        <f t="shared" si="53"/>
        <v>8.7251203852327457</v>
      </c>
      <c r="J483" s="2">
        <f t="shared" si="54"/>
        <v>4.486930266590738</v>
      </c>
      <c r="K483" s="2">
        <f t="shared" si="55"/>
        <v>25.834298231888621</v>
      </c>
    </row>
    <row r="484" spans="1:11">
      <c r="A484" s="1">
        <v>41274</v>
      </c>
      <c r="B484" s="9">
        <v>1.7</v>
      </c>
      <c r="C484" s="2">
        <f t="shared" si="49"/>
        <v>1.4057468926966799E-3</v>
      </c>
      <c r="D484" s="9">
        <v>1675.35</v>
      </c>
      <c r="E484" s="9">
        <v>2461.1999999999998</v>
      </c>
      <c r="F484" s="2">
        <f t="shared" si="50"/>
        <v>-2.3108141202812904E-2</v>
      </c>
      <c r="G484">
        <f t="shared" si="51"/>
        <v>0.18199542876240457</v>
      </c>
      <c r="H484">
        <f t="shared" si="52"/>
        <v>4.7708659298559679</v>
      </c>
      <c r="I484" s="2">
        <f t="shared" si="53"/>
        <v>8.8764044943820224</v>
      </c>
      <c r="J484" s="2">
        <f t="shared" si="54"/>
        <v>4.4946435017634414</v>
      </c>
      <c r="K484" s="2">
        <f t="shared" si="55"/>
        <v>25.214207479267746</v>
      </c>
    </row>
    <row r="485" spans="1:11">
      <c r="A485" s="1">
        <v>41305</v>
      </c>
      <c r="B485" s="9">
        <v>1.6</v>
      </c>
      <c r="C485" s="2">
        <f t="shared" si="49"/>
        <v>1.323654354508319E-3</v>
      </c>
      <c r="D485" s="9">
        <v>1663.7</v>
      </c>
      <c r="E485" s="9">
        <v>2473.4</v>
      </c>
      <c r="F485" s="2">
        <f t="shared" si="50"/>
        <v>-6.9537708538514043E-3</v>
      </c>
      <c r="G485">
        <f t="shared" si="51"/>
        <v>0.1817548481661764</v>
      </c>
      <c r="H485">
        <f t="shared" si="52"/>
        <v>4.731427646597842</v>
      </c>
      <c r="I485" s="2">
        <f t="shared" si="53"/>
        <v>8.9253611556982353</v>
      </c>
      <c r="J485" s="2">
        <f t="shared" si="54"/>
        <v>4.5019165105610215</v>
      </c>
      <c r="K485" s="2">
        <f t="shared" si="55"/>
        <v>25.031919887341601</v>
      </c>
    </row>
    <row r="486" spans="1:11">
      <c r="A486" s="1">
        <v>41333</v>
      </c>
      <c r="B486" s="9">
        <v>2</v>
      </c>
      <c r="C486" s="2">
        <f t="shared" si="49"/>
        <v>1.6515813019202241E-3</v>
      </c>
      <c r="D486" s="9">
        <v>1579.61</v>
      </c>
      <c r="E486" s="9">
        <v>2472.1</v>
      </c>
      <c r="F486" s="2">
        <f t="shared" si="50"/>
        <v>-5.0543968263509154E-2</v>
      </c>
      <c r="G486">
        <f t="shared" si="51"/>
        <v>0.18145516021642602</v>
      </c>
      <c r="H486">
        <f t="shared" si="52"/>
        <v>4.4848753814656401</v>
      </c>
      <c r="I486" s="2">
        <f t="shared" si="53"/>
        <v>8.9201444622792945</v>
      </c>
      <c r="J486" s="2">
        <f t="shared" si="54"/>
        <v>4.5110033729945904</v>
      </c>
      <c r="K486" s="2">
        <f t="shared" si="55"/>
        <v>23.716163354717594</v>
      </c>
    </row>
    <row r="487" spans="1:11">
      <c r="A487" s="1">
        <v>41364</v>
      </c>
      <c r="B487" s="9">
        <v>1.5</v>
      </c>
      <c r="C487" s="2">
        <f t="shared" si="49"/>
        <v>1.2414877164492744E-3</v>
      </c>
      <c r="D487" s="9">
        <v>1597.5</v>
      </c>
      <c r="E487" s="9">
        <v>2480.1999999999998</v>
      </c>
      <c r="F487" s="2">
        <f t="shared" si="50"/>
        <v>1.1325580364773602E-2</v>
      </c>
      <c r="G487">
        <f t="shared" si="51"/>
        <v>0.18123016519248947</v>
      </c>
      <c r="H487">
        <f t="shared" si="52"/>
        <v>4.5300452025504976</v>
      </c>
      <c r="I487" s="2">
        <f t="shared" si="53"/>
        <v>8.9526484751203856</v>
      </c>
      <c r="J487" s="2">
        <f t="shared" si="54"/>
        <v>4.5178452159874736</v>
      </c>
      <c r="K487" s="2">
        <f t="shared" si="55"/>
        <v>23.996088249100321</v>
      </c>
    </row>
    <row r="488" spans="1:11">
      <c r="A488" s="1">
        <v>41394</v>
      </c>
      <c r="B488" s="9">
        <v>1.1000000000000001</v>
      </c>
      <c r="C488" s="2">
        <f t="shared" si="49"/>
        <v>9.1207735967446801E-4</v>
      </c>
      <c r="D488" s="9">
        <v>1476.71</v>
      </c>
      <c r="E488" s="9">
        <v>2515.1</v>
      </c>
      <c r="F488" s="2">
        <f t="shared" si="50"/>
        <v>-7.5611893583724554E-2</v>
      </c>
      <c r="G488">
        <f t="shared" si="51"/>
        <v>0.18106501988722132</v>
      </c>
      <c r="H488">
        <f t="shared" si="52"/>
        <v>4.1837040450267402</v>
      </c>
      <c r="I488" s="2">
        <f t="shared" si="53"/>
        <v>9.0926966292134832</v>
      </c>
      <c r="J488" s="2">
        <f t="shared" si="54"/>
        <v>4.5228779176831635</v>
      </c>
      <c r="K488" s="2">
        <f t="shared" si="55"/>
        <v>22.106086684399958</v>
      </c>
    </row>
    <row r="489" spans="1:11">
      <c r="A489" s="1">
        <v>41425</v>
      </c>
      <c r="B489" s="9">
        <v>1.4</v>
      </c>
      <c r="C489" s="2">
        <f t="shared" si="49"/>
        <v>1.1592468385308585E-3</v>
      </c>
      <c r="D489" s="9">
        <v>1387.8</v>
      </c>
      <c r="E489" s="9">
        <v>2530.1999999999998</v>
      </c>
      <c r="F489" s="2">
        <f t="shared" si="50"/>
        <v>-6.0208165448869533E-2</v>
      </c>
      <c r="G489">
        <f t="shared" si="51"/>
        <v>0.18085536387841392</v>
      </c>
      <c r="H489">
        <f t="shared" si="52"/>
        <v>3.927258237998172</v>
      </c>
      <c r="I489" s="2">
        <f t="shared" si="53"/>
        <v>9.153290529695024</v>
      </c>
      <c r="J489" s="2">
        <f t="shared" si="54"/>
        <v>4.5292802964488299</v>
      </c>
      <c r="K489" s="2">
        <f t="shared" si="55"/>
        <v>20.714911594429683</v>
      </c>
    </row>
    <row r="490" spans="1:11">
      <c r="A490" s="1">
        <v>41455</v>
      </c>
      <c r="B490" s="9">
        <v>1.8</v>
      </c>
      <c r="C490" s="2">
        <f t="shared" si="49"/>
        <v>1.4877654706024757E-3</v>
      </c>
      <c r="D490" s="9">
        <v>1234.53</v>
      </c>
      <c r="E490" s="9">
        <v>2531.3000000000002</v>
      </c>
      <c r="F490" s="2">
        <f t="shared" si="50"/>
        <v>-0.11044098573281447</v>
      </c>
      <c r="G490">
        <f t="shared" si="51"/>
        <v>0.1805866932317734</v>
      </c>
      <c r="H490">
        <f t="shared" si="52"/>
        <v>3.4883381379349325</v>
      </c>
      <c r="I490" s="2">
        <f t="shared" si="53"/>
        <v>9.1577046548956673</v>
      </c>
      <c r="J490" s="2">
        <f t="shared" si="54"/>
        <v>4.5375065687511693</v>
      </c>
      <c r="K490" s="2">
        <f t="shared" si="55"/>
        <v>18.316695352839947</v>
      </c>
    </row>
    <row r="491" spans="1:11">
      <c r="A491" s="1">
        <v>41486</v>
      </c>
      <c r="B491" s="9">
        <v>2</v>
      </c>
      <c r="C491" s="2">
        <f t="shared" si="49"/>
        <v>1.6515813019202241E-3</v>
      </c>
      <c r="D491" s="9">
        <v>1325.07</v>
      </c>
      <c r="E491" s="9">
        <v>2545.6</v>
      </c>
      <c r="F491" s="2">
        <f t="shared" si="50"/>
        <v>7.333965152730193E-2</v>
      </c>
      <c r="G491">
        <f t="shared" si="51"/>
        <v>0.18028893140372382</v>
      </c>
      <c r="H491">
        <f t="shared" si="52"/>
        <v>3.737998033721369</v>
      </c>
      <c r="I491" s="2">
        <f t="shared" si="53"/>
        <v>9.2150882825040128</v>
      </c>
      <c r="J491" s="2">
        <f t="shared" si="54"/>
        <v>4.5466522110593788</v>
      </c>
      <c r="K491" s="2">
        <f t="shared" si="55"/>
        <v>19.73337505867628</v>
      </c>
    </row>
    <row r="492" spans="1:11">
      <c r="A492" s="1">
        <v>41517</v>
      </c>
      <c r="B492" s="9">
        <v>1.5</v>
      </c>
      <c r="C492" s="2">
        <f t="shared" si="49"/>
        <v>1.2414877164492744E-3</v>
      </c>
      <c r="D492" s="9">
        <v>1395.27</v>
      </c>
      <c r="E492" s="9">
        <v>2552.1999999999998</v>
      </c>
      <c r="F492" s="2">
        <f t="shared" si="50"/>
        <v>5.2978333220131901E-2</v>
      </c>
      <c r="G492">
        <f t="shared" si="51"/>
        <v>0.18006538244326276</v>
      </c>
      <c r="H492">
        <f t="shared" si="52"/>
        <v>3.9311504641153445</v>
      </c>
      <c r="I492" s="2">
        <f t="shared" si="53"/>
        <v>9.2415730337078656</v>
      </c>
      <c r="J492" s="2">
        <f t="shared" si="54"/>
        <v>4.5535383116468253</v>
      </c>
      <c r="K492" s="2">
        <f t="shared" si="55"/>
        <v>20.831794711312803</v>
      </c>
    </row>
    <row r="493" spans="1:11">
      <c r="A493" s="1">
        <v>41547</v>
      </c>
      <c r="B493" s="9">
        <v>1.2</v>
      </c>
      <c r="C493" s="2">
        <f t="shared" si="49"/>
        <v>9.9454180114277868E-4</v>
      </c>
      <c r="D493" s="9">
        <v>1329.03</v>
      </c>
      <c r="E493" s="9">
        <v>2584.5</v>
      </c>
      <c r="F493" s="2">
        <f t="shared" si="50"/>
        <v>-4.7474682319551098E-2</v>
      </c>
      <c r="G493">
        <f t="shared" si="51"/>
        <v>0.17988647782160883</v>
      </c>
      <c r="H493">
        <f t="shared" si="52"/>
        <v>3.7407999627484458</v>
      </c>
      <c r="I493" s="2">
        <f t="shared" si="53"/>
        <v>9.3711878009630816</v>
      </c>
      <c r="J493" s="2">
        <f t="shared" si="54"/>
        <v>4.5590615376420063</v>
      </c>
      <c r="K493" s="2">
        <f t="shared" si="55"/>
        <v>19.795337192927573</v>
      </c>
    </row>
    <row r="494" spans="1:11">
      <c r="A494" s="1">
        <v>41578</v>
      </c>
      <c r="B494" s="9">
        <v>1</v>
      </c>
      <c r="C494" s="2">
        <f t="shared" si="49"/>
        <v>8.295381143461622E-4</v>
      </c>
      <c r="D494" s="9">
        <v>1323.06</v>
      </c>
      <c r="E494" s="9">
        <v>2622.6</v>
      </c>
      <c r="F494" s="2">
        <f t="shared" si="50"/>
        <v>-4.4919979232974638E-3</v>
      </c>
      <c r="G494">
        <f t="shared" si="51"/>
        <v>0.17973737881530885</v>
      </c>
      <c r="H494">
        <f t="shared" si="52"/>
        <v>3.7209096607007188</v>
      </c>
      <c r="I494" s="2">
        <f t="shared" si="53"/>
        <v>9.5240770465489568</v>
      </c>
      <c r="J494" s="2">
        <f t="shared" si="54"/>
        <v>4.5636729910674765</v>
      </c>
      <c r="K494" s="2">
        <f t="shared" si="55"/>
        <v>19.701924581442672</v>
      </c>
    </row>
    <row r="495" spans="1:11">
      <c r="A495" s="1">
        <v>41608</v>
      </c>
      <c r="B495" s="9">
        <v>1.2</v>
      </c>
      <c r="C495" s="2">
        <f t="shared" si="49"/>
        <v>9.9454180114277868E-4</v>
      </c>
      <c r="D495" s="9">
        <v>1253.3499999999999</v>
      </c>
      <c r="E495" s="9">
        <v>2625</v>
      </c>
      <c r="F495" s="2">
        <f t="shared" si="50"/>
        <v>-5.2688464619896291E-2</v>
      </c>
      <c r="G495">
        <f t="shared" si="51"/>
        <v>0.1795588000828634</v>
      </c>
      <c r="H495">
        <f t="shared" si="52"/>
        <v>3.5213585054585708</v>
      </c>
      <c r="I495" s="2">
        <f t="shared" si="53"/>
        <v>9.5337078651685392</v>
      </c>
      <c r="J495" s="2">
        <f t="shared" si="54"/>
        <v>4.5692062964249818</v>
      </c>
      <c r="K495" s="2">
        <f t="shared" si="55"/>
        <v>18.611171960569568</v>
      </c>
    </row>
    <row r="496" spans="1:11">
      <c r="A496" s="1">
        <v>41639</v>
      </c>
      <c r="B496" s="9">
        <v>1.5</v>
      </c>
      <c r="C496" s="2">
        <f t="shared" si="49"/>
        <v>1.2414877164492744E-3</v>
      </c>
      <c r="D496" s="9">
        <v>1201.6400000000001</v>
      </c>
      <c r="E496" s="9">
        <v>2664.5</v>
      </c>
      <c r="F496" s="2">
        <f t="shared" si="50"/>
        <v>-4.125743008736571E-2</v>
      </c>
      <c r="G496">
        <f t="shared" si="51"/>
        <v>0.17933615644751857</v>
      </c>
      <c r="H496">
        <f t="shared" si="52"/>
        <v>3.3718901429134198</v>
      </c>
      <c r="I496" s="2">
        <f t="shared" si="53"/>
        <v>9.692215088282504</v>
      </c>
      <c r="J496" s="2">
        <f t="shared" si="54"/>
        <v>4.5761203976323657</v>
      </c>
      <c r="K496" s="2">
        <f t="shared" si="55"/>
        <v>17.802065404475062</v>
      </c>
    </row>
    <row r="497" spans="1:11">
      <c r="A497" s="1">
        <v>41670</v>
      </c>
      <c r="B497" s="9">
        <v>1.6</v>
      </c>
      <c r="C497" s="2">
        <f t="shared" si="49"/>
        <v>1.323654354508319E-3</v>
      </c>
      <c r="D497" s="9">
        <v>1244.55</v>
      </c>
      <c r="E497" s="9">
        <v>2696.3</v>
      </c>
      <c r="F497" s="2">
        <f t="shared" si="50"/>
        <v>3.5709530308578152E-2</v>
      </c>
      <c r="G497">
        <f t="shared" si="51"/>
        <v>0.17909909115562195</v>
      </c>
      <c r="H497">
        <f t="shared" si="52"/>
        <v>3.487682270344699</v>
      </c>
      <c r="I497" s="2">
        <f t="shared" si="53"/>
        <v>9.8198234349919762</v>
      </c>
      <c r="J497" s="2">
        <f t="shared" si="54"/>
        <v>4.5835012536779542</v>
      </c>
      <c r="K497" s="2">
        <f t="shared" si="55"/>
        <v>18.473478328900033</v>
      </c>
    </row>
    <row r="498" spans="1:11">
      <c r="A498" s="1">
        <v>41698</v>
      </c>
      <c r="B498" s="9">
        <v>1.1000000000000001</v>
      </c>
      <c r="C498" s="2">
        <f t="shared" si="49"/>
        <v>9.1207735967446801E-4</v>
      </c>
      <c r="D498" s="9">
        <v>1326.39</v>
      </c>
      <c r="E498" s="9">
        <v>2725.8</v>
      </c>
      <c r="F498" s="2">
        <f t="shared" si="50"/>
        <v>6.5758707966734997E-2</v>
      </c>
      <c r="G498">
        <f t="shared" si="51"/>
        <v>0.17893588778354133</v>
      </c>
      <c r="H498">
        <f t="shared" si="52"/>
        <v>3.7136406227071168</v>
      </c>
      <c r="I498" s="2">
        <f t="shared" si="53"/>
        <v>9.938202247191013</v>
      </c>
      <c r="J498" s="2">
        <f t="shared" si="54"/>
        <v>4.5885938387591478</v>
      </c>
      <c r="K498" s="2">
        <f t="shared" si="55"/>
        <v>19.754029103426713</v>
      </c>
    </row>
    <row r="499" spans="1:11">
      <c r="A499" s="1">
        <v>41729</v>
      </c>
      <c r="B499" s="9">
        <v>1.5</v>
      </c>
      <c r="C499" s="2">
        <f t="shared" si="49"/>
        <v>1.2414877164492744E-3</v>
      </c>
      <c r="D499" s="9">
        <v>1284.01</v>
      </c>
      <c r="E499" s="9">
        <v>2754.7</v>
      </c>
      <c r="F499" s="2">
        <f t="shared" si="50"/>
        <v>-3.1951386847005825E-2</v>
      </c>
      <c r="G499">
        <f t="shared" si="51"/>
        <v>0.17871401652726543</v>
      </c>
      <c r="H499">
        <f t="shared" si="52"/>
        <v>3.5905270593205212</v>
      </c>
      <c r="I499" s="2">
        <f t="shared" si="53"/>
        <v>10.054173354735152</v>
      </c>
      <c r="J499" s="2">
        <f t="shared" si="54"/>
        <v>4.5955320093621914</v>
      </c>
      <c r="K499" s="2">
        <f t="shared" si="55"/>
        <v>19.090909090909108</v>
      </c>
    </row>
    <row r="500" spans="1:11">
      <c r="A500" s="1">
        <v>41759</v>
      </c>
      <c r="B500" s="9">
        <v>2</v>
      </c>
      <c r="C500" s="2">
        <f t="shared" si="49"/>
        <v>1.6515813019202241E-3</v>
      </c>
      <c r="D500" s="9">
        <v>1291.5999999999999</v>
      </c>
      <c r="E500" s="9">
        <v>2778.4</v>
      </c>
      <c r="F500" s="2">
        <f t="shared" si="50"/>
        <v>5.9111689161299719E-3</v>
      </c>
      <c r="G500">
        <f t="shared" si="51"/>
        <v>0.17841934247732896</v>
      </c>
      <c r="H500">
        <f t="shared" si="52"/>
        <v>3.6057960060040455</v>
      </c>
      <c r="I500" s="2">
        <f t="shared" si="53"/>
        <v>10.149277688603533</v>
      </c>
      <c r="J500" s="2">
        <f t="shared" si="54"/>
        <v>4.6047734854031503</v>
      </c>
      <c r="K500" s="2">
        <f t="shared" si="55"/>
        <v>19.209669848224081</v>
      </c>
    </row>
    <row r="501" spans="1:11">
      <c r="A501" s="1">
        <v>41790</v>
      </c>
      <c r="B501" s="9">
        <v>2.1</v>
      </c>
      <c r="C501" s="2">
        <f t="shared" si="49"/>
        <v>1.73337883251512E-3</v>
      </c>
      <c r="D501" s="9">
        <v>1249.68</v>
      </c>
      <c r="E501" s="9">
        <v>2794.7</v>
      </c>
      <c r="F501" s="2">
        <f t="shared" si="50"/>
        <v>-3.2455868689996836E-2</v>
      </c>
      <c r="G501">
        <f t="shared" si="51"/>
        <v>0.178110609317292</v>
      </c>
      <c r="H501">
        <f t="shared" si="52"/>
        <v>3.482729874067187</v>
      </c>
      <c r="I501" s="2">
        <f t="shared" si="53"/>
        <v>10.214686998394864</v>
      </c>
      <c r="J501" s="2">
        <f t="shared" si="54"/>
        <v>4.61448868112379</v>
      </c>
      <c r="K501" s="2">
        <f t="shared" si="55"/>
        <v>18.553747457361933</v>
      </c>
    </row>
    <row r="502" spans="1:11">
      <c r="A502" s="1">
        <v>41820</v>
      </c>
      <c r="B502" s="9">
        <v>2.1</v>
      </c>
      <c r="C502" s="2">
        <f t="shared" si="49"/>
        <v>1.73337883251512E-3</v>
      </c>
      <c r="D502" s="9">
        <v>1327.33</v>
      </c>
      <c r="E502" s="9">
        <v>2829.5</v>
      </c>
      <c r="F502" s="2">
        <f t="shared" si="50"/>
        <v>6.2135906792138762E-2</v>
      </c>
      <c r="G502">
        <f t="shared" si="51"/>
        <v>0.17780241038276434</v>
      </c>
      <c r="H502">
        <f t="shared" si="52"/>
        <v>3.6927315502011435</v>
      </c>
      <c r="I502" s="2">
        <f t="shared" si="53"/>
        <v>10.354333868378813</v>
      </c>
      <c r="J502" s="2">
        <f t="shared" si="54"/>
        <v>4.6242207169590452</v>
      </c>
      <c r="K502" s="2">
        <f t="shared" si="55"/>
        <v>19.768737286809593</v>
      </c>
    </row>
    <row r="503" spans="1:11">
      <c r="A503" s="1">
        <v>41851</v>
      </c>
      <c r="B503" s="9">
        <v>2</v>
      </c>
      <c r="C503" s="2">
        <f t="shared" si="49"/>
        <v>1.6515813019202241E-3</v>
      </c>
      <c r="D503" s="9">
        <v>1282.5899999999999</v>
      </c>
      <c r="E503" s="9">
        <v>2842</v>
      </c>
      <c r="F503" s="2">
        <f t="shared" si="50"/>
        <v>-3.3706764708098191E-2</v>
      </c>
      <c r="G503">
        <f t="shared" si="51"/>
        <v>0.17750923944198388</v>
      </c>
      <c r="H503">
        <f t="shared" si="52"/>
        <v>3.5623779598794334</v>
      </c>
      <c r="I503" s="2">
        <f t="shared" si="53"/>
        <v>10.404494382022472</v>
      </c>
      <c r="J503" s="2">
        <f t="shared" si="54"/>
        <v>4.633509574733047</v>
      </c>
      <c r="K503" s="2">
        <f t="shared" si="55"/>
        <v>19.068690345798796</v>
      </c>
    </row>
    <row r="504" spans="1:11">
      <c r="A504" s="1">
        <v>41882</v>
      </c>
      <c r="B504" s="9">
        <v>1.7</v>
      </c>
      <c r="C504" s="2">
        <f t="shared" si="49"/>
        <v>1.4057468926966799E-3</v>
      </c>
      <c r="D504" s="9">
        <v>1287.32</v>
      </c>
      <c r="E504" s="9">
        <v>2803.5</v>
      </c>
      <c r="F504" s="2">
        <f t="shared" si="50"/>
        <v>3.6878503652766348E-3</v>
      </c>
      <c r="G504">
        <f t="shared" si="51"/>
        <v>0.17726005666812342</v>
      </c>
      <c r="H504">
        <f t="shared" si="52"/>
        <v>3.5704962627133336</v>
      </c>
      <c r="I504" s="2">
        <f t="shared" si="53"/>
        <v>10.25</v>
      </c>
      <c r="J504" s="2">
        <f t="shared" si="54"/>
        <v>4.6414288633127052</v>
      </c>
      <c r="K504" s="2">
        <f t="shared" si="55"/>
        <v>19.142700672821174</v>
      </c>
    </row>
    <row r="505" spans="1:11">
      <c r="A505" s="1">
        <v>41912</v>
      </c>
      <c r="B505" s="9">
        <v>1.7</v>
      </c>
      <c r="C505" s="2">
        <f t="shared" si="49"/>
        <v>1.4057468926966799E-3</v>
      </c>
      <c r="D505" s="9">
        <v>1208.1500000000001</v>
      </c>
      <c r="E505" s="9">
        <v>2862.4</v>
      </c>
      <c r="F505" s="2">
        <f t="shared" si="50"/>
        <v>-6.1499860174626275E-2</v>
      </c>
      <c r="G505">
        <f t="shared" si="51"/>
        <v>0.17701122369044814</v>
      </c>
      <c r="H505">
        <f t="shared" si="52"/>
        <v>3.3462073212582601</v>
      </c>
      <c r="I505" s="2">
        <f t="shared" si="53"/>
        <v>10.486356340288925</v>
      </c>
      <c r="J505" s="2">
        <f t="shared" si="54"/>
        <v>4.6493592844076765</v>
      </c>
      <c r="K505" s="2">
        <f t="shared" si="55"/>
        <v>17.90392739790332</v>
      </c>
    </row>
    <row r="506" spans="1:11">
      <c r="A506" s="1">
        <v>41943</v>
      </c>
      <c r="B506" s="9">
        <v>1.7</v>
      </c>
      <c r="C506" s="2">
        <f t="shared" si="49"/>
        <v>1.4057468926966799E-3</v>
      </c>
      <c r="D506" s="9">
        <v>1172.94</v>
      </c>
      <c r="E506" s="9">
        <v>2868.2</v>
      </c>
      <c r="F506" s="2">
        <f t="shared" si="50"/>
        <v>-2.9143732152464574E-2</v>
      </c>
      <c r="G506">
        <f t="shared" si="51"/>
        <v>0.17676274001792339</v>
      </c>
      <c r="H506">
        <f t="shared" si="52"/>
        <v>3.2441259314132926</v>
      </c>
      <c r="I506" s="2">
        <f t="shared" si="53"/>
        <v>10.509630818619582</v>
      </c>
      <c r="J506" s="2">
        <f t="shared" si="54"/>
        <v>4.6573008536674596</v>
      </c>
      <c r="K506" s="2">
        <f t="shared" si="55"/>
        <v>17.352996401189188</v>
      </c>
    </row>
    <row r="507" spans="1:11">
      <c r="A507" s="1">
        <v>41973</v>
      </c>
      <c r="B507" s="9">
        <v>1.3</v>
      </c>
      <c r="C507" s="2">
        <f t="shared" si="49"/>
        <v>1.0769315803607071E-3</v>
      </c>
      <c r="D507" s="9">
        <v>1167.3800000000001</v>
      </c>
      <c r="E507" s="9">
        <v>2886</v>
      </c>
      <c r="F507" s="2">
        <f t="shared" si="50"/>
        <v>-4.7402254164747859E-3</v>
      </c>
      <c r="G507">
        <f t="shared" si="51"/>
        <v>0.1765725834266054</v>
      </c>
      <c r="H507">
        <f t="shared" si="52"/>
        <v>3.2252746431004713</v>
      </c>
      <c r="I507" s="2">
        <f t="shared" si="53"/>
        <v>10.581059390048155</v>
      </c>
      <c r="J507" s="2">
        <f t="shared" si="54"/>
        <v>4.6633933796163758</v>
      </c>
      <c r="K507" s="2">
        <f t="shared" si="55"/>
        <v>17.265999061179802</v>
      </c>
    </row>
    <row r="508" spans="1:11">
      <c r="A508" s="1">
        <v>42004</v>
      </c>
      <c r="B508" s="9">
        <v>0.8</v>
      </c>
      <c r="C508" s="2">
        <f t="shared" si="49"/>
        <v>6.6423464362252993E-4</v>
      </c>
      <c r="D508" s="9">
        <v>1184.3699999999999</v>
      </c>
      <c r="E508" s="9">
        <v>2940.3</v>
      </c>
      <c r="F508" s="2">
        <f t="shared" si="50"/>
        <v>1.4553958436841263E-2</v>
      </c>
      <c r="G508">
        <f t="shared" si="51"/>
        <v>0.17645537565304323</v>
      </c>
      <c r="H508">
        <f t="shared" si="52"/>
        <v>3.2700430803034779</v>
      </c>
      <c r="I508" s="2">
        <f t="shared" si="53"/>
        <v>10.798956661316213</v>
      </c>
      <c r="J508" s="2">
        <f t="shared" si="54"/>
        <v>4.6671552016995799</v>
      </c>
      <c r="K508" s="2">
        <f t="shared" si="55"/>
        <v>17.531841652323592</v>
      </c>
    </row>
    <row r="509" spans="1:11">
      <c r="A509" s="1">
        <v>42035</v>
      </c>
      <c r="B509" s="9">
        <v>-0.1</v>
      </c>
      <c r="C509" s="2">
        <f t="shared" si="49"/>
        <v>-8.3371552197619714E-5</v>
      </c>
      <c r="D509" s="9">
        <v>1283.79</v>
      </c>
      <c r="E509" s="9">
        <v>2940.5</v>
      </c>
      <c r="F509" s="2">
        <f t="shared" si="50"/>
        <v>8.3943362293877888E-2</v>
      </c>
      <c r="G509">
        <f t="shared" si="51"/>
        <v>0.17647008823821611</v>
      </c>
      <c r="H509">
        <f t="shared" si="52"/>
        <v>3.5448370298754495</v>
      </c>
      <c r="I509" s="2">
        <f t="shared" si="53"/>
        <v>10.79975922953451</v>
      </c>
      <c r="J509" s="2">
        <f t="shared" si="54"/>
        <v>4.6666827221738689</v>
      </c>
      <c r="K509" s="2">
        <f t="shared" si="55"/>
        <v>19.087466750117368</v>
      </c>
    </row>
    <row r="510" spans="1:11">
      <c r="A510" s="1">
        <v>42063</v>
      </c>
      <c r="B510" s="9">
        <v>0</v>
      </c>
      <c r="C510" s="2">
        <f t="shared" si="49"/>
        <v>0</v>
      </c>
      <c r="D510" s="9">
        <v>1213.18</v>
      </c>
      <c r="E510" s="9">
        <v>3006.3</v>
      </c>
      <c r="F510" s="2">
        <f t="shared" si="50"/>
        <v>-5.5001207362574744E-2</v>
      </c>
      <c r="G510">
        <f t="shared" si="51"/>
        <v>0.17647008823821611</v>
      </c>
      <c r="H510">
        <f t="shared" si="52"/>
        <v>3.3498667133287361</v>
      </c>
      <c r="I510" s="2">
        <f t="shared" si="53"/>
        <v>11.063804173354736</v>
      </c>
      <c r="J510" s="2">
        <f t="shared" si="54"/>
        <v>4.6666827221738689</v>
      </c>
      <c r="K510" s="2">
        <f t="shared" si="55"/>
        <v>17.982631826005338</v>
      </c>
    </row>
    <row r="511" spans="1:11">
      <c r="A511" s="1">
        <v>42094</v>
      </c>
      <c r="B511" s="9">
        <v>-0.1</v>
      </c>
      <c r="C511" s="2">
        <f t="shared" si="49"/>
        <v>-8.3371552197619714E-5</v>
      </c>
      <c r="D511" s="9">
        <v>1183.57</v>
      </c>
      <c r="E511" s="9">
        <v>2999.6</v>
      </c>
      <c r="F511" s="2">
        <f t="shared" si="50"/>
        <v>-2.4406930546168049E-2</v>
      </c>
      <c r="G511">
        <f t="shared" si="51"/>
        <v>0.17648480205010231</v>
      </c>
      <c r="H511">
        <f t="shared" si="52"/>
        <v>3.2683792389679245</v>
      </c>
      <c r="I511" s="2">
        <f t="shared" si="53"/>
        <v>11.036918138041734</v>
      </c>
      <c r="J511" s="2">
        <f t="shared" si="54"/>
        <v>4.6662102820395095</v>
      </c>
      <c r="K511" s="2">
        <f t="shared" si="55"/>
        <v>17.519324049444545</v>
      </c>
    </row>
    <row r="512" spans="1:11">
      <c r="A512" s="1">
        <v>42124</v>
      </c>
      <c r="B512" s="9">
        <v>-0.2</v>
      </c>
      <c r="C512" s="2">
        <f t="shared" si="49"/>
        <v>-1.6681963994558124E-4</v>
      </c>
      <c r="D512" s="9">
        <v>1184.3699999999999</v>
      </c>
      <c r="E512" s="9">
        <v>3000.9</v>
      </c>
      <c r="F512" s="2">
        <f t="shared" si="50"/>
        <v>6.75921153797443E-4</v>
      </c>
      <c r="G512">
        <f t="shared" si="51"/>
        <v>0.17651424809341451</v>
      </c>
      <c r="H512">
        <f t="shared" si="52"/>
        <v>3.2711340950461243</v>
      </c>
      <c r="I512" s="2">
        <f t="shared" si="53"/>
        <v>11.042134831460675</v>
      </c>
      <c r="J512" s="2">
        <f t="shared" si="54"/>
        <v>4.6652650468804033</v>
      </c>
      <c r="K512" s="2">
        <f t="shared" si="55"/>
        <v>17.531841652323596</v>
      </c>
    </row>
    <row r="513" spans="1:11">
      <c r="A513" s="1">
        <v>42155</v>
      </c>
      <c r="B513" s="9">
        <v>0</v>
      </c>
      <c r="C513" s="2">
        <f t="shared" si="49"/>
        <v>0</v>
      </c>
      <c r="D513" s="9">
        <v>1190.58</v>
      </c>
      <c r="E513" s="9">
        <v>2986.4</v>
      </c>
      <c r="F513" s="2">
        <f t="shared" si="50"/>
        <v>5.2432939030877534E-3</v>
      </c>
      <c r="G513">
        <f t="shared" si="51"/>
        <v>0.17651424809341451</v>
      </c>
      <c r="H513">
        <f t="shared" si="52"/>
        <v>3.2882856125028619</v>
      </c>
      <c r="I513" s="2">
        <f t="shared" si="53"/>
        <v>10.983948635634031</v>
      </c>
      <c r="J513" s="2">
        <f t="shared" si="54"/>
        <v>4.6652650468804033</v>
      </c>
      <c r="K513" s="2">
        <f t="shared" si="55"/>
        <v>17.629009544672211</v>
      </c>
    </row>
    <row r="514" spans="1:11">
      <c r="A514" s="1">
        <v>42185</v>
      </c>
      <c r="B514" s="9">
        <v>0.1</v>
      </c>
      <c r="C514" s="2">
        <f t="shared" si="49"/>
        <v>8.3295163273211514E-5</v>
      </c>
      <c r="D514" s="9">
        <v>1172.3499999999999</v>
      </c>
      <c r="E514" s="9">
        <v>3020.4</v>
      </c>
      <c r="F514" s="2">
        <f t="shared" si="50"/>
        <v>-1.5311864805389042E-2</v>
      </c>
      <c r="G514">
        <f t="shared" si="51"/>
        <v>0.17649954653486824</v>
      </c>
      <c r="H514">
        <f t="shared" si="52"/>
        <v>3.2376661458324709</v>
      </c>
      <c r="I514" s="2">
        <f t="shared" si="53"/>
        <v>11.120385232744784</v>
      </c>
      <c r="J514" s="2">
        <f t="shared" si="54"/>
        <v>4.6657369360574696</v>
      </c>
      <c r="K514" s="2">
        <f t="shared" si="55"/>
        <v>17.343764669065887</v>
      </c>
    </row>
    <row r="515" spans="1:11">
      <c r="A515" s="1">
        <v>42216</v>
      </c>
      <c r="B515" s="9">
        <v>0.2</v>
      </c>
      <c r="C515" s="2">
        <f t="shared" si="49"/>
        <v>1.6651408382073463E-4</v>
      </c>
      <c r="D515" s="9">
        <v>1095.8</v>
      </c>
      <c r="E515" s="9">
        <v>3040.5</v>
      </c>
      <c r="F515" s="2">
        <f t="shared" si="50"/>
        <v>-6.5296199940290789E-2</v>
      </c>
      <c r="G515">
        <f t="shared" si="51"/>
        <v>0.17647016176755981</v>
      </c>
      <c r="H515">
        <f t="shared" si="52"/>
        <v>3.0257550190094271</v>
      </c>
      <c r="I515" s="2">
        <f t="shared" si="53"/>
        <v>11.201043338683789</v>
      </c>
      <c r="J515" s="2">
        <f t="shared" si="54"/>
        <v>4.6666803610525465</v>
      </c>
      <c r="K515" s="2">
        <f t="shared" si="55"/>
        <v>16.145986543576917</v>
      </c>
    </row>
    <row r="516" spans="1:11">
      <c r="A516" s="1">
        <v>42247</v>
      </c>
      <c r="B516" s="9">
        <v>0.2</v>
      </c>
      <c r="C516" s="2">
        <f t="shared" si="49"/>
        <v>1.6651408382073463E-4</v>
      </c>
      <c r="D516" s="9">
        <v>1134.93</v>
      </c>
      <c r="E516" s="9">
        <v>3029.5</v>
      </c>
      <c r="F516" s="2">
        <f t="shared" si="50"/>
        <v>3.5709070998357406E-2</v>
      </c>
      <c r="G516">
        <f t="shared" si="51"/>
        <v>0.17644078189241438</v>
      </c>
      <c r="H516">
        <f t="shared" si="52"/>
        <v>3.1332801845275911</v>
      </c>
      <c r="I516" s="2">
        <f t="shared" si="53"/>
        <v>11.156902086677368</v>
      </c>
      <c r="J516" s="2">
        <f t="shared" si="54"/>
        <v>4.6676239431411721</v>
      </c>
      <c r="K516" s="2">
        <f t="shared" si="55"/>
        <v>16.758253794398385</v>
      </c>
    </row>
    <row r="517" spans="1:11">
      <c r="A517" s="1">
        <v>42277</v>
      </c>
      <c r="B517" s="9">
        <v>0</v>
      </c>
      <c r="C517" s="2">
        <f t="shared" ref="C517:C580" si="56">(1+B517/100)^(1/12)-1</f>
        <v>0</v>
      </c>
      <c r="D517" s="9">
        <v>1115.0899999999999</v>
      </c>
      <c r="E517" s="9">
        <v>3045</v>
      </c>
      <c r="F517" s="2">
        <f t="shared" ref="F517:F581" si="57">D517/D516-1</f>
        <v>-1.7481254350488751E-2</v>
      </c>
      <c r="G517">
        <f t="shared" ref="G517:G581" si="58">G516/(1+C517)</f>
        <v>0.17644078189241438</v>
      </c>
      <c r="H517">
        <f t="shared" ref="H517:H581" si="59">H516*(1+F517)/(1+C517)</f>
        <v>3.0785065166705179</v>
      </c>
      <c r="I517" s="2">
        <f t="shared" ref="I517:I581" si="60">E517/$E$4-1</f>
        <v>11.219101123595506</v>
      </c>
      <c r="J517" s="2">
        <f t="shared" ref="J517:J581" si="61">(1+J516)*(1+C517)-1</f>
        <v>4.6676239431411721</v>
      </c>
      <c r="K517" s="2">
        <f t="shared" si="55"/>
        <v>16.447817242997974</v>
      </c>
    </row>
    <row r="518" spans="1:11">
      <c r="A518" s="1">
        <v>42308</v>
      </c>
      <c r="B518" s="9">
        <v>0.2</v>
      </c>
      <c r="C518" s="2">
        <f t="shared" si="56"/>
        <v>1.6651408382073463E-4</v>
      </c>
      <c r="D518" s="9">
        <v>1142.1099999999999</v>
      </c>
      <c r="E518" s="9">
        <v>3017.7</v>
      </c>
      <c r="F518" s="2">
        <f t="shared" si="57"/>
        <v>2.4231227972629998E-2</v>
      </c>
      <c r="G518">
        <f t="shared" si="58"/>
        <v>0.17641140690861748</v>
      </c>
      <c r="H518">
        <f t="shared" si="59"/>
        <v>3.1525775613268903</v>
      </c>
      <c r="I518" s="2">
        <f t="shared" si="60"/>
        <v>11.109550561797752</v>
      </c>
      <c r="J518" s="2">
        <f t="shared" si="61"/>
        <v>4.6685676823495044</v>
      </c>
      <c r="K518" s="2">
        <f t="shared" ref="K518:K581" si="62">(1+K517)*(1+F518)-1</f>
        <v>16.870599280237844</v>
      </c>
    </row>
    <row r="519" spans="1:11">
      <c r="A519" s="1">
        <v>42338</v>
      </c>
      <c r="B519" s="9">
        <v>0.5</v>
      </c>
      <c r="C519" s="2">
        <f t="shared" si="56"/>
        <v>4.1571484472902043E-4</v>
      </c>
      <c r="D519" s="9">
        <v>1064.77</v>
      </c>
      <c r="E519" s="9">
        <v>3081.4</v>
      </c>
      <c r="F519" s="2">
        <f t="shared" si="57"/>
        <v>-6.7716769838281676E-2</v>
      </c>
      <c r="G519">
        <f t="shared" si="58"/>
        <v>0.17633810054253063</v>
      </c>
      <c r="H519">
        <f t="shared" si="59"/>
        <v>2.9378738744276447</v>
      </c>
      <c r="I519" s="2">
        <f t="shared" si="60"/>
        <v>11.365168539325843</v>
      </c>
      <c r="J519" s="2">
        <f t="shared" si="61"/>
        <v>4.670924190083408</v>
      </c>
      <c r="K519" s="2">
        <f t="shared" si="62"/>
        <v>15.660460021905816</v>
      </c>
    </row>
    <row r="520" spans="1:11">
      <c r="A520" s="1">
        <v>42369</v>
      </c>
      <c r="B520" s="9">
        <v>0.7</v>
      </c>
      <c r="C520" s="2">
        <f t="shared" si="56"/>
        <v>5.8147013295517525E-4</v>
      </c>
      <c r="D520" s="9">
        <v>1061.0999999999999</v>
      </c>
      <c r="E520" s="9">
        <v>3093.8</v>
      </c>
      <c r="F520" s="2">
        <f t="shared" si="57"/>
        <v>-3.4467537590278097E-3</v>
      </c>
      <c r="G520">
        <f t="shared" si="58"/>
        <v>0.17623562479035235</v>
      </c>
      <c r="H520">
        <f t="shared" si="59"/>
        <v>2.9260463380541903</v>
      </c>
      <c r="I520" s="2">
        <f t="shared" si="60"/>
        <v>11.414927768860354</v>
      </c>
      <c r="J520" s="2">
        <f t="shared" si="61"/>
        <v>4.6742216631261941</v>
      </c>
      <c r="K520" s="2">
        <f t="shared" si="62"/>
        <v>15.603035518698182</v>
      </c>
    </row>
    <row r="521" spans="1:11">
      <c r="A521" s="1">
        <v>42400</v>
      </c>
      <c r="B521" s="9">
        <v>1.4</v>
      </c>
      <c r="C521" s="2">
        <f t="shared" si="56"/>
        <v>1.1592468385308585E-3</v>
      </c>
      <c r="D521" s="9">
        <v>1118.21</v>
      </c>
      <c r="E521" s="9">
        <v>3097.8</v>
      </c>
      <c r="F521" s="2">
        <f t="shared" si="57"/>
        <v>5.3821505984356088E-2</v>
      </c>
      <c r="G521">
        <f t="shared" si="58"/>
        <v>0.1760315607600596</v>
      </c>
      <c r="H521">
        <f t="shared" si="59"/>
        <v>3.0799601245111363</v>
      </c>
      <c r="I521" s="2">
        <f t="shared" si="60"/>
        <v>11.430979133226325</v>
      </c>
      <c r="J521" s="2">
        <f t="shared" si="61"/>
        <v>4.6807994866502964</v>
      </c>
      <c r="K521" s="2">
        <f t="shared" si="62"/>
        <v>16.496635894226273</v>
      </c>
    </row>
    <row r="522" spans="1:11">
      <c r="A522" s="1">
        <v>42429</v>
      </c>
      <c r="B522" s="9">
        <v>1</v>
      </c>
      <c r="C522" s="2">
        <f t="shared" si="56"/>
        <v>8.295381143461622E-4</v>
      </c>
      <c r="D522" s="9">
        <v>1238.67</v>
      </c>
      <c r="E522" s="9">
        <v>3128.9</v>
      </c>
      <c r="F522" s="2">
        <f t="shared" si="57"/>
        <v>0.10772574024557113</v>
      </c>
      <c r="G522">
        <f t="shared" si="58"/>
        <v>0.17588565690389102</v>
      </c>
      <c r="H522">
        <f t="shared" si="59"/>
        <v>3.4089232770637339</v>
      </c>
      <c r="I522" s="2">
        <f t="shared" si="60"/>
        <v>11.55577849117175</v>
      </c>
      <c r="J522" s="2">
        <f t="shared" si="61"/>
        <v>4.6855119263444314</v>
      </c>
      <c r="K522" s="2">
        <f t="shared" si="62"/>
        <v>18.381473947739028</v>
      </c>
    </row>
    <row r="523" spans="1:11">
      <c r="A523" s="1">
        <v>42460</v>
      </c>
      <c r="B523" s="9">
        <v>0.9</v>
      </c>
      <c r="C523" s="2">
        <f t="shared" si="56"/>
        <v>7.4692392313879807E-4</v>
      </c>
      <c r="D523" s="9">
        <v>1232.75</v>
      </c>
      <c r="E523" s="9">
        <v>3152.3</v>
      </c>
      <c r="F523" s="2">
        <f t="shared" si="57"/>
        <v>-4.7793197542526089E-3</v>
      </c>
      <c r="G523">
        <f t="shared" si="58"/>
        <v>0.1757543817515643</v>
      </c>
      <c r="H523">
        <f t="shared" si="59"/>
        <v>3.3900987968117886</v>
      </c>
      <c r="I523" s="2">
        <f t="shared" si="60"/>
        <v>11.649678972712682</v>
      </c>
      <c r="J523" s="2">
        <f t="shared" si="61"/>
        <v>4.6897585712175092</v>
      </c>
      <c r="K523" s="2">
        <f t="shared" si="62"/>
        <v>18.288843686434067</v>
      </c>
    </row>
    <row r="524" spans="1:11">
      <c r="A524" s="1">
        <v>42490</v>
      </c>
      <c r="B524" s="9">
        <v>1.1000000000000001</v>
      </c>
      <c r="C524" s="2">
        <f t="shared" si="56"/>
        <v>9.1207735967446801E-4</v>
      </c>
      <c r="D524" s="9">
        <v>1293.53</v>
      </c>
      <c r="E524" s="9">
        <v>3200.8</v>
      </c>
      <c r="F524" s="2">
        <f t="shared" si="57"/>
        <v>4.9304400730074915E-2</v>
      </c>
      <c r="G524">
        <f t="shared" si="58"/>
        <v>0.17559422623332732</v>
      </c>
      <c r="H524">
        <f t="shared" si="59"/>
        <v>3.5540040597652389</v>
      </c>
      <c r="I524" s="2">
        <f t="shared" si="60"/>
        <v>11.844301765650082</v>
      </c>
      <c r="J524" s="2">
        <f t="shared" si="61"/>
        <v>4.6949480711923304</v>
      </c>
      <c r="K524" s="2">
        <f t="shared" si="62"/>
        <v>19.239868565169786</v>
      </c>
    </row>
    <row r="525" spans="1:11">
      <c r="A525" s="1">
        <v>42521</v>
      </c>
      <c r="B525" s="9">
        <v>1</v>
      </c>
      <c r="C525" s="2">
        <f t="shared" si="56"/>
        <v>8.295381143461622E-4</v>
      </c>
      <c r="D525" s="9">
        <v>1215.32</v>
      </c>
      <c r="E525" s="9">
        <v>3239</v>
      </c>
      <c r="F525" s="2">
        <f t="shared" si="57"/>
        <v>-6.0462455451361752E-2</v>
      </c>
      <c r="G525">
        <f t="shared" si="58"/>
        <v>0.17544868486212228</v>
      </c>
      <c r="H525">
        <f t="shared" si="59"/>
        <v>3.3363526159698789</v>
      </c>
      <c r="I525" s="2">
        <f t="shared" si="60"/>
        <v>11.997592295345106</v>
      </c>
      <c r="J525" s="2">
        <f t="shared" si="61"/>
        <v>4.6996722476766069</v>
      </c>
      <c r="K525" s="2">
        <f t="shared" si="62"/>
        <v>18.01611641370679</v>
      </c>
    </row>
    <row r="526" spans="1:11">
      <c r="A526" s="1">
        <v>42551</v>
      </c>
      <c r="B526" s="9">
        <v>1</v>
      </c>
      <c r="C526" s="2">
        <f t="shared" si="56"/>
        <v>8.295381143461622E-4</v>
      </c>
      <c r="D526" s="9">
        <v>1321.9</v>
      </c>
      <c r="E526" s="9">
        <v>3247.1</v>
      </c>
      <c r="F526" s="2">
        <f t="shared" si="57"/>
        <v>8.7697067439028498E-2</v>
      </c>
      <c r="G526">
        <f t="shared" si="58"/>
        <v>0.17530326412296299</v>
      </c>
      <c r="H526">
        <f t="shared" si="59"/>
        <v>3.6259331066209568</v>
      </c>
      <c r="I526" s="2">
        <f t="shared" si="60"/>
        <v>12.030096308186197</v>
      </c>
      <c r="J526" s="2">
        <f t="shared" si="61"/>
        <v>4.7044003430453358</v>
      </c>
      <c r="K526" s="2">
        <f t="shared" si="62"/>
        <v>19.68377405726805</v>
      </c>
    </row>
    <row r="527" spans="1:11">
      <c r="A527" s="1">
        <v>42582</v>
      </c>
      <c r="B527" s="9">
        <v>0.8</v>
      </c>
      <c r="C527" s="2">
        <f t="shared" si="56"/>
        <v>6.6423464362252993E-4</v>
      </c>
      <c r="D527" s="9">
        <v>1351.28</v>
      </c>
      <c r="E527" s="9">
        <v>3248.7</v>
      </c>
      <c r="F527" s="2">
        <f t="shared" si="57"/>
        <v>2.2225584386110775E-2</v>
      </c>
      <c r="G527">
        <f t="shared" si="58"/>
        <v>0.17518689891559444</v>
      </c>
      <c r="H527">
        <f t="shared" si="59"/>
        <v>3.7040612230740888</v>
      </c>
      <c r="I527" s="2">
        <f t="shared" si="60"/>
        <v>12.036516853932584</v>
      </c>
      <c r="J527" s="2">
        <f t="shared" si="61"/>
        <v>4.7081894033742788</v>
      </c>
      <c r="K527" s="2">
        <f t="shared" si="62"/>
        <v>20.14348302300111</v>
      </c>
    </row>
    <row r="528" spans="1:11">
      <c r="A528" s="1">
        <v>42613</v>
      </c>
      <c r="B528" s="9">
        <v>1.1000000000000001</v>
      </c>
      <c r="C528" s="2">
        <f t="shared" si="56"/>
        <v>9.1207735967446801E-4</v>
      </c>
      <c r="D528" s="9">
        <v>1308.97</v>
      </c>
      <c r="E528" s="9">
        <v>3317.6</v>
      </c>
      <c r="F528" s="2">
        <f t="shared" si="57"/>
        <v>-3.1311053223610164E-2</v>
      </c>
      <c r="G528">
        <f t="shared" si="58"/>
        <v>0.17502726051395381</v>
      </c>
      <c r="H528">
        <f t="shared" si="59"/>
        <v>3.5848135377085071</v>
      </c>
      <c r="I528" s="2">
        <f t="shared" si="60"/>
        <v>12.313001605136437</v>
      </c>
      <c r="J528" s="2">
        <f t="shared" si="61"/>
        <v>4.7133957136938305</v>
      </c>
      <c r="K528" s="2">
        <f t="shared" si="62"/>
        <v>19.481458300735426</v>
      </c>
    </row>
    <row r="529" spans="1:11">
      <c r="A529" s="1">
        <v>42643</v>
      </c>
      <c r="B529" s="9">
        <v>1.5</v>
      </c>
      <c r="C529" s="2">
        <f t="shared" si="56"/>
        <v>1.2414877164492744E-3</v>
      </c>
      <c r="D529" s="9">
        <v>1315.87</v>
      </c>
      <c r="E529" s="9">
        <v>3326.8</v>
      </c>
      <c r="F529" s="2">
        <f t="shared" si="57"/>
        <v>5.2713201983236591E-3</v>
      </c>
      <c r="G529">
        <f t="shared" si="58"/>
        <v>0.17481023575355617</v>
      </c>
      <c r="H529">
        <f t="shared" si="59"/>
        <v>3.5992418232050145</v>
      </c>
      <c r="I529" s="2">
        <f t="shared" si="60"/>
        <v>12.349919743178171</v>
      </c>
      <c r="J529" s="2">
        <f t="shared" si="61"/>
        <v>4.7204888242915954</v>
      </c>
      <c r="K529" s="2">
        <f t="shared" si="62"/>
        <v>19.589422625567217</v>
      </c>
    </row>
    <row r="530" spans="1:11">
      <c r="A530" s="1">
        <v>42674</v>
      </c>
      <c r="B530" s="9">
        <v>1.6</v>
      </c>
      <c r="C530" s="2">
        <f t="shared" si="56"/>
        <v>1.323654354508319E-3</v>
      </c>
      <c r="D530" s="9">
        <v>1277.21</v>
      </c>
      <c r="E530" s="9">
        <v>3334.1</v>
      </c>
      <c r="F530" s="2">
        <f t="shared" si="57"/>
        <v>-2.9379801956120222E-2</v>
      </c>
      <c r="G530">
        <f t="shared" si="58"/>
        <v>0.17457915329708809</v>
      </c>
      <c r="H530">
        <f t="shared" si="59"/>
        <v>3.4888787417082523</v>
      </c>
      <c r="I530" s="2">
        <f t="shared" si="60"/>
        <v>12.379213483146067</v>
      </c>
      <c r="J530" s="2">
        <f t="shared" si="61"/>
        <v>4.7280607742337848</v>
      </c>
      <c r="K530" s="2">
        <f t="shared" si="62"/>
        <v>18.984509466437192</v>
      </c>
    </row>
    <row r="531" spans="1:11">
      <c r="A531" s="1">
        <v>42704</v>
      </c>
      <c r="B531" s="9">
        <v>1.7</v>
      </c>
      <c r="C531" s="2">
        <f t="shared" si="56"/>
        <v>1.4057468926966799E-3</v>
      </c>
      <c r="D531" s="9">
        <v>1173.2</v>
      </c>
      <c r="E531" s="9">
        <v>3352.8</v>
      </c>
      <c r="F531" s="2">
        <f t="shared" si="57"/>
        <v>-8.143531604043186E-2</v>
      </c>
      <c r="G531">
        <f t="shared" si="58"/>
        <v>0.1743340837006348</v>
      </c>
      <c r="H531">
        <f t="shared" si="59"/>
        <v>3.2002620403314856</v>
      </c>
      <c r="I531" s="2">
        <f t="shared" si="60"/>
        <v>12.454253611556984</v>
      </c>
      <c r="J531" s="2">
        <f t="shared" si="61"/>
        <v>4.7361129778683413</v>
      </c>
      <c r="K531" s="2">
        <f t="shared" si="62"/>
        <v>17.357064622124877</v>
      </c>
    </row>
    <row r="532" spans="1:11">
      <c r="A532" s="1">
        <v>42735</v>
      </c>
      <c r="B532" s="9">
        <v>2.1</v>
      </c>
      <c r="C532" s="2">
        <f t="shared" si="56"/>
        <v>1.73337883251512E-3</v>
      </c>
      <c r="D532" s="9">
        <v>1147.5</v>
      </c>
      <c r="E532" s="9">
        <v>3339.8</v>
      </c>
      <c r="F532" s="2">
        <f t="shared" si="57"/>
        <v>-2.1905898397545198E-2</v>
      </c>
      <c r="G532">
        <f t="shared" si="58"/>
        <v>0.17403241958834897</v>
      </c>
      <c r="H532">
        <f t="shared" si="59"/>
        <v>3.124741065210936</v>
      </c>
      <c r="I532" s="2">
        <f t="shared" si="60"/>
        <v>12.402086677367578</v>
      </c>
      <c r="J532" s="2">
        <f t="shared" si="61"/>
        <v>4.7460558346850936</v>
      </c>
      <c r="K532" s="2">
        <f t="shared" si="62"/>
        <v>16.954936629635437</v>
      </c>
    </row>
    <row r="533" spans="1:11">
      <c r="A533" s="1">
        <v>42766</v>
      </c>
      <c r="B533" s="9">
        <v>2.5</v>
      </c>
      <c r="C533" s="2">
        <f t="shared" si="56"/>
        <v>2.0598362698427408E-3</v>
      </c>
      <c r="D533" s="9">
        <v>1210.72</v>
      </c>
      <c r="E533" s="9">
        <v>3388.3</v>
      </c>
      <c r="F533" s="2">
        <f t="shared" si="57"/>
        <v>5.5093681917211423E-2</v>
      </c>
      <c r="G533">
        <f t="shared" si="58"/>
        <v>0.173674678187066</v>
      </c>
      <c r="H533">
        <f t="shared" si="59"/>
        <v>3.290117452271085</v>
      </c>
      <c r="I533" s="2">
        <f t="shared" si="60"/>
        <v>12.596709470304978</v>
      </c>
      <c r="J533" s="2">
        <f t="shared" si="61"/>
        <v>4.7578917689019198</v>
      </c>
      <c r="K533" s="2">
        <f t="shared" si="62"/>
        <v>17.944140197152262</v>
      </c>
    </row>
    <row r="534" spans="1:11">
      <c r="A534" s="1">
        <v>42794</v>
      </c>
      <c r="B534" s="9">
        <v>2.7</v>
      </c>
      <c r="C534" s="2">
        <f t="shared" si="56"/>
        <v>2.2226272943570713E-3</v>
      </c>
      <c r="D534" s="9">
        <v>1248.44</v>
      </c>
      <c r="E534" s="9">
        <v>3402.7</v>
      </c>
      <c r="F534" s="2">
        <f t="shared" si="57"/>
        <v>3.1155015197568359E-2</v>
      </c>
      <c r="G534">
        <f t="shared" si="58"/>
        <v>0.17328952016971075</v>
      </c>
      <c r="H534">
        <f t="shared" si="59"/>
        <v>3.3850973018412489</v>
      </c>
      <c r="I534" s="2">
        <f t="shared" si="60"/>
        <v>12.654494382022472</v>
      </c>
      <c r="J534" s="2">
        <f t="shared" si="61"/>
        <v>4.7706894163054354</v>
      </c>
      <c r="K534" s="2">
        <f t="shared" si="62"/>
        <v>18.534345172899407</v>
      </c>
    </row>
    <row r="535" spans="1:11">
      <c r="A535" s="1">
        <v>42825</v>
      </c>
      <c r="B535" s="9">
        <v>2.4</v>
      </c>
      <c r="C535" s="2">
        <f t="shared" si="56"/>
        <v>1.9783315388433032E-3</v>
      </c>
      <c r="D535" s="9">
        <v>1249.2</v>
      </c>
      <c r="E535" s="9">
        <v>3448.1</v>
      </c>
      <c r="F535" s="2">
        <f t="shared" si="57"/>
        <v>6.087597321458027E-4</v>
      </c>
      <c r="G535">
        <f t="shared" si="58"/>
        <v>0.1729473729272886</v>
      </c>
      <c r="H535">
        <f t="shared" si="59"/>
        <v>3.3804703217144336</v>
      </c>
      <c r="I535" s="2">
        <f t="shared" si="60"/>
        <v>12.836677367576245</v>
      </c>
      <c r="J535" s="2">
        <f t="shared" si="61"/>
        <v>4.7821057531785813</v>
      </c>
      <c r="K535" s="2">
        <f t="shared" si="62"/>
        <v>18.546236895634504</v>
      </c>
    </row>
    <row r="536" spans="1:11">
      <c r="A536" s="1">
        <v>42855</v>
      </c>
      <c r="B536" s="9">
        <v>2.2000000000000002</v>
      </c>
      <c r="C536" s="2">
        <f t="shared" si="56"/>
        <v>1.8151029571964461E-3</v>
      </c>
      <c r="D536" s="9">
        <v>1268.28</v>
      </c>
      <c r="E536" s="9">
        <v>3455.6</v>
      </c>
      <c r="F536" s="2">
        <f t="shared" si="57"/>
        <v>1.5273775216138263E-2</v>
      </c>
      <c r="G536">
        <f t="shared" si="58"/>
        <v>0.17263402439908909</v>
      </c>
      <c r="H536">
        <f t="shared" si="59"/>
        <v>3.4258845323873768</v>
      </c>
      <c r="I536" s="2">
        <f t="shared" si="60"/>
        <v>12.86677367576244</v>
      </c>
      <c r="J536" s="2">
        <f t="shared" si="61"/>
        <v>4.7926008704299985</v>
      </c>
      <c r="K536" s="2">
        <f t="shared" si="62"/>
        <v>18.844781724299814</v>
      </c>
    </row>
    <row r="537" spans="1:11">
      <c r="A537" s="1">
        <v>42886</v>
      </c>
      <c r="B537" s="9">
        <v>1.9</v>
      </c>
      <c r="C537" s="2">
        <f t="shared" si="56"/>
        <v>1.5697102274137009E-3</v>
      </c>
      <c r="D537" s="9">
        <v>1268.92</v>
      </c>
      <c r="E537" s="9">
        <v>3518.7</v>
      </c>
      <c r="F537" s="2">
        <f t="shared" si="57"/>
        <v>5.046204308196689E-4</v>
      </c>
      <c r="G537">
        <f t="shared" si="58"/>
        <v>0.17236346370727534</v>
      </c>
      <c r="H537">
        <f t="shared" si="59"/>
        <v>3.4222413764267929</v>
      </c>
      <c r="I537" s="2">
        <f t="shared" si="60"/>
        <v>13.119983948635634</v>
      </c>
      <c r="J537" s="2">
        <f t="shared" si="61"/>
        <v>4.8016935752596384</v>
      </c>
      <c r="K537" s="2">
        <f t="shared" si="62"/>
        <v>18.854795806603054</v>
      </c>
    </row>
    <row r="538" spans="1:11">
      <c r="A538" s="1">
        <v>42916</v>
      </c>
      <c r="B538" s="9">
        <v>1.6</v>
      </c>
      <c r="C538" s="2">
        <f t="shared" si="56"/>
        <v>1.323654354508319E-3</v>
      </c>
      <c r="D538" s="9">
        <v>1241.6099999999999</v>
      </c>
      <c r="E538" s="9">
        <v>3527.6</v>
      </c>
      <c r="F538" s="2">
        <f t="shared" si="57"/>
        <v>-2.152223938467368E-2</v>
      </c>
      <c r="G538">
        <f t="shared" si="58"/>
        <v>0.17213561565005417</v>
      </c>
      <c r="H538">
        <f t="shared" si="59"/>
        <v>3.3441605655963738</v>
      </c>
      <c r="I538" s="2">
        <f t="shared" si="60"/>
        <v>13.15569823434992</v>
      </c>
      <c r="J538" s="2">
        <f t="shared" si="61"/>
        <v>4.8093730122240537</v>
      </c>
      <c r="K538" s="2">
        <f t="shared" si="62"/>
        <v>18.427476138319527</v>
      </c>
    </row>
    <row r="539" spans="1:11">
      <c r="A539" s="1">
        <v>42947</v>
      </c>
      <c r="B539" s="9">
        <v>1.7</v>
      </c>
      <c r="C539" s="2">
        <f t="shared" si="56"/>
        <v>1.4057468926966799E-3</v>
      </c>
      <c r="D539" s="9">
        <v>1269.44</v>
      </c>
      <c r="E539" s="9">
        <v>3551.3</v>
      </c>
      <c r="F539" s="2">
        <f t="shared" si="57"/>
        <v>2.2414445759940893E-2</v>
      </c>
      <c r="G539">
        <f t="shared" si="58"/>
        <v>0.17189397622709965</v>
      </c>
      <c r="H539">
        <f t="shared" si="59"/>
        <v>3.4143184037197609</v>
      </c>
      <c r="I539" s="2">
        <f t="shared" si="60"/>
        <v>13.250802568218299</v>
      </c>
      <c r="J539" s="2">
        <f t="shared" si="61"/>
        <v>4.8175395202845035</v>
      </c>
      <c r="K539" s="2">
        <f t="shared" si="62"/>
        <v>18.862932248474436</v>
      </c>
    </row>
    <row r="540" spans="1:11">
      <c r="A540" s="1">
        <v>42978</v>
      </c>
      <c r="B540" s="9">
        <v>1.9</v>
      </c>
      <c r="C540" s="2">
        <f t="shared" si="56"/>
        <v>1.5697102274137009E-3</v>
      </c>
      <c r="D540" s="9">
        <v>1321.43</v>
      </c>
      <c r="E540" s="9">
        <v>3585.3</v>
      </c>
      <c r="F540" s="2">
        <f t="shared" si="57"/>
        <v>4.0955066801109163E-2</v>
      </c>
      <c r="G540">
        <f t="shared" si="58"/>
        <v>0.17162457537585663</v>
      </c>
      <c r="H540">
        <f t="shared" si="59"/>
        <v>3.5485817968849758</v>
      </c>
      <c r="I540" s="2">
        <f t="shared" si="60"/>
        <v>13.387239165329055</v>
      </c>
      <c r="J540" s="2">
        <f t="shared" si="61"/>
        <v>4.8266713715678771</v>
      </c>
      <c r="K540" s="2">
        <f t="shared" si="62"/>
        <v>19.676419965576613</v>
      </c>
    </row>
    <row r="541" spans="1:11">
      <c r="A541" s="1">
        <v>43008</v>
      </c>
      <c r="B541" s="9">
        <v>2.2000000000000002</v>
      </c>
      <c r="C541" s="2">
        <f t="shared" si="56"/>
        <v>1.8151029571964461E-3</v>
      </c>
      <c r="D541" s="9">
        <v>1279.75</v>
      </c>
      <c r="E541" s="9">
        <v>3574.4</v>
      </c>
      <c r="F541" s="2">
        <f t="shared" si="57"/>
        <v>-3.1541587522608161E-2</v>
      </c>
      <c r="G541">
        <f t="shared" si="58"/>
        <v>0.17131362351121338</v>
      </c>
      <c r="H541">
        <f t="shared" si="59"/>
        <v>3.4304273147938642</v>
      </c>
      <c r="I541" s="2">
        <f t="shared" si="60"/>
        <v>13.343499197431782</v>
      </c>
      <c r="J541" s="2">
        <f t="shared" si="61"/>
        <v>4.8372473800050217</v>
      </c>
      <c r="K541" s="2">
        <f t="shared" si="62"/>
        <v>19.024252855578176</v>
      </c>
    </row>
    <row r="542" spans="1:11">
      <c r="A542" s="1">
        <v>43039</v>
      </c>
      <c r="B542" s="9">
        <v>2</v>
      </c>
      <c r="C542" s="2">
        <f t="shared" si="56"/>
        <v>1.6515813019202241E-3</v>
      </c>
      <c r="D542" s="9">
        <v>1271.45</v>
      </c>
      <c r="E542" s="9">
        <v>3603.9</v>
      </c>
      <c r="F542" s="2">
        <f t="shared" si="57"/>
        <v>-6.4856417268998046E-3</v>
      </c>
      <c r="G542">
        <f t="shared" si="58"/>
        <v>0.17103115165908733</v>
      </c>
      <c r="H542">
        <f t="shared" si="59"/>
        <v>3.4025591891245055</v>
      </c>
      <c r="I542" s="2">
        <f t="shared" si="60"/>
        <v>13.461878009630819</v>
      </c>
      <c r="J542" s="2">
        <f t="shared" si="61"/>
        <v>4.8468880686325209</v>
      </c>
      <c r="K542" s="2">
        <f t="shared" si="62"/>
        <v>18.894382725708045</v>
      </c>
    </row>
    <row r="543" spans="1:11">
      <c r="A543" s="1">
        <v>43069</v>
      </c>
      <c r="B543" s="9">
        <v>2.2000000000000002</v>
      </c>
      <c r="C543" s="2">
        <f t="shared" si="56"/>
        <v>1.8151029571964461E-3</v>
      </c>
      <c r="D543" s="9">
        <v>1275.01</v>
      </c>
      <c r="E543" s="9">
        <v>3627.9</v>
      </c>
      <c r="F543" s="2">
        <f t="shared" si="57"/>
        <v>2.7999528097839566E-3</v>
      </c>
      <c r="G543">
        <f t="shared" si="58"/>
        <v>0.17072127496803649</v>
      </c>
      <c r="H543">
        <f t="shared" si="59"/>
        <v>3.4059041276325575</v>
      </c>
      <c r="I543" s="2">
        <f t="shared" si="60"/>
        <v>13.558186195826647</v>
      </c>
      <c r="J543" s="2">
        <f t="shared" si="61"/>
        <v>4.8575007724562926</v>
      </c>
      <c r="K543" s="2">
        <f t="shared" si="62"/>
        <v>18.950086058519808</v>
      </c>
    </row>
    <row r="544" spans="1:11">
      <c r="A544" s="1">
        <v>43100</v>
      </c>
      <c r="B544" s="9">
        <v>2.1</v>
      </c>
      <c r="C544" s="2">
        <f t="shared" si="56"/>
        <v>1.73337883251512E-3</v>
      </c>
      <c r="D544" s="9">
        <v>1302.8</v>
      </c>
      <c r="E544" s="9">
        <v>3607</v>
      </c>
      <c r="F544" s="2">
        <f t="shared" si="57"/>
        <v>2.1795907483078469E-2</v>
      </c>
      <c r="G544">
        <f t="shared" si="58"/>
        <v>0.17042586238566404</v>
      </c>
      <c r="H544">
        <f t="shared" si="59"/>
        <v>3.4741169381324308</v>
      </c>
      <c r="I544" s="2">
        <f t="shared" si="60"/>
        <v>13.474317817014446</v>
      </c>
      <c r="J544" s="2">
        <f t="shared" si="61"/>
        <v>4.867654040306709</v>
      </c>
      <c r="K544" s="2">
        <f t="shared" si="62"/>
        <v>19.384916288530761</v>
      </c>
    </row>
    <row r="545" spans="1:11">
      <c r="A545" s="1">
        <v>43131</v>
      </c>
      <c r="B545" s="9">
        <v>2.1</v>
      </c>
      <c r="C545" s="2">
        <f t="shared" si="56"/>
        <v>1.73337883251512E-3</v>
      </c>
      <c r="D545" s="9">
        <v>1345.14</v>
      </c>
      <c r="E545" s="9">
        <v>3649</v>
      </c>
      <c r="F545" s="2">
        <f t="shared" si="57"/>
        <v>3.2499232422474877E-2</v>
      </c>
      <c r="G545">
        <f t="shared" si="58"/>
        <v>0.17013096097914732</v>
      </c>
      <c r="H545">
        <f t="shared" si="59"/>
        <v>3.5808161610309943</v>
      </c>
      <c r="I545" s="2">
        <f t="shared" si="60"/>
        <v>13.642857142857144</v>
      </c>
      <c r="J545" s="2">
        <f t="shared" si="61"/>
        <v>4.8778249076166986</v>
      </c>
      <c r="K545" s="2">
        <f t="shared" si="62"/>
        <v>20.047410420904416</v>
      </c>
    </row>
    <row r="546" spans="1:11">
      <c r="A546" s="1">
        <v>43159</v>
      </c>
      <c r="B546" s="9">
        <v>2.2000000000000002</v>
      </c>
      <c r="C546" s="2">
        <f t="shared" si="56"/>
        <v>1.8151029571964461E-3</v>
      </c>
      <c r="D546" s="9">
        <v>1318.31</v>
      </c>
      <c r="E546" s="9">
        <v>3619.2</v>
      </c>
      <c r="F546" s="2">
        <f t="shared" si="57"/>
        <v>-1.9945879239335773E-2</v>
      </c>
      <c r="G546">
        <f t="shared" si="58"/>
        <v>0.16982271526646803</v>
      </c>
      <c r="H546">
        <f t="shared" si="59"/>
        <v>3.5030352646368024</v>
      </c>
      <c r="I546" s="2">
        <f t="shared" si="60"/>
        <v>13.523274478330658</v>
      </c>
      <c r="J546" s="2">
        <f t="shared" si="61"/>
        <v>4.8884937649883966</v>
      </c>
      <c r="K546" s="2">
        <f t="shared" si="62"/>
        <v>19.627601314348318</v>
      </c>
    </row>
    <row r="547" spans="1:11">
      <c r="A547" s="1">
        <v>43190</v>
      </c>
      <c r="B547" s="9">
        <v>2.4</v>
      </c>
      <c r="C547" s="2">
        <f t="shared" si="56"/>
        <v>1.9783315388433032E-3</v>
      </c>
      <c r="D547" s="9">
        <v>1325.48</v>
      </c>
      <c r="E547" s="9">
        <v>3661.4</v>
      </c>
      <c r="F547" s="2">
        <f t="shared" si="57"/>
        <v>5.4387814702157034E-3</v>
      </c>
      <c r="G547">
        <f t="shared" si="58"/>
        <v>0.16948741297194866</v>
      </c>
      <c r="H547">
        <f t="shared" si="59"/>
        <v>3.515133408638071</v>
      </c>
      <c r="I547" s="2">
        <f t="shared" si="60"/>
        <v>13.692616372391655</v>
      </c>
      <c r="J547" s="2">
        <f t="shared" si="61"/>
        <v>4.9001431579199553</v>
      </c>
      <c r="K547" s="2">
        <f t="shared" si="62"/>
        <v>19.739790330151791</v>
      </c>
    </row>
    <row r="548" spans="1:11">
      <c r="A548" s="1">
        <v>43220</v>
      </c>
      <c r="B548" s="9">
        <v>2.5</v>
      </c>
      <c r="C548" s="2">
        <f t="shared" si="56"/>
        <v>2.0598362698427408E-3</v>
      </c>
      <c r="D548" s="9">
        <v>1315.39</v>
      </c>
      <c r="E548" s="9">
        <v>3661.9</v>
      </c>
      <c r="F548" s="2">
        <f t="shared" si="57"/>
        <v>-7.6123366629446965E-3</v>
      </c>
      <c r="G548">
        <f t="shared" si="58"/>
        <v>0.16913901429565703</v>
      </c>
      <c r="H548">
        <f t="shared" si="59"/>
        <v>3.481204318797761</v>
      </c>
      <c r="I548" s="2">
        <f t="shared" si="60"/>
        <v>13.6946227929374</v>
      </c>
      <c r="J548" s="2">
        <f t="shared" si="61"/>
        <v>4.9122964867939034</v>
      </c>
      <c r="K548" s="2">
        <f t="shared" si="62"/>
        <v>19.581912063839791</v>
      </c>
    </row>
    <row r="549" spans="1:11">
      <c r="A549" s="1">
        <v>43251</v>
      </c>
      <c r="B549" s="9">
        <v>2.8</v>
      </c>
      <c r="C549" s="2">
        <f t="shared" si="56"/>
        <v>2.3039138595752906E-3</v>
      </c>
      <c r="D549" s="9">
        <v>1298.51</v>
      </c>
      <c r="E549" s="9">
        <v>3657.7</v>
      </c>
      <c r="F549" s="2">
        <f t="shared" si="57"/>
        <v>-1.2832696006507605E-2</v>
      </c>
      <c r="G549">
        <f t="shared" si="58"/>
        <v>0.16875022830585668</v>
      </c>
      <c r="H549">
        <f t="shared" si="59"/>
        <v>3.4286318096923569</v>
      </c>
      <c r="I549" s="2">
        <f t="shared" si="60"/>
        <v>13.67776886035313</v>
      </c>
      <c r="J549" s="2">
        <f t="shared" si="61"/>
        <v>4.9259179086117459</v>
      </c>
      <c r="K549" s="2">
        <f t="shared" si="62"/>
        <v>19.317790643091865</v>
      </c>
    </row>
    <row r="550" spans="1:11">
      <c r="A550" s="1">
        <v>43281</v>
      </c>
      <c r="B550" s="9">
        <v>2.9</v>
      </c>
      <c r="C550" s="2">
        <f t="shared" si="56"/>
        <v>2.3851279739270925E-3</v>
      </c>
      <c r="D550" s="9">
        <v>1252.5999999999999</v>
      </c>
      <c r="E550" s="9">
        <v>3659.7</v>
      </c>
      <c r="F550" s="2">
        <f t="shared" si="57"/>
        <v>-3.5355907925237462E-2</v>
      </c>
      <c r="G550">
        <f t="shared" si="58"/>
        <v>0.16834869512374293</v>
      </c>
      <c r="H550">
        <f t="shared" si="59"/>
        <v>3.2995395949303852</v>
      </c>
      <c r="I550" s="2">
        <f t="shared" si="60"/>
        <v>13.685794542536115</v>
      </c>
      <c r="J550" s="2">
        <f t="shared" si="61"/>
        <v>4.9400519811867714</v>
      </c>
      <c r="K550" s="2">
        <f t="shared" si="62"/>
        <v>18.599436707870456</v>
      </c>
    </row>
    <row r="551" spans="1:11">
      <c r="A551" s="1">
        <v>43312</v>
      </c>
      <c r="B551" s="9">
        <v>2.9</v>
      </c>
      <c r="C551" s="2">
        <f t="shared" si="56"/>
        <v>2.3851279739270925E-3</v>
      </c>
      <c r="D551" s="9">
        <v>1224.1500000000001</v>
      </c>
      <c r="E551" s="9">
        <v>3680</v>
      </c>
      <c r="F551" s="2">
        <f t="shared" si="57"/>
        <v>-2.2712757464473765E-2</v>
      </c>
      <c r="G551">
        <f t="shared" si="58"/>
        <v>0.16794811737083337</v>
      </c>
      <c r="H551">
        <f t="shared" si="59"/>
        <v>3.2169251741434235</v>
      </c>
      <c r="I551" s="2">
        <f t="shared" si="60"/>
        <v>13.767255216693419</v>
      </c>
      <c r="J551" s="2">
        <f t="shared" si="61"/>
        <v>4.954219765333681</v>
      </c>
      <c r="K551" s="2">
        <f t="shared" si="62"/>
        <v>18.154279455484289</v>
      </c>
    </row>
    <row r="552" spans="1:11">
      <c r="A552" s="1">
        <v>43343</v>
      </c>
      <c r="B552" s="9">
        <v>2.7</v>
      </c>
      <c r="C552" s="2">
        <f t="shared" si="56"/>
        <v>2.2226272943570713E-3</v>
      </c>
      <c r="D552" s="9">
        <v>1201.1500000000001</v>
      </c>
      <c r="E552" s="9">
        <v>3691.4</v>
      </c>
      <c r="F552" s="2">
        <f t="shared" si="57"/>
        <v>-1.8788547155168867E-2</v>
      </c>
      <c r="G552">
        <f t="shared" si="58"/>
        <v>0.16757565913696568</v>
      </c>
      <c r="H552">
        <f t="shared" si="59"/>
        <v>3.1494836953898737</v>
      </c>
      <c r="I552" s="2">
        <f t="shared" si="60"/>
        <v>13.813001605136437</v>
      </c>
      <c r="J552" s="2">
        <f t="shared" si="61"/>
        <v>4.9674537767007116</v>
      </c>
      <c r="K552" s="2">
        <f t="shared" si="62"/>
        <v>17.79439837271164</v>
      </c>
    </row>
    <row r="553" spans="1:11">
      <c r="A553" s="1">
        <v>43373</v>
      </c>
      <c r="B553" s="9">
        <v>2.2999999999999998</v>
      </c>
      <c r="C553" s="2">
        <f t="shared" si="56"/>
        <v>1.8967538135683526E-3</v>
      </c>
      <c r="D553" s="9">
        <v>1190.8800000000001</v>
      </c>
      <c r="E553" s="9">
        <v>3708.5</v>
      </c>
      <c r="F553" s="2">
        <f t="shared" si="57"/>
        <v>-8.5501394496940719E-3</v>
      </c>
      <c r="G553">
        <f t="shared" si="58"/>
        <v>0.16725841110784548</v>
      </c>
      <c r="H553">
        <f t="shared" si="59"/>
        <v>3.1166436648429277</v>
      </c>
      <c r="I553" s="2">
        <f t="shared" si="60"/>
        <v>13.881621187800963</v>
      </c>
      <c r="J553" s="2">
        <f t="shared" si="61"/>
        <v>4.9787725674089618</v>
      </c>
      <c r="K553" s="2">
        <f t="shared" si="62"/>
        <v>17.633703645751851</v>
      </c>
    </row>
    <row r="554" spans="1:11">
      <c r="A554" s="1">
        <v>43404</v>
      </c>
      <c r="B554" s="9">
        <v>2.5</v>
      </c>
      <c r="C554" s="2">
        <f t="shared" si="56"/>
        <v>2.0598362698427408E-3</v>
      </c>
      <c r="D554" s="9">
        <v>1214.76</v>
      </c>
      <c r="E554" s="9">
        <v>3723.2</v>
      </c>
      <c r="F554" s="2">
        <f t="shared" si="57"/>
        <v>2.0052398226521495E-2</v>
      </c>
      <c r="G554">
        <f t="shared" si="58"/>
        <v>0.16691459437239115</v>
      </c>
      <c r="H554">
        <f t="shared" si="59"/>
        <v>3.1726047983070935</v>
      </c>
      <c r="I554" s="2">
        <f t="shared" si="60"/>
        <v>13.940609951845907</v>
      </c>
      <c r="J554" s="2">
        <f t="shared" si="61"/>
        <v>4.9910878599924517</v>
      </c>
      <c r="K554" s="2">
        <f t="shared" si="62"/>
        <v>18.007354091691454</v>
      </c>
    </row>
    <row r="555" spans="1:11">
      <c r="A555" s="1">
        <v>43434</v>
      </c>
      <c r="B555" s="9">
        <v>2.2000000000000002</v>
      </c>
      <c r="C555" s="2">
        <f t="shared" si="56"/>
        <v>1.8151029571964461E-3</v>
      </c>
      <c r="D555" s="9">
        <v>1220.52</v>
      </c>
      <c r="E555" s="9">
        <v>3701.8</v>
      </c>
      <c r="F555" s="2">
        <f t="shared" si="57"/>
        <v>4.7416773683690572E-3</v>
      </c>
      <c r="G555">
        <f t="shared" si="58"/>
        <v>0.16661217611881296</v>
      </c>
      <c r="H555">
        <f t="shared" si="59"/>
        <v>3.1818728398769216</v>
      </c>
      <c r="I555" s="2">
        <f t="shared" si="60"/>
        <v>13.854735152487963</v>
      </c>
      <c r="J555" s="2">
        <f t="shared" si="61"/>
        <v>5.0019623012839478</v>
      </c>
      <c r="K555" s="2">
        <f t="shared" si="62"/>
        <v>18.097480832420604</v>
      </c>
    </row>
    <row r="556" spans="1:11">
      <c r="A556" s="1">
        <v>43465</v>
      </c>
      <c r="B556" s="9">
        <v>1.9</v>
      </c>
      <c r="C556" s="2">
        <f t="shared" si="56"/>
        <v>1.5697102274137009E-3</v>
      </c>
      <c r="D556" s="9">
        <v>1282.49</v>
      </c>
      <c r="E556" s="9">
        <v>3750.5</v>
      </c>
      <c r="F556" s="2">
        <f t="shared" si="57"/>
        <v>5.0773440828499439E-2</v>
      </c>
      <c r="G556">
        <f t="shared" si="58"/>
        <v>0.16635105316931206</v>
      </c>
      <c r="H556">
        <f t="shared" si="59"/>
        <v>3.3381874851996796</v>
      </c>
      <c r="I556" s="2">
        <f t="shared" si="60"/>
        <v>14.050160513643661</v>
      </c>
      <c r="J556" s="2">
        <f t="shared" si="61"/>
        <v>5.0113836428928247</v>
      </c>
      <c r="K556" s="2">
        <f t="shared" si="62"/>
        <v>19.067125645438914</v>
      </c>
    </row>
    <row r="557" spans="1:11">
      <c r="A557" s="1">
        <v>43496</v>
      </c>
      <c r="B557" s="9">
        <v>1.6</v>
      </c>
      <c r="C557" s="2">
        <f t="shared" si="56"/>
        <v>1.323654354508319E-3</v>
      </c>
      <c r="D557" s="9">
        <v>1321.25</v>
      </c>
      <c r="E557" s="9">
        <v>3743.5</v>
      </c>
      <c r="F557" s="2">
        <f t="shared" si="57"/>
        <v>3.0222457874915287E-2</v>
      </c>
      <c r="G557">
        <f t="shared" si="58"/>
        <v>0.16613115294529654</v>
      </c>
      <c r="H557">
        <f t="shared" si="59"/>
        <v>3.4345295858077542</v>
      </c>
      <c r="I557" s="2">
        <f t="shared" si="60"/>
        <v>14.022070626003211</v>
      </c>
      <c r="J557" s="2">
        <f t="shared" si="61"/>
        <v>5.0193406370283595</v>
      </c>
      <c r="K557" s="2">
        <f t="shared" si="62"/>
        <v>19.673603504928824</v>
      </c>
    </row>
    <row r="558" spans="1:11">
      <c r="A558" s="1">
        <v>43524</v>
      </c>
      <c r="B558" s="9">
        <v>1.5</v>
      </c>
      <c r="C558" s="2">
        <f t="shared" si="56"/>
        <v>1.2414877164492744E-3</v>
      </c>
      <c r="D558" s="9">
        <v>1313.32</v>
      </c>
      <c r="E558" s="9">
        <v>3762.8</v>
      </c>
      <c r="F558" s="2">
        <f t="shared" si="57"/>
        <v>-6.0018921475875064E-3</v>
      </c>
      <c r="G558">
        <f t="shared" si="58"/>
        <v>0.16592515889867393</v>
      </c>
      <c r="H558">
        <f t="shared" si="59"/>
        <v>3.409682830305226</v>
      </c>
      <c r="I558" s="2">
        <f t="shared" si="60"/>
        <v>14.099518459069023</v>
      </c>
      <c r="J558" s="2">
        <f t="shared" si="61"/>
        <v>5.0268135744903546</v>
      </c>
      <c r="K558" s="2">
        <f t="shared" si="62"/>
        <v>19.549522766390254</v>
      </c>
    </row>
    <row r="559" spans="1:11">
      <c r="A559" s="1">
        <v>43555</v>
      </c>
      <c r="B559" s="9">
        <v>1.9</v>
      </c>
      <c r="C559" s="2">
        <f t="shared" si="56"/>
        <v>1.5697102274137009E-3</v>
      </c>
      <c r="D559" s="9">
        <v>1292.3800000000001</v>
      </c>
      <c r="E559" s="9">
        <v>3733.3</v>
      </c>
      <c r="F559" s="2">
        <f t="shared" si="57"/>
        <v>-1.5944324307860858E-2</v>
      </c>
      <c r="G559">
        <f t="shared" si="58"/>
        <v>0.16566511267697923</v>
      </c>
      <c r="H559">
        <f t="shared" si="59"/>
        <v>3.3500591194097167</v>
      </c>
      <c r="I559" s="2">
        <f t="shared" si="60"/>
        <v>13.981139646869986</v>
      </c>
      <c r="J559" s="2">
        <f t="shared" si="61"/>
        <v>5.036273925396948</v>
      </c>
      <c r="K559" s="2">
        <f t="shared" si="62"/>
        <v>19.221874511031157</v>
      </c>
    </row>
    <row r="560" spans="1:11">
      <c r="A560" s="1">
        <v>43585</v>
      </c>
      <c r="B560" s="9">
        <v>2</v>
      </c>
      <c r="C560" s="2">
        <f t="shared" si="56"/>
        <v>1.6515813019202241E-3</v>
      </c>
      <c r="D560" s="9">
        <v>1283.53</v>
      </c>
      <c r="E560" s="9">
        <v>3784</v>
      </c>
      <c r="F560" s="2">
        <f t="shared" si="57"/>
        <v>-6.8478311332581532E-3</v>
      </c>
      <c r="G560">
        <f t="shared" si="58"/>
        <v>0.16539195441757512</v>
      </c>
      <c r="H560">
        <f t="shared" si="59"/>
        <v>3.3216325340884172</v>
      </c>
      <c r="I560" s="2">
        <f t="shared" si="60"/>
        <v>14.184590690208669</v>
      </c>
      <c r="J560" s="2">
        <f t="shared" si="61"/>
        <v>5.0462433225454024</v>
      </c>
      <c r="K560" s="2">
        <f t="shared" si="62"/>
        <v>19.083398529181679</v>
      </c>
    </row>
    <row r="561" spans="1:11">
      <c r="A561" s="1">
        <v>43616</v>
      </c>
      <c r="B561" s="9">
        <v>1.8</v>
      </c>
      <c r="C561" s="2">
        <f t="shared" si="56"/>
        <v>1.4877654706024757E-3</v>
      </c>
      <c r="D561" s="9">
        <v>1305.58</v>
      </c>
      <c r="E561" s="9">
        <v>3795.1</v>
      </c>
      <c r="F561" s="2">
        <f t="shared" si="57"/>
        <v>1.7179185527412599E-2</v>
      </c>
      <c r="G561">
        <f t="shared" si="58"/>
        <v>0.16514625552101167</v>
      </c>
      <c r="H561">
        <f t="shared" si="59"/>
        <v>3.3736762366315594</v>
      </c>
      <c r="I561" s="2">
        <f t="shared" si="60"/>
        <v>14.229133226324238</v>
      </c>
      <c r="J561" s="2">
        <f t="shared" si="61"/>
        <v>5.0552387145875466</v>
      </c>
      <c r="K561" s="2">
        <f t="shared" si="62"/>
        <v>19.428414958535456</v>
      </c>
    </row>
    <row r="562" spans="1:11">
      <c r="A562" s="1">
        <v>43646</v>
      </c>
      <c r="B562" s="9">
        <v>1.6</v>
      </c>
      <c r="C562" s="2">
        <f t="shared" si="56"/>
        <v>1.323654354508319E-3</v>
      </c>
      <c r="D562" s="9">
        <v>1409.55</v>
      </c>
      <c r="E562" s="9">
        <v>3835.2</v>
      </c>
      <c r="F562" s="2">
        <f t="shared" si="57"/>
        <v>7.9635104704422588E-2</v>
      </c>
      <c r="G562">
        <f t="shared" si="58"/>
        <v>0.1649279479245612</v>
      </c>
      <c r="H562">
        <f t="shared" si="59"/>
        <v>3.6375244718677178</v>
      </c>
      <c r="I562" s="2">
        <f t="shared" si="60"/>
        <v>14.390048154093098</v>
      </c>
      <c r="J562" s="2">
        <f t="shared" si="61"/>
        <v>5.0632537576796981</v>
      </c>
      <c r="K562" s="2">
        <f t="shared" si="62"/>
        <v>21.05523392270382</v>
      </c>
    </row>
    <row r="563" spans="1:11">
      <c r="A563" s="1">
        <v>43677</v>
      </c>
      <c r="B563" s="9">
        <v>1.8</v>
      </c>
      <c r="C563" s="2">
        <f t="shared" si="56"/>
        <v>1.4877654706024757E-3</v>
      </c>
      <c r="D563" s="9">
        <v>1413.78</v>
      </c>
      <c r="E563" s="9">
        <v>3860.1</v>
      </c>
      <c r="F563" s="2">
        <f t="shared" si="57"/>
        <v>3.0009577524741093E-3</v>
      </c>
      <c r="G563">
        <f t="shared" si="58"/>
        <v>0.16468293833530856</v>
      </c>
      <c r="H563">
        <f t="shared" si="59"/>
        <v>3.6430205689202495</v>
      </c>
      <c r="I563" s="2">
        <f t="shared" si="60"/>
        <v>14.489967897271269</v>
      </c>
      <c r="J563" s="2">
        <f t="shared" si="61"/>
        <v>5.0722744572598746</v>
      </c>
      <c r="K563" s="2">
        <f t="shared" si="62"/>
        <v>21.121420747926788</v>
      </c>
    </row>
    <row r="564" spans="1:11">
      <c r="A564" s="1">
        <v>43708</v>
      </c>
      <c r="B564" s="9">
        <v>1.7</v>
      </c>
      <c r="C564" s="2">
        <f t="shared" si="56"/>
        <v>1.4057468926966799E-3</v>
      </c>
      <c r="D564" s="9">
        <v>1520.38</v>
      </c>
      <c r="E564" s="9">
        <v>3856</v>
      </c>
      <c r="F564" s="2">
        <f t="shared" si="57"/>
        <v>7.5400698835745406E-2</v>
      </c>
      <c r="G564">
        <f t="shared" si="58"/>
        <v>0.16445176078358853</v>
      </c>
      <c r="H564">
        <f t="shared" si="59"/>
        <v>3.9122072924448914</v>
      </c>
      <c r="I564" s="2">
        <f t="shared" si="60"/>
        <v>14.473515248796149</v>
      </c>
      <c r="J564" s="2">
        <f t="shared" si="61"/>
        <v>5.0808105382097688</v>
      </c>
      <c r="K564" s="2">
        <f t="shared" si="62"/>
        <v>22.789391331560026</v>
      </c>
    </row>
    <row r="565" spans="1:11">
      <c r="A565" s="1">
        <v>43738</v>
      </c>
      <c r="B565" s="9">
        <v>1.7</v>
      </c>
      <c r="C565" s="2">
        <f t="shared" si="56"/>
        <v>1.4057468926966799E-3</v>
      </c>
      <c r="D565" s="9">
        <v>1472.49</v>
      </c>
      <c r="E565" s="9">
        <v>3905.8</v>
      </c>
      <c r="F565" s="2">
        <f t="shared" si="57"/>
        <v>-3.1498704271300637E-2</v>
      </c>
      <c r="G565">
        <f t="shared" si="58"/>
        <v>0.16422090775279921</v>
      </c>
      <c r="H565">
        <f t="shared" si="59"/>
        <v>3.7836589650589887</v>
      </c>
      <c r="I565" s="2">
        <f t="shared" si="60"/>
        <v>14.67335473515249</v>
      </c>
      <c r="J565" s="2">
        <f t="shared" si="61"/>
        <v>5.0893586187289346</v>
      </c>
      <c r="K565" s="2">
        <f t="shared" si="62"/>
        <v>22.040056329212973</v>
      </c>
    </row>
    <row r="566" spans="1:11">
      <c r="A566" s="1">
        <v>43769</v>
      </c>
      <c r="B566" s="9">
        <v>1.8</v>
      </c>
      <c r="C566" s="2">
        <f t="shared" si="56"/>
        <v>1.4877654706024757E-3</v>
      </c>
      <c r="D566" s="9">
        <v>1512.99</v>
      </c>
      <c r="E566" s="9">
        <v>3925.1</v>
      </c>
      <c r="F566" s="2">
        <f t="shared" si="57"/>
        <v>2.7504431269482321E-2</v>
      </c>
      <c r="G566">
        <f t="shared" si="58"/>
        <v>0.16397694851083003</v>
      </c>
      <c r="H566">
        <f t="shared" si="59"/>
        <v>3.8819509204725615</v>
      </c>
      <c r="I566" s="2">
        <f t="shared" si="60"/>
        <v>14.750802568218299</v>
      </c>
      <c r="J566" s="2">
        <f t="shared" si="61"/>
        <v>5.0984181562199948</v>
      </c>
      <c r="K566" s="2">
        <f t="shared" si="62"/>
        <v>22.673759974964813</v>
      </c>
    </row>
    <row r="567" spans="1:11">
      <c r="A567" s="1">
        <v>43799</v>
      </c>
      <c r="B567" s="9">
        <v>2.1</v>
      </c>
      <c r="C567" s="2">
        <f t="shared" si="56"/>
        <v>1.73337883251512E-3</v>
      </c>
      <c r="D567" s="9">
        <v>1463.98</v>
      </c>
      <c r="E567" s="9">
        <v>3950.5</v>
      </c>
      <c r="F567" s="2">
        <f t="shared" si="57"/>
        <v>-3.2392811585007175E-2</v>
      </c>
      <c r="G567">
        <f t="shared" si="58"/>
        <v>0.16369320617222455</v>
      </c>
      <c r="H567">
        <f t="shared" si="59"/>
        <v>3.7497039582540133</v>
      </c>
      <c r="I567" s="2">
        <f t="shared" si="60"/>
        <v>14.852728731942216</v>
      </c>
      <c r="J567" s="2">
        <f t="shared" si="61"/>
        <v>5.1089890251638126</v>
      </c>
      <c r="K567" s="2">
        <f t="shared" si="62"/>
        <v>21.906900328587096</v>
      </c>
    </row>
    <row r="568" spans="1:11">
      <c r="A568" s="1">
        <v>43830</v>
      </c>
      <c r="B568" s="9">
        <v>2.2999999999999998</v>
      </c>
      <c r="C568" s="2">
        <f t="shared" si="56"/>
        <v>1.8967538135683526E-3</v>
      </c>
      <c r="D568" s="9">
        <v>1517.27</v>
      </c>
      <c r="E568" s="9">
        <v>3978</v>
      </c>
      <c r="F568" s="2">
        <f t="shared" si="57"/>
        <v>3.640077050232926E-2</v>
      </c>
      <c r="G568">
        <f t="shared" si="58"/>
        <v>0.16338330825921046</v>
      </c>
      <c r="H568">
        <f t="shared" si="59"/>
        <v>3.878838869072962</v>
      </c>
      <c r="I568" s="2">
        <f t="shared" si="60"/>
        <v>14.963081861958267</v>
      </c>
      <c r="J568" s="2">
        <f t="shared" si="61"/>
        <v>5.120576273394339</v>
      </c>
      <c r="K568" s="2">
        <f t="shared" si="62"/>
        <v>22.740729150367724</v>
      </c>
    </row>
    <row r="569" spans="1:11">
      <c r="A569" s="1">
        <v>43861</v>
      </c>
      <c r="B569" s="9">
        <v>2.5</v>
      </c>
      <c r="C569" s="2">
        <f t="shared" si="56"/>
        <v>2.0598362698427408E-3</v>
      </c>
      <c r="D569" s="9">
        <v>1589.16</v>
      </c>
      <c r="E569" s="9">
        <v>3977.3</v>
      </c>
      <c r="F569" s="2">
        <f t="shared" si="57"/>
        <v>4.7381151673729915E-2</v>
      </c>
      <c r="G569">
        <f t="shared" si="58"/>
        <v>0.16304745719317831</v>
      </c>
      <c r="H569">
        <f t="shared" si="59"/>
        <v>4.0542715861854495</v>
      </c>
      <c r="I569" s="2">
        <f t="shared" si="60"/>
        <v>14.960272873194222</v>
      </c>
      <c r="J569" s="2">
        <f t="shared" si="61"/>
        <v>5.1331836583946151</v>
      </c>
      <c r="K569" s="2">
        <f t="shared" si="62"/>
        <v>23.865592239086237</v>
      </c>
    </row>
    <row r="570" spans="1:11">
      <c r="A570" s="1">
        <v>43890</v>
      </c>
      <c r="B570" s="9">
        <v>2.2999999999999998</v>
      </c>
      <c r="C570" s="2">
        <f t="shared" si="56"/>
        <v>1.8967538135683526E-3</v>
      </c>
      <c r="D570" s="9">
        <v>1585.69</v>
      </c>
      <c r="E570" s="9">
        <v>4003.8</v>
      </c>
      <c r="F570" s="2">
        <f t="shared" si="57"/>
        <v>-2.1835435072616871E-3</v>
      </c>
      <c r="G570">
        <f t="shared" si="58"/>
        <v>0.16273878178820606</v>
      </c>
      <c r="H570">
        <f t="shared" si="59"/>
        <v>4.037760270595232</v>
      </c>
      <c r="I570" s="2">
        <f t="shared" si="60"/>
        <v>15.066613162118781</v>
      </c>
      <c r="J570" s="2">
        <f t="shared" si="61"/>
        <v>5.14481679788799</v>
      </c>
      <c r="K570" s="2">
        <f t="shared" si="62"/>
        <v>23.811297136598363</v>
      </c>
    </row>
    <row r="571" spans="1:11">
      <c r="A571" s="1">
        <v>43921</v>
      </c>
      <c r="B571" s="9">
        <v>1.5</v>
      </c>
      <c r="C571" s="2">
        <f t="shared" si="56"/>
        <v>1.2414877164492744E-3</v>
      </c>
      <c r="D571" s="9">
        <v>1577.18</v>
      </c>
      <c r="E571" s="9">
        <v>4257</v>
      </c>
      <c r="F571" s="2">
        <f t="shared" si="57"/>
        <v>-5.366748860117676E-3</v>
      </c>
      <c r="G571">
        <f t="shared" si="58"/>
        <v>0.16253699410655417</v>
      </c>
      <c r="H571">
        <f t="shared" si="59"/>
        <v>4.0111108803782818</v>
      </c>
      <c r="I571" s="2">
        <f t="shared" si="60"/>
        <v>16.082664526484752</v>
      </c>
      <c r="J571" s="2">
        <f t="shared" si="61"/>
        <v>5.1524455124623989</v>
      </c>
      <c r="K571" s="2">
        <f t="shared" si="62"/>
        <v>23.678141135972481</v>
      </c>
    </row>
    <row r="572" spans="1:11">
      <c r="A572" s="1">
        <v>43951</v>
      </c>
      <c r="B572" s="9">
        <v>0.3</v>
      </c>
      <c r="C572" s="2">
        <f t="shared" si="56"/>
        <v>2.4965690741618474E-4</v>
      </c>
      <c r="D572" s="9">
        <v>1686.5</v>
      </c>
      <c r="E572" s="9">
        <v>4799.1000000000004</v>
      </c>
      <c r="F572" s="2">
        <f t="shared" si="57"/>
        <v>6.9313585006150147E-2</v>
      </c>
      <c r="G572">
        <f t="shared" si="58"/>
        <v>0.16249642575143489</v>
      </c>
      <c r="H572">
        <f t="shared" si="59"/>
        <v>4.288064810355122</v>
      </c>
      <c r="I572" s="2">
        <f t="shared" si="60"/>
        <v>18.258025682182989</v>
      </c>
      <c r="J572" s="2">
        <f t="shared" si="61"/>
        <v>5.153981512982087</v>
      </c>
      <c r="K572" s="2">
        <f t="shared" si="62"/>
        <v>25.388671569394482</v>
      </c>
    </row>
    <row r="573" spans="1:11">
      <c r="A573" s="1">
        <v>43982</v>
      </c>
      <c r="B573" s="9">
        <v>0.1</v>
      </c>
      <c r="C573" s="2">
        <f t="shared" si="56"/>
        <v>8.3295163273211514E-5</v>
      </c>
      <c r="D573" s="9">
        <v>1730.27</v>
      </c>
      <c r="E573" s="9">
        <v>16268.1</v>
      </c>
      <c r="F573" s="2">
        <f t="shared" si="57"/>
        <v>2.5953157426623186E-2</v>
      </c>
      <c r="G573">
        <f t="shared" si="58"/>
        <v>0.1624828917124406</v>
      </c>
      <c r="H573">
        <f t="shared" si="59"/>
        <v>4.3989872170753488</v>
      </c>
      <c r="I573" s="2">
        <f t="shared" si="60"/>
        <v>64.281300160513652</v>
      </c>
      <c r="J573" s="2">
        <f t="shared" si="61"/>
        <v>5.1544941098769907</v>
      </c>
      <c r="K573" s="2">
        <f t="shared" si="62"/>
        <v>26.073540916914432</v>
      </c>
    </row>
    <row r="574" spans="1:11">
      <c r="A574" s="1">
        <v>44012</v>
      </c>
      <c r="B574" s="9">
        <v>0.6</v>
      </c>
      <c r="C574" s="2">
        <f t="shared" si="56"/>
        <v>4.9863024788132648E-4</v>
      </c>
      <c r="D574" s="9">
        <v>1780.96</v>
      </c>
      <c r="E574" s="9">
        <v>16599.5</v>
      </c>
      <c r="F574" s="2">
        <f t="shared" si="57"/>
        <v>2.9296005825680371E-2</v>
      </c>
      <c r="G574">
        <f t="shared" si="58"/>
        <v>0.16240191320620218</v>
      </c>
      <c r="H574">
        <f t="shared" si="59"/>
        <v>4.5256033694839433</v>
      </c>
      <c r="I574" s="2">
        <f t="shared" si="60"/>
        <v>65.611155698234356</v>
      </c>
      <c r="J574" s="2">
        <f t="shared" si="61"/>
        <v>5.1575629268005825</v>
      </c>
      <c r="K574" s="2">
        <f t="shared" si="62"/>
        <v>26.866687529338154</v>
      </c>
    </row>
    <row r="575" spans="1:11">
      <c r="A575" s="1">
        <v>44043</v>
      </c>
      <c r="B575" s="9">
        <v>1</v>
      </c>
      <c r="C575" s="2">
        <f t="shared" si="56"/>
        <v>8.295381143461622E-4</v>
      </c>
      <c r="D575" s="9">
        <v>1975.86</v>
      </c>
      <c r="E575" s="9">
        <v>16803.2</v>
      </c>
      <c r="F575" s="2">
        <f t="shared" si="57"/>
        <v>0.10943536070433924</v>
      </c>
      <c r="G575">
        <f t="shared" si="58"/>
        <v>0.16226730629092156</v>
      </c>
      <c r="H575">
        <f t="shared" si="59"/>
        <v>5.0167028603971433</v>
      </c>
      <c r="I575" s="2">
        <f t="shared" si="60"/>
        <v>66.428571428571431</v>
      </c>
      <c r="J575" s="2">
        <f t="shared" si="61"/>
        <v>5.1626708599398485</v>
      </c>
      <c r="K575" s="2">
        <f t="shared" si="62"/>
        <v>29.916288530746389</v>
      </c>
    </row>
    <row r="576" spans="1:11">
      <c r="A576" s="1">
        <v>44074</v>
      </c>
      <c r="B576" s="9">
        <v>1.3</v>
      </c>
      <c r="C576" s="2">
        <f t="shared" si="56"/>
        <v>1.0769315803607071E-3</v>
      </c>
      <c r="D576" s="9">
        <v>1967.8</v>
      </c>
      <c r="E576" s="9">
        <v>16921.5</v>
      </c>
      <c r="F576" s="2">
        <f t="shared" si="57"/>
        <v>-4.0792363831445577E-3</v>
      </c>
      <c r="G576">
        <f t="shared" si="58"/>
        <v>0.16209274349650288</v>
      </c>
      <c r="H576">
        <f t="shared" si="59"/>
        <v>4.9908637248070651</v>
      </c>
      <c r="I576" s="2">
        <f t="shared" si="60"/>
        <v>66.903290529695028</v>
      </c>
      <c r="J576" s="2">
        <f t="shared" si="61"/>
        <v>5.1693076348082867</v>
      </c>
      <c r="K576" s="2">
        <f t="shared" si="62"/>
        <v>29.790173681739972</v>
      </c>
    </row>
    <row r="577" spans="1:11">
      <c r="A577" s="1">
        <v>44104</v>
      </c>
      <c r="B577" s="9">
        <v>1.4</v>
      </c>
      <c r="C577" s="2">
        <f t="shared" si="56"/>
        <v>1.1592468385308585E-3</v>
      </c>
      <c r="D577" s="9">
        <v>1885.82</v>
      </c>
      <c r="E577" s="9">
        <v>17194</v>
      </c>
      <c r="F577" s="2">
        <f t="shared" si="57"/>
        <v>-4.1660737879865906E-2</v>
      </c>
      <c r="G577">
        <f t="shared" si="58"/>
        <v>0.16190505557268808</v>
      </c>
      <c r="H577">
        <f t="shared" si="59"/>
        <v>4.7774024706632412</v>
      </c>
      <c r="I577" s="2">
        <f t="shared" si="60"/>
        <v>67.99678972712681</v>
      </c>
      <c r="J577" s="2">
        <f t="shared" si="61"/>
        <v>5.1764593851798626</v>
      </c>
      <c r="K577" s="2">
        <f t="shared" si="62"/>
        <v>28.507432326709459</v>
      </c>
    </row>
    <row r="578" spans="1:11">
      <c r="A578" s="1">
        <v>44135</v>
      </c>
      <c r="B578" s="9">
        <v>1.2</v>
      </c>
      <c r="C578" s="2">
        <f t="shared" si="56"/>
        <v>9.9454180114277868E-4</v>
      </c>
      <c r="D578" s="9">
        <v>1878.81</v>
      </c>
      <c r="E578" s="9">
        <v>17368.400000000001</v>
      </c>
      <c r="F578" s="2">
        <f t="shared" si="57"/>
        <v>-3.7172158530506261E-3</v>
      </c>
      <c r="G578">
        <f t="shared" si="58"/>
        <v>0.16174419421045363</v>
      </c>
      <c r="H578">
        <f t="shared" si="59"/>
        <v>4.7549148728609527</v>
      </c>
      <c r="I578" s="2">
        <f t="shared" si="60"/>
        <v>68.696629213483149</v>
      </c>
      <c r="J578" s="2">
        <f t="shared" si="61"/>
        <v>5.1826021322214846</v>
      </c>
      <c r="K578" s="2">
        <f t="shared" si="62"/>
        <v>28.397746831481797</v>
      </c>
    </row>
    <row r="579" spans="1:11">
      <c r="A579" s="1">
        <v>44165</v>
      </c>
      <c r="B579" s="9">
        <v>1.2</v>
      </c>
      <c r="C579" s="2">
        <f t="shared" si="56"/>
        <v>9.9454180114277868E-4</v>
      </c>
      <c r="D579" s="9">
        <v>1776.95</v>
      </c>
      <c r="E579" s="9">
        <v>17643.900000000001</v>
      </c>
      <c r="F579" s="2">
        <f t="shared" si="57"/>
        <v>-5.4215168111730216E-2</v>
      </c>
      <c r="G579">
        <f t="shared" si="58"/>
        <v>0.16158349267261607</v>
      </c>
      <c r="H579">
        <f t="shared" si="59"/>
        <v>4.4926582272665652</v>
      </c>
      <c r="I579" s="2">
        <f t="shared" si="60"/>
        <v>69.802166934189415</v>
      </c>
      <c r="J579" s="2">
        <f t="shared" si="61"/>
        <v>5.1887509884818135</v>
      </c>
      <c r="K579" s="2">
        <f t="shared" si="62"/>
        <v>26.803943044906926</v>
      </c>
    </row>
    <row r="580" spans="1:11">
      <c r="A580" s="1">
        <v>44196</v>
      </c>
      <c r="B580" s="9">
        <v>1.4</v>
      </c>
      <c r="C580" s="2">
        <f t="shared" si="56"/>
        <v>1.1592468385308585E-3</v>
      </c>
      <c r="D580" s="9">
        <v>1898.36</v>
      </c>
      <c r="E580" s="9">
        <v>17776.2</v>
      </c>
      <c r="F580" s="2">
        <f t="shared" si="57"/>
        <v>6.8324938799628532E-2</v>
      </c>
      <c r="G580">
        <f t="shared" si="58"/>
        <v>0.16139639441264295</v>
      </c>
      <c r="H580">
        <f t="shared" si="59"/>
        <v>4.7940613252571733</v>
      </c>
      <c r="I580" s="2">
        <f t="shared" si="60"/>
        <v>70.333065810593908</v>
      </c>
      <c r="J580" s="2">
        <f t="shared" si="61"/>
        <v>5.1959252784996659</v>
      </c>
      <c r="K580" s="2">
        <f t="shared" si="62"/>
        <v>28.70364575183855</v>
      </c>
    </row>
    <row r="581" spans="1:11">
      <c r="A581" s="1">
        <v>44227</v>
      </c>
      <c r="B581" s="9">
        <v>1.4</v>
      </c>
      <c r="C581" s="2">
        <f t="shared" ref="C581" si="63">(1+B581/100)^(1/12)-1</f>
        <v>1.1592468385308585E-3</v>
      </c>
      <c r="D581" s="9">
        <v>1847.65</v>
      </c>
      <c r="E581" s="9">
        <v>18105.400000000001</v>
      </c>
      <c r="F581" s="2">
        <f t="shared" si="57"/>
        <v>-2.6712530816072722E-2</v>
      </c>
      <c r="G581">
        <f t="shared" si="58"/>
        <v>0.16120951279459472</v>
      </c>
      <c r="H581">
        <f t="shared" si="59"/>
        <v>4.6605970319970895</v>
      </c>
      <c r="I581" s="2">
        <f t="shared" si="60"/>
        <v>71.654093097913332</v>
      </c>
      <c r="J581" s="2">
        <f t="shared" si="61"/>
        <v>5.2031078852905397</v>
      </c>
      <c r="K581" s="2">
        <f t="shared" si="62"/>
        <v>27.910186199342856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B1724-1F00-425A-BB8D-FA7590453249}">
  <dimension ref="A1:H29"/>
  <sheetViews>
    <sheetView workbookViewId="0">
      <selection activeCell="C2" sqref="C2"/>
    </sheetView>
  </sheetViews>
  <sheetFormatPr defaultRowHeight="15"/>
  <cols>
    <col min="1" max="1" width="10.7109375" bestFit="1" customWidth="1"/>
    <col min="2" max="2" width="25.85546875" bestFit="1" customWidth="1"/>
    <col min="3" max="3" width="33.42578125" customWidth="1"/>
    <col min="4" max="4" width="25.85546875" bestFit="1" customWidth="1"/>
    <col min="5" max="5" width="31.7109375" bestFit="1" customWidth="1"/>
    <col min="6" max="6" width="13.7109375" bestFit="1" customWidth="1"/>
    <col min="7" max="7" width="12.5703125" bestFit="1" customWidth="1"/>
  </cols>
  <sheetData>
    <row r="1" spans="1:8">
      <c r="B1" s="13" t="s">
        <v>24</v>
      </c>
      <c r="C1" s="13" t="s">
        <v>46</v>
      </c>
      <c r="F1" s="3" t="s">
        <v>26</v>
      </c>
    </row>
    <row r="2" spans="1:8">
      <c r="A2" s="3" t="s">
        <v>0</v>
      </c>
      <c r="B2" s="12" t="s">
        <v>23</v>
      </c>
      <c r="C2" t="s">
        <v>25</v>
      </c>
      <c r="D2" s="12" t="s">
        <v>23</v>
      </c>
      <c r="E2" t="s">
        <v>25</v>
      </c>
      <c r="F2" t="s">
        <v>27</v>
      </c>
      <c r="G2" t="s">
        <v>28</v>
      </c>
      <c r="H2" t="s">
        <v>29</v>
      </c>
    </row>
    <row r="3" spans="1:8">
      <c r="A3" s="1">
        <v>44270</v>
      </c>
      <c r="B3">
        <v>1</v>
      </c>
    </row>
    <row r="4" spans="1:8">
      <c r="A4" s="1">
        <f>EOMONTH(A3,1)</f>
        <v>44316</v>
      </c>
      <c r="B4">
        <v>1</v>
      </c>
      <c r="D4">
        <f>B4/B3-1</f>
        <v>0</v>
      </c>
      <c r="E4" t="e">
        <f>C4/C3-1</f>
        <v>#DIV/0!</v>
      </c>
    </row>
    <row r="5" spans="1:8">
      <c r="A5" s="1">
        <f t="shared" ref="A5:A12" si="0">EOMONTH(A4,1)</f>
        <v>44347</v>
      </c>
      <c r="B5">
        <v>1</v>
      </c>
      <c r="D5">
        <f t="shared" ref="D5:D12" si="1">B5/B4-1</f>
        <v>0</v>
      </c>
      <c r="E5" t="e">
        <f t="shared" ref="E5:E12" si="2">C5/C4-1</f>
        <v>#DIV/0!</v>
      </c>
    </row>
    <row r="6" spans="1:8">
      <c r="A6" s="1">
        <f t="shared" si="0"/>
        <v>44377</v>
      </c>
      <c r="B6">
        <v>1</v>
      </c>
      <c r="D6">
        <f t="shared" si="1"/>
        <v>0</v>
      </c>
      <c r="E6" t="e">
        <f t="shared" si="2"/>
        <v>#DIV/0!</v>
      </c>
    </row>
    <row r="7" spans="1:8">
      <c r="A7" s="1">
        <f t="shared" si="0"/>
        <v>44408</v>
      </c>
      <c r="B7">
        <v>1</v>
      </c>
      <c r="D7">
        <f t="shared" si="1"/>
        <v>0</v>
      </c>
      <c r="E7" t="e">
        <f t="shared" si="2"/>
        <v>#DIV/0!</v>
      </c>
    </row>
    <row r="8" spans="1:8">
      <c r="A8" s="1">
        <f t="shared" si="0"/>
        <v>44439</v>
      </c>
      <c r="D8">
        <f t="shared" si="1"/>
        <v>-1</v>
      </c>
      <c r="E8" t="e">
        <f t="shared" si="2"/>
        <v>#DIV/0!</v>
      </c>
    </row>
    <row r="9" spans="1:8">
      <c r="A9" s="1">
        <f t="shared" si="0"/>
        <v>44469</v>
      </c>
      <c r="D9" t="e">
        <f t="shared" si="1"/>
        <v>#DIV/0!</v>
      </c>
      <c r="E9" t="e">
        <f t="shared" si="2"/>
        <v>#DIV/0!</v>
      </c>
    </row>
    <row r="10" spans="1:8">
      <c r="A10" s="1">
        <f t="shared" si="0"/>
        <v>44500</v>
      </c>
      <c r="D10" t="e">
        <f t="shared" si="1"/>
        <v>#DIV/0!</v>
      </c>
      <c r="E10" t="e">
        <f t="shared" si="2"/>
        <v>#DIV/0!</v>
      </c>
    </row>
    <row r="11" spans="1:8">
      <c r="A11" s="1">
        <f t="shared" si="0"/>
        <v>44530</v>
      </c>
      <c r="D11" t="e">
        <f t="shared" si="1"/>
        <v>#DIV/0!</v>
      </c>
      <c r="E11" t="e">
        <f t="shared" si="2"/>
        <v>#DIV/0!</v>
      </c>
    </row>
    <row r="12" spans="1:8">
      <c r="A12" s="1">
        <f t="shared" si="0"/>
        <v>44561</v>
      </c>
      <c r="D12" t="e">
        <f t="shared" si="1"/>
        <v>#DIV/0!</v>
      </c>
      <c r="E12" t="e">
        <f t="shared" si="2"/>
        <v>#DIV/0!</v>
      </c>
    </row>
    <row r="13" spans="1:8">
      <c r="A13" s="1"/>
    </row>
    <row r="14" spans="1:8">
      <c r="A14" s="1"/>
    </row>
    <row r="15" spans="1:8">
      <c r="A15" s="1"/>
    </row>
    <row r="16" spans="1:8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  <row r="24" spans="1:1">
      <c r="A24" s="1"/>
    </row>
    <row r="25" spans="1:1">
      <c r="A25" s="1"/>
    </row>
    <row r="26" spans="1:1">
      <c r="A26" s="1"/>
    </row>
    <row r="27" spans="1:1">
      <c r="A27" s="1"/>
    </row>
    <row r="28" spans="1:1">
      <c r="A28" s="1"/>
    </row>
    <row r="29" spans="1:1">
      <c r="A29" s="1"/>
    </row>
  </sheetData>
  <pageMargins left="0.7" right="0.7" top="0.75" bottom="0.75" header="0.3" footer="0.3"/>
  <ignoredErrors>
    <ignoredError sqref="D12:E12 D4:E11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D343A-21A5-4DA4-BCC3-867BA0772DF4}">
  <dimension ref="A1:AC3812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V3" sqref="V3:X18"/>
    </sheetView>
  </sheetViews>
  <sheetFormatPr defaultRowHeight="15"/>
  <cols>
    <col min="1" max="1" width="10.7109375" bestFit="1" customWidth="1"/>
    <col min="2" max="2" width="16" customWidth="1"/>
    <col min="3" max="3" width="4.85546875" customWidth="1"/>
    <col min="4" max="4" width="13.42578125" bestFit="1" customWidth="1"/>
    <col min="5" max="11" width="11.85546875" customWidth="1"/>
    <col min="12" max="12" width="17.85546875" customWidth="1"/>
    <col min="13" max="13" width="20.28515625" bestFit="1" customWidth="1"/>
    <col min="14" max="14" width="9.85546875" bestFit="1" customWidth="1"/>
    <col min="15" max="15" width="12.140625" customWidth="1"/>
    <col min="23" max="23" width="14.85546875" bestFit="1" customWidth="1"/>
    <col min="28" max="28" width="10.7109375" bestFit="1" customWidth="1"/>
  </cols>
  <sheetData>
    <row r="1" spans="1:29">
      <c r="A1" t="s">
        <v>0</v>
      </c>
      <c r="B1" s="13" t="s">
        <v>46</v>
      </c>
      <c r="D1" s="14" t="s">
        <v>0</v>
      </c>
      <c r="E1" s="14" t="s">
        <v>47</v>
      </c>
      <c r="F1" s="14" t="s">
        <v>49</v>
      </c>
      <c r="G1" s="14" t="s">
        <v>47</v>
      </c>
      <c r="H1" s="14" t="s">
        <v>49</v>
      </c>
      <c r="I1" s="14" t="s">
        <v>47</v>
      </c>
      <c r="J1" s="14" t="s">
        <v>49</v>
      </c>
    </row>
    <row r="2" spans="1:29">
      <c r="A2" s="1">
        <v>38720</v>
      </c>
      <c r="B2">
        <v>1000</v>
      </c>
      <c r="D2" s="1">
        <v>38720</v>
      </c>
      <c r="E2">
        <f>SUMIF(AB:AB,D2,AC:AC)</f>
        <v>1537.22</v>
      </c>
      <c r="F2">
        <f>SUMIF(A:A,D2,B:B)</f>
        <v>1000</v>
      </c>
      <c r="I2">
        <v>10000</v>
      </c>
      <c r="J2">
        <v>10000</v>
      </c>
      <c r="AB2" s="14" t="s">
        <v>47</v>
      </c>
    </row>
    <row r="3" spans="1:29">
      <c r="A3" s="1">
        <v>38721</v>
      </c>
      <c r="B3">
        <v>1007.53806346293</v>
      </c>
      <c r="D3" s="1">
        <v>38721</v>
      </c>
      <c r="E3">
        <f t="shared" ref="E3:E4" si="0">SUMIF(AB:AB,D3,AC:AC)</f>
        <v>1538.89</v>
      </c>
      <c r="F3">
        <f t="shared" ref="F3:F4" si="1">SUMIF(A:A,D3,B:B)</f>
        <v>1007.53806346293</v>
      </c>
      <c r="G3" s="2">
        <f>E3/E2-1</f>
        <v>1.0863767060018681E-3</v>
      </c>
      <c r="H3" s="2">
        <f>(F3/F2-1)-($M$23/252)</f>
        <v>7.5067142565808601E-3</v>
      </c>
      <c r="I3">
        <f>I2*(1+G3)</f>
        <v>10010.863767060018</v>
      </c>
      <c r="J3">
        <f>J2*(1+H3)</f>
        <v>10075.067142565807</v>
      </c>
      <c r="W3" s="15" t="s">
        <v>49</v>
      </c>
      <c r="X3" s="15" t="s">
        <v>53</v>
      </c>
      <c r="AB3" s="1">
        <v>38720</v>
      </c>
      <c r="AC3">
        <v>1537.22</v>
      </c>
    </row>
    <row r="4" spans="1:29">
      <c r="A4" s="1">
        <v>38722</v>
      </c>
      <c r="B4">
        <v>992.87960682507401</v>
      </c>
      <c r="D4" s="1">
        <v>38722</v>
      </c>
      <c r="E4">
        <f t="shared" si="0"/>
        <v>1539.14</v>
      </c>
      <c r="F4">
        <f t="shared" si="1"/>
        <v>992.87960682507401</v>
      </c>
      <c r="G4" s="2">
        <f t="shared" ref="G4" si="2">E4/E3-1</f>
        <v>1.6245475635034978E-4</v>
      </c>
      <c r="H4" s="2">
        <f t="shared" ref="H4" si="3">(F4/F3-1)-($M$23/252)</f>
        <v>-1.4580136164803725E-2</v>
      </c>
      <c r="I4">
        <f t="shared" ref="I4" si="4">I3*(1+G4)</f>
        <v>10012.490079494153</v>
      </c>
      <c r="J4">
        <f t="shared" ref="J4" si="5">J3*(1+H4)</f>
        <v>9928.1712917576588</v>
      </c>
      <c r="V4" s="15" t="s">
        <v>50</v>
      </c>
      <c r="W4" s="16">
        <f>N46/10000-1</f>
        <v>0.16791867917551606</v>
      </c>
      <c r="X4" s="16">
        <f>O46/10000-1</f>
        <v>4.165961931278539E-2</v>
      </c>
      <c r="AB4" s="1">
        <v>38721</v>
      </c>
      <c r="AC4">
        <v>1538.89</v>
      </c>
    </row>
    <row r="5" spans="1:29">
      <c r="A5" s="1">
        <v>38723</v>
      </c>
      <c r="B5">
        <v>1016.7929824785</v>
      </c>
      <c r="D5" s="1">
        <v>38723</v>
      </c>
      <c r="E5">
        <f t="shared" ref="E5:E68" si="6">SUMIF(AB:AB,D5,AC:AC)</f>
        <v>1537.15</v>
      </c>
      <c r="F5">
        <f t="shared" ref="F5:F68" si="7">SUMIF(A:A,D5,B:B)</f>
        <v>1016.7929824785</v>
      </c>
      <c r="G5" s="2">
        <f t="shared" ref="G5:G68" si="8">E5/E4-1</f>
        <v>-1.2929298179502613E-3</v>
      </c>
      <c r="H5" s="2">
        <f t="shared" ref="H5:H68" si="9">(F5/F4-1)-($M$23/252)</f>
        <v>2.4053520186722101E-2</v>
      </c>
      <c r="I5">
        <f t="shared" ref="I5:I68" si="10">I4*(1+G5)</f>
        <v>9999.5446325184439</v>
      </c>
      <c r="J5">
        <f t="shared" ref="J5:J68" si="11">J4*(1+H5)</f>
        <v>10166.978760341186</v>
      </c>
      <c r="V5" s="15">
        <v>2007</v>
      </c>
      <c r="W5" s="16">
        <f t="shared" ref="W5:X5" si="12">N47/N46-1</f>
        <v>0.29100854777918483</v>
      </c>
      <c r="X5" s="16">
        <f t="shared" si="12"/>
        <v>4.5607833830858757E-2</v>
      </c>
      <c r="AB5" s="1">
        <v>38722</v>
      </c>
      <c r="AC5">
        <v>1539.14</v>
      </c>
    </row>
    <row r="6" spans="1:29">
      <c r="A6" s="1">
        <v>38726</v>
      </c>
      <c r="B6">
        <v>1034.88233088948</v>
      </c>
      <c r="D6" s="1">
        <v>38726</v>
      </c>
      <c r="E6">
        <f t="shared" si="6"/>
        <v>1537.93</v>
      </c>
      <c r="F6">
        <f t="shared" si="7"/>
        <v>1034.88233088948</v>
      </c>
      <c r="G6" s="2">
        <f t="shared" si="8"/>
        <v>5.0743258627972132E-4</v>
      </c>
      <c r="H6" s="2">
        <f t="shared" si="9"/>
        <v>1.7759242116268083E-2</v>
      </c>
      <c r="I6">
        <f t="shared" si="10"/>
        <v>10004.618727312942</v>
      </c>
      <c r="J6">
        <f t="shared" si="11"/>
        <v>10347.53659773704</v>
      </c>
      <c r="V6" s="15">
        <v>2008</v>
      </c>
      <c r="W6" s="16">
        <f t="shared" ref="W6:W18" si="13">N48/N47-1</f>
        <v>-4.1911036811325242E-2</v>
      </c>
      <c r="X6" s="16">
        <f t="shared" ref="X6:X18" si="14">O48/O47-1</f>
        <v>-4.9376153474009032E-2</v>
      </c>
      <c r="AB6" s="1">
        <v>38723</v>
      </c>
      <c r="AC6">
        <v>1537.15</v>
      </c>
    </row>
    <row r="7" spans="1:29">
      <c r="A7" s="1">
        <v>38727</v>
      </c>
      <c r="B7">
        <v>1022.54378569391</v>
      </c>
      <c r="D7" s="1">
        <v>38727</v>
      </c>
      <c r="E7">
        <f t="shared" si="6"/>
        <v>1533.94</v>
      </c>
      <c r="F7">
        <f t="shared" si="7"/>
        <v>1022.54378569391</v>
      </c>
      <c r="G7" s="2">
        <f t="shared" si="8"/>
        <v>-2.5943963639437628E-3</v>
      </c>
      <c r="H7" s="2">
        <f t="shared" si="9"/>
        <v>-1.1954004398428008E-2</v>
      </c>
      <c r="I7">
        <f t="shared" si="10"/>
        <v>9978.662780864157</v>
      </c>
      <c r="J7">
        <f t="shared" si="11"/>
        <v>10223.842099734797</v>
      </c>
      <c r="V7" s="17">
        <v>2009</v>
      </c>
      <c r="W7" s="16">
        <f t="shared" si="13"/>
        <v>0.41870050027994821</v>
      </c>
      <c r="X7" s="16">
        <f t="shared" si="14"/>
        <v>0.18684108015732481</v>
      </c>
      <c r="AB7" s="1">
        <v>38726</v>
      </c>
      <c r="AC7">
        <v>1537.93</v>
      </c>
    </row>
    <row r="8" spans="1:29">
      <c r="A8" s="1">
        <v>38728</v>
      </c>
      <c r="B8">
        <v>1029.6354731767201</v>
      </c>
      <c r="D8" s="1">
        <v>38728</v>
      </c>
      <c r="E8">
        <f t="shared" si="6"/>
        <v>1531.24</v>
      </c>
      <c r="F8">
        <f t="shared" si="7"/>
        <v>1029.6354731767201</v>
      </c>
      <c r="G8" s="2">
        <f t="shared" si="8"/>
        <v>-1.7601731488845473E-3</v>
      </c>
      <c r="H8" s="2">
        <f t="shared" si="9"/>
        <v>6.903989487238105E-3</v>
      </c>
      <c r="I8">
        <f t="shared" si="10"/>
        <v>9961.098606575506</v>
      </c>
      <c r="J8">
        <f t="shared" si="11"/>
        <v>10294.427398110547</v>
      </c>
      <c r="V8" s="15">
        <v>2010</v>
      </c>
      <c r="W8" s="16">
        <f t="shared" si="13"/>
        <v>0.39352074983235852</v>
      </c>
      <c r="X8" s="16">
        <f t="shared" si="14"/>
        <v>8.9957649550026497E-2</v>
      </c>
      <c r="AB8" s="1">
        <v>38727</v>
      </c>
      <c r="AC8">
        <v>1533.94</v>
      </c>
    </row>
    <row r="9" spans="1:29">
      <c r="A9" s="1">
        <v>38729</v>
      </c>
      <c r="B9">
        <v>1030.91172388921</v>
      </c>
      <c r="D9" s="1">
        <v>38729</v>
      </c>
      <c r="E9">
        <f t="shared" si="6"/>
        <v>1535.96</v>
      </c>
      <c r="F9">
        <f t="shared" si="7"/>
        <v>1030.91172388921</v>
      </c>
      <c r="G9" s="2">
        <f t="shared" si="8"/>
        <v>3.0824691100024282E-3</v>
      </c>
      <c r="H9" s="2">
        <f t="shared" si="9"/>
        <v>1.2081678321927644E-3</v>
      </c>
      <c r="I9">
        <f t="shared" si="10"/>
        <v>9991.803385331963</v>
      </c>
      <c r="J9">
        <f t="shared" si="11"/>
        <v>10306.864794143787</v>
      </c>
      <c r="V9" s="15">
        <v>2011</v>
      </c>
      <c r="W9" s="16">
        <f t="shared" si="13"/>
        <v>0.1655742397952642</v>
      </c>
      <c r="X9" s="16">
        <f t="shared" si="14"/>
        <v>8.1459787365281588E-2</v>
      </c>
      <c r="AB9" s="1">
        <v>38728</v>
      </c>
      <c r="AC9">
        <v>1531.24</v>
      </c>
    </row>
    <row r="10" spans="1:29">
      <c r="A10" s="1">
        <v>38730</v>
      </c>
      <c r="B10">
        <v>1049.2514611399699</v>
      </c>
      <c r="D10" s="1">
        <v>38730</v>
      </c>
      <c r="E10">
        <f t="shared" si="6"/>
        <v>1541.22</v>
      </c>
      <c r="F10">
        <f t="shared" si="7"/>
        <v>1049.2514611399699</v>
      </c>
      <c r="G10" s="2">
        <f t="shared" si="8"/>
        <v>3.4245683481339828E-3</v>
      </c>
      <c r="H10" s="2">
        <f t="shared" si="9"/>
        <v>1.7758473943174726E-2</v>
      </c>
      <c r="I10">
        <f t="shared" si="10"/>
        <v>10026.020998946149</v>
      </c>
      <c r="J10">
        <f t="shared" si="11"/>
        <v>10489.898984026413</v>
      </c>
      <c r="V10" s="15">
        <v>2012</v>
      </c>
      <c r="W10" s="16">
        <f t="shared" si="13"/>
        <v>0.15958928971245023</v>
      </c>
      <c r="X10" s="16">
        <f t="shared" si="14"/>
        <v>9.817438753283958E-2</v>
      </c>
      <c r="AB10" s="1">
        <v>38729</v>
      </c>
      <c r="AC10">
        <v>1535.96</v>
      </c>
    </row>
    <row r="11" spans="1:29">
      <c r="A11" s="1">
        <v>38734</v>
      </c>
      <c r="B11">
        <v>1045.31164630746</v>
      </c>
      <c r="D11" s="1">
        <v>38734</v>
      </c>
      <c r="E11">
        <f t="shared" si="6"/>
        <v>1543.1</v>
      </c>
      <c r="F11">
        <f t="shared" si="7"/>
        <v>1045.31164630746</v>
      </c>
      <c r="G11" s="2">
        <f t="shared" si="8"/>
        <v>1.2198128755140925E-3</v>
      </c>
      <c r="H11" s="2">
        <f t="shared" si="9"/>
        <v>-3.7862306417579031E-3</v>
      </c>
      <c r="I11">
        <f t="shared" si="10"/>
        <v>10038.250868450838</v>
      </c>
      <c r="J11">
        <f t="shared" si="11"/>
        <v>10450.181807064148</v>
      </c>
      <c r="V11" s="15">
        <v>2013</v>
      </c>
      <c r="W11" s="16">
        <f t="shared" si="13"/>
        <v>-0.30724040504175221</v>
      </c>
      <c r="X11" s="16">
        <f t="shared" si="14"/>
        <v>-1.5335855229526962E-2</v>
      </c>
      <c r="AB11" s="1">
        <v>38730</v>
      </c>
      <c r="AC11">
        <v>1541.22</v>
      </c>
    </row>
    <row r="12" spans="1:29">
      <c r="A12" s="1">
        <v>38735</v>
      </c>
      <c r="B12">
        <v>1026.86872231967</v>
      </c>
      <c r="D12" s="1">
        <v>38735</v>
      </c>
      <c r="E12">
        <f t="shared" si="6"/>
        <v>1542.41</v>
      </c>
      <c r="F12">
        <f t="shared" si="7"/>
        <v>1026.86872231967</v>
      </c>
      <c r="G12" s="2">
        <f t="shared" si="8"/>
        <v>-4.4715183721066865E-4</v>
      </c>
      <c r="H12" s="2">
        <f t="shared" si="9"/>
        <v>-1.7674818551533664E-2</v>
      </c>
      <c r="I12">
        <f t="shared" si="10"/>
        <v>10033.762246132628</v>
      </c>
      <c r="J12">
        <f t="shared" si="11"/>
        <v>10265.47673979375</v>
      </c>
      <c r="V12" s="15">
        <v>2014</v>
      </c>
      <c r="W12" s="16">
        <f t="shared" si="13"/>
        <v>4.7725841370016564E-2</v>
      </c>
      <c r="X12" s="16">
        <f t="shared" si="14"/>
        <v>7.4629841137991315E-2</v>
      </c>
      <c r="AB12" s="1">
        <v>38734</v>
      </c>
      <c r="AC12">
        <v>1543.1</v>
      </c>
    </row>
    <row r="13" spans="1:29">
      <c r="A13" s="1">
        <v>38736</v>
      </c>
      <c r="B13">
        <v>1052.01527772127</v>
      </c>
      <c r="D13" s="1">
        <v>38736</v>
      </c>
      <c r="E13">
        <f t="shared" si="6"/>
        <v>1540</v>
      </c>
      <c r="F13">
        <f t="shared" si="7"/>
        <v>1052.01527772127</v>
      </c>
      <c r="G13" s="2">
        <f t="shared" si="8"/>
        <v>-1.5624898697493839E-3</v>
      </c>
      <c r="H13" s="2">
        <f t="shared" si="9"/>
        <v>2.4457229377283642E-2</v>
      </c>
      <c r="I13">
        <f t="shared" si="10"/>
        <v>10018.084594267571</v>
      </c>
      <c r="J13">
        <f t="shared" si="11"/>
        <v>10516.541859086055</v>
      </c>
      <c r="V13" s="15">
        <v>2015</v>
      </c>
      <c r="W13" s="16">
        <f t="shared" si="13"/>
        <v>-0.12237875768835627</v>
      </c>
      <c r="X13" s="16">
        <f t="shared" si="14"/>
        <v>-6.8446031598786705E-3</v>
      </c>
      <c r="AB13" s="1">
        <v>38735</v>
      </c>
      <c r="AC13">
        <v>1542.41</v>
      </c>
    </row>
    <row r="14" spans="1:29">
      <c r="A14" s="1">
        <v>38737</v>
      </c>
      <c r="B14">
        <v>1044.1928295532</v>
      </c>
      <c r="D14" s="1">
        <v>38737</v>
      </c>
      <c r="E14">
        <f t="shared" si="6"/>
        <v>1541.86</v>
      </c>
      <c r="F14">
        <f t="shared" si="7"/>
        <v>1044.1928295532</v>
      </c>
      <c r="G14" s="2">
        <f t="shared" si="8"/>
        <v>1.2077922077922132E-3</v>
      </c>
      <c r="H14" s="2">
        <f t="shared" si="9"/>
        <v>-7.4670284533406069E-3</v>
      </c>
      <c r="I14">
        <f t="shared" si="10"/>
        <v>10030.184358777531</v>
      </c>
      <c r="J14">
        <f t="shared" si="11"/>
        <v>10438.014541793513</v>
      </c>
      <c r="V14" s="15">
        <v>2016</v>
      </c>
      <c r="W14" s="16">
        <f t="shared" si="13"/>
        <v>0.11188745578513593</v>
      </c>
      <c r="X14" s="16">
        <f t="shared" si="14"/>
        <v>6.111537009724799E-2</v>
      </c>
      <c r="AB14" s="1">
        <v>38736</v>
      </c>
      <c r="AC14">
        <v>1540</v>
      </c>
    </row>
    <row r="15" spans="1:29">
      <c r="A15" s="1">
        <v>38740</v>
      </c>
      <c r="B15">
        <v>1053.0383993310199</v>
      </c>
      <c r="D15" s="1">
        <v>38740</v>
      </c>
      <c r="E15">
        <f t="shared" si="6"/>
        <v>1542.93</v>
      </c>
      <c r="F15">
        <f t="shared" si="7"/>
        <v>1053.0383993310199</v>
      </c>
      <c r="G15" s="2">
        <f t="shared" si="8"/>
        <v>6.9396702683777178E-4</v>
      </c>
      <c r="H15" s="2">
        <f t="shared" si="9"/>
        <v>8.4398541264728236E-3</v>
      </c>
      <c r="I15">
        <f t="shared" si="10"/>
        <v>10037.144975995627</v>
      </c>
      <c r="J15">
        <f t="shared" si="11"/>
        <v>10526.109861896251</v>
      </c>
      <c r="M15" s="18" t="s">
        <v>30</v>
      </c>
      <c r="V15" s="15">
        <v>2017</v>
      </c>
      <c r="W15" s="16">
        <f t="shared" si="13"/>
        <v>0.1815583462088417</v>
      </c>
      <c r="X15" s="16">
        <f t="shared" si="14"/>
        <v>6.4178261539248993E-2</v>
      </c>
      <c r="AB15" s="1">
        <v>38737</v>
      </c>
      <c r="AC15">
        <v>1541.86</v>
      </c>
    </row>
    <row r="16" spans="1:29">
      <c r="A16" s="1">
        <v>38741</v>
      </c>
      <c r="B16">
        <v>1050.5441782825801</v>
      </c>
      <c r="D16" s="1">
        <v>38741</v>
      </c>
      <c r="E16">
        <f t="shared" si="6"/>
        <v>1540.59</v>
      </c>
      <c r="F16">
        <f t="shared" si="7"/>
        <v>1050.5441782825801</v>
      </c>
      <c r="G16" s="2">
        <f t="shared" si="8"/>
        <v>-1.516595049678271E-3</v>
      </c>
      <c r="H16" s="2">
        <f t="shared" si="9"/>
        <v>-2.3999437894378964E-3</v>
      </c>
      <c r="I16">
        <f t="shared" si="10"/>
        <v>10021.922691612128</v>
      </c>
      <c r="J16">
        <f t="shared" si="11"/>
        <v>10500.847789906253</v>
      </c>
      <c r="O16" t="s">
        <v>31</v>
      </c>
      <c r="P16" t="s">
        <v>32</v>
      </c>
      <c r="Q16" t="s">
        <v>33</v>
      </c>
      <c r="R16" t="s">
        <v>34</v>
      </c>
      <c r="S16" t="s">
        <v>35</v>
      </c>
      <c r="T16" t="s">
        <v>36</v>
      </c>
      <c r="V16" s="15">
        <v>2018</v>
      </c>
      <c r="W16" s="16">
        <f t="shared" si="13"/>
        <v>-7.6945941555048969E-2</v>
      </c>
      <c r="X16" s="16">
        <f t="shared" si="14"/>
        <v>-2.5074264761628773E-2</v>
      </c>
      <c r="AB16" s="1">
        <v>38740</v>
      </c>
      <c r="AC16">
        <v>1542.93</v>
      </c>
    </row>
    <row r="17" spans="1:29">
      <c r="A17" s="1">
        <v>38742</v>
      </c>
      <c r="B17">
        <v>1054.4672370068899</v>
      </c>
      <c r="D17" s="1">
        <v>38742</v>
      </c>
      <c r="E17">
        <f t="shared" si="6"/>
        <v>1533.8</v>
      </c>
      <c r="F17">
        <f t="shared" si="7"/>
        <v>1054.4672370068899</v>
      </c>
      <c r="G17" s="2">
        <f t="shared" si="8"/>
        <v>-4.4074023588365208E-3</v>
      </c>
      <c r="H17" s="2">
        <f t="shared" si="9"/>
        <v>3.7029618349276546E-3</v>
      </c>
      <c r="I17">
        <f t="shared" si="10"/>
        <v>9977.7520459010393</v>
      </c>
      <c r="J17">
        <f t="shared" si="11"/>
        <v>10539.73202850666</v>
      </c>
      <c r="M17" t="s">
        <v>25</v>
      </c>
      <c r="N17" s="19"/>
      <c r="O17" s="19">
        <f>N43</f>
        <v>0.30881536681177124</v>
      </c>
      <c r="P17" s="19">
        <f>N41</f>
        <v>0.30881536681177124</v>
      </c>
      <c r="Q17" s="19">
        <f>N40</f>
        <v>0.16534566818193719</v>
      </c>
      <c r="R17" s="19">
        <f>N39</f>
        <v>0.15764675906500769</v>
      </c>
      <c r="S17" s="19">
        <f>N38</f>
        <v>5.9951946925685284E-2</v>
      </c>
      <c r="T17" s="19">
        <f>N37</f>
        <v>0.14571762126623122</v>
      </c>
      <c r="V17" s="15">
        <v>2019</v>
      </c>
      <c r="W17" s="16">
        <f t="shared" si="13"/>
        <v>0.30996223916848953</v>
      </c>
      <c r="X17" s="16">
        <f t="shared" si="14"/>
        <v>0.14537896515401139</v>
      </c>
      <c r="AB17" s="1">
        <v>38741</v>
      </c>
      <c r="AC17">
        <v>1540.59</v>
      </c>
    </row>
    <row r="18" spans="1:29">
      <c r="A18" s="1">
        <v>38743</v>
      </c>
      <c r="B18">
        <v>1047.9501948898601</v>
      </c>
      <c r="D18" s="1">
        <v>38743</v>
      </c>
      <c r="E18">
        <f t="shared" si="6"/>
        <v>1530.33</v>
      </c>
      <c r="F18">
        <f t="shared" si="7"/>
        <v>1047.9501948898601</v>
      </c>
      <c r="G18" s="2">
        <f t="shared" si="8"/>
        <v>-2.2623549354544581E-3</v>
      </c>
      <c r="H18" s="2">
        <f t="shared" si="9"/>
        <v>-6.211761350332445E-3</v>
      </c>
      <c r="I18">
        <f t="shared" si="10"/>
        <v>9955.1788293152549</v>
      </c>
      <c r="J18">
        <f t="shared" si="11"/>
        <v>10474.261728449121</v>
      </c>
      <c r="M18" t="s">
        <v>52</v>
      </c>
      <c r="N18" s="19"/>
      <c r="O18" s="19">
        <f>O43</f>
        <v>9.8870474956024301E-2</v>
      </c>
      <c r="P18" s="19">
        <f>O41</f>
        <v>9.8870474956024301E-2</v>
      </c>
      <c r="Q18" s="19">
        <f>O40</f>
        <v>7.0588105939151324E-2</v>
      </c>
      <c r="R18" s="19">
        <f>O39</f>
        <v>6.7404049678967848E-2</v>
      </c>
      <c r="S18" s="19">
        <f>O38</f>
        <v>5.6304218928905581E-2</v>
      </c>
      <c r="T18" s="19">
        <f>O37</f>
        <v>7.2539431009023048E-2</v>
      </c>
      <c r="V18" s="15">
        <v>2020</v>
      </c>
      <c r="W18" s="16">
        <f t="shared" si="13"/>
        <v>0.30881536681177124</v>
      </c>
      <c r="X18" s="16">
        <f t="shared" si="14"/>
        <v>9.8870474956024301E-2</v>
      </c>
      <c r="AB18" s="1">
        <v>38742</v>
      </c>
      <c r="AC18">
        <v>1533.8</v>
      </c>
    </row>
    <row r="19" spans="1:29">
      <c r="A19" s="1">
        <v>38744</v>
      </c>
      <c r="B19">
        <v>1045.5202018805501</v>
      </c>
      <c r="D19" s="1">
        <v>38744</v>
      </c>
      <c r="E19">
        <f t="shared" si="6"/>
        <v>1532.35</v>
      </c>
      <c r="F19">
        <f t="shared" si="7"/>
        <v>1045.5202018805501</v>
      </c>
      <c r="G19" s="2">
        <f t="shared" si="8"/>
        <v>1.3199767370435378E-3</v>
      </c>
      <c r="H19" s="2">
        <f t="shared" si="9"/>
        <v>-2.3501550247549178E-3</v>
      </c>
      <c r="I19">
        <f t="shared" si="10"/>
        <v>9968.3194337830591</v>
      </c>
      <c r="J19">
        <f t="shared" si="11"/>
        <v>10449.645589617408</v>
      </c>
      <c r="M19" s="20" t="s">
        <v>51</v>
      </c>
      <c r="AB19" s="1">
        <v>38743</v>
      </c>
      <c r="AC19">
        <v>1530.33</v>
      </c>
    </row>
    <row r="20" spans="1:29">
      <c r="A20" s="1">
        <v>38747</v>
      </c>
      <c r="B20">
        <v>1058.04494924138</v>
      </c>
      <c r="D20" s="1">
        <v>38747</v>
      </c>
      <c r="E20">
        <f t="shared" si="6"/>
        <v>1530.75</v>
      </c>
      <c r="F20">
        <f t="shared" si="7"/>
        <v>1058.04494924138</v>
      </c>
      <c r="G20" s="2">
        <f t="shared" si="8"/>
        <v>-1.0441478774431134E-3</v>
      </c>
      <c r="H20" s="2">
        <f t="shared" si="9"/>
        <v>1.1948091590970511E-2</v>
      </c>
      <c r="I20">
        <f t="shared" si="10"/>
        <v>9957.9110342045988</v>
      </c>
      <c r="J20">
        <f t="shared" si="11"/>
        <v>10574.498912215337</v>
      </c>
      <c r="AB20" s="1">
        <v>38744</v>
      </c>
      <c r="AC20">
        <v>1532.35</v>
      </c>
    </row>
    <row r="21" spans="1:29">
      <c r="A21" s="1">
        <v>38748</v>
      </c>
      <c r="B21">
        <v>1068.0678947639999</v>
      </c>
      <c r="D21" s="1">
        <v>38748</v>
      </c>
      <c r="E21">
        <f t="shared" si="6"/>
        <v>1532.02</v>
      </c>
      <c r="F21">
        <f t="shared" si="7"/>
        <v>1068.0678947639999</v>
      </c>
      <c r="G21" s="2">
        <f t="shared" si="8"/>
        <v>8.2965866405348976E-4</v>
      </c>
      <c r="H21" s="2">
        <f t="shared" si="9"/>
        <v>9.4417318095437412E-3</v>
      </c>
      <c r="I21">
        <f t="shared" si="10"/>
        <v>9966.1727013700001</v>
      </c>
      <c r="J21">
        <f t="shared" si="11"/>
        <v>10674.340494964785</v>
      </c>
      <c r="AB21" s="1">
        <v>38747</v>
      </c>
      <c r="AC21">
        <v>1530.75</v>
      </c>
    </row>
    <row r="22" spans="1:29" ht="15.75" thickBot="1">
      <c r="A22" s="1">
        <v>38749</v>
      </c>
      <c r="B22">
        <v>1062.5944202430301</v>
      </c>
      <c r="D22" s="1">
        <v>38749</v>
      </c>
      <c r="E22">
        <f t="shared" si="6"/>
        <v>1529.34</v>
      </c>
      <c r="F22">
        <f t="shared" si="7"/>
        <v>1062.5944202430301</v>
      </c>
      <c r="G22" s="2">
        <f t="shared" si="8"/>
        <v>-1.7493244213522274E-3</v>
      </c>
      <c r="H22" s="2">
        <f t="shared" si="9"/>
        <v>-5.1559995659400722E-3</v>
      </c>
      <c r="I22">
        <f t="shared" si="10"/>
        <v>9948.7386320760797</v>
      </c>
      <c r="J22">
        <f t="shared" si="11"/>
        <v>10619.303600006049</v>
      </c>
      <c r="AB22" s="1">
        <v>38748</v>
      </c>
      <c r="AC22">
        <v>1532.02</v>
      </c>
    </row>
    <row r="23" spans="1:29" ht="15.75" thickBot="1">
      <c r="A23" s="1">
        <v>38750</v>
      </c>
      <c r="B23">
        <v>1068.8805471867599</v>
      </c>
      <c r="D23" s="1">
        <v>38750</v>
      </c>
      <c r="E23">
        <f t="shared" si="6"/>
        <v>1530.05</v>
      </c>
      <c r="F23">
        <f t="shared" si="7"/>
        <v>1068.8805471867599</v>
      </c>
      <c r="G23" s="2">
        <f t="shared" si="8"/>
        <v>4.6425255338911064E-4</v>
      </c>
      <c r="H23" s="2">
        <f t="shared" si="9"/>
        <v>5.8844798474982588E-3</v>
      </c>
      <c r="I23">
        <f t="shared" si="10"/>
        <v>9953.3573593890214</v>
      </c>
      <c r="J23">
        <f t="shared" si="11"/>
        <v>10681.79267803475</v>
      </c>
      <c r="L23" s="5" t="s">
        <v>37</v>
      </c>
      <c r="M23" s="21">
        <v>7.9000000000000008E-3</v>
      </c>
      <c r="AB23" s="1">
        <v>38749</v>
      </c>
      <c r="AC23">
        <v>1529.34</v>
      </c>
    </row>
    <row r="24" spans="1:29">
      <c r="A24" s="1">
        <v>38751</v>
      </c>
      <c r="B24">
        <v>1062.2242870277801</v>
      </c>
      <c r="D24" s="1">
        <v>38751</v>
      </c>
      <c r="E24">
        <f t="shared" si="6"/>
        <v>1533.08</v>
      </c>
      <c r="F24">
        <f t="shared" si="7"/>
        <v>1062.2242870277801</v>
      </c>
      <c r="G24" s="2">
        <f t="shared" si="8"/>
        <v>1.98032744027965E-3</v>
      </c>
      <c r="H24" s="2">
        <f t="shared" si="9"/>
        <v>-6.2586682238941257E-3</v>
      </c>
      <c r="I24">
        <f t="shared" si="10"/>
        <v>9973.0682660907296</v>
      </c>
      <c r="J24">
        <f t="shared" si="11"/>
        <v>10614.938881626509</v>
      </c>
      <c r="AB24" s="1">
        <v>38750</v>
      </c>
      <c r="AC24">
        <v>1530.05</v>
      </c>
    </row>
    <row r="25" spans="1:29">
      <c r="A25" s="1">
        <v>38754</v>
      </c>
      <c r="B25">
        <v>1066.2953983069699</v>
      </c>
      <c r="D25" s="1">
        <v>38754</v>
      </c>
      <c r="E25">
        <f t="shared" si="6"/>
        <v>1533.41</v>
      </c>
      <c r="F25">
        <f t="shared" si="7"/>
        <v>1066.2953983069699</v>
      </c>
      <c r="G25" s="2">
        <f t="shared" si="8"/>
        <v>2.1525295483604268E-4</v>
      </c>
      <c r="H25" s="2">
        <f t="shared" si="9"/>
        <v>3.8012794850746609E-3</v>
      </c>
      <c r="I25">
        <f t="shared" si="10"/>
        <v>9975.2149985037868</v>
      </c>
      <c r="J25">
        <f t="shared" si="11"/>
        <v>10655.289231032557</v>
      </c>
      <c r="N25" s="29" t="s">
        <v>49</v>
      </c>
      <c r="O25" s="29" t="s">
        <v>53</v>
      </c>
      <c r="AB25" s="1">
        <v>38751</v>
      </c>
      <c r="AC25">
        <v>1533.08</v>
      </c>
    </row>
    <row r="26" spans="1:29">
      <c r="A26" s="1">
        <v>38755</v>
      </c>
      <c r="B26">
        <v>1028.4709472418699</v>
      </c>
      <c r="D26" s="1">
        <v>38755</v>
      </c>
      <c r="E26">
        <f t="shared" si="6"/>
        <v>1531.02</v>
      </c>
      <c r="F26">
        <f t="shared" si="7"/>
        <v>1028.4709472418699</v>
      </c>
      <c r="G26" s="2">
        <f t="shared" si="8"/>
        <v>-1.5586177212879582E-3</v>
      </c>
      <c r="H26" s="2">
        <f t="shared" si="9"/>
        <v>-3.5504118877076864E-2</v>
      </c>
      <c r="I26">
        <f t="shared" si="10"/>
        <v>9959.6674516334606</v>
      </c>
      <c r="J26">
        <f t="shared" si="11"/>
        <v>10276.98257550434</v>
      </c>
      <c r="L26" s="15" t="s">
        <v>38</v>
      </c>
      <c r="M26" s="22">
        <f>D2</f>
        <v>38720</v>
      </c>
      <c r="N26" s="23">
        <f t="shared" ref="N26:N33" si="15">SUMIF(D:D,M26,J:J)</f>
        <v>10000</v>
      </c>
      <c r="O26" s="23">
        <f t="shared" ref="O26:O33" si="16">SUMIF(D:D,M26,I:I)</f>
        <v>10000</v>
      </c>
      <c r="AB26" s="1">
        <v>38754</v>
      </c>
      <c r="AC26">
        <v>1533.41</v>
      </c>
    </row>
    <row r="27" spans="1:29">
      <c r="A27" s="1">
        <v>38756</v>
      </c>
      <c r="B27">
        <v>1025.7103586363701</v>
      </c>
      <c r="D27" s="1">
        <v>38756</v>
      </c>
      <c r="E27">
        <f t="shared" si="6"/>
        <v>1528.79</v>
      </c>
      <c r="F27">
        <f t="shared" si="7"/>
        <v>1025.7103586363701</v>
      </c>
      <c r="G27" s="2">
        <f t="shared" si="8"/>
        <v>-1.4565453096628822E-3</v>
      </c>
      <c r="H27" s="2">
        <f t="shared" si="9"/>
        <v>-2.7155170118697051E-3</v>
      </c>
      <c r="I27">
        <f t="shared" si="10"/>
        <v>9945.1607447209826</v>
      </c>
      <c r="J27">
        <f t="shared" si="11"/>
        <v>10249.07525448987</v>
      </c>
      <c r="L27" s="15" t="s">
        <v>39</v>
      </c>
      <c r="M27" s="22">
        <f>EOMONTH(M33,-120)</f>
        <v>40543</v>
      </c>
      <c r="N27" s="23">
        <f t="shared" si="15"/>
        <v>28559.573738841009</v>
      </c>
      <c r="O27" s="23">
        <f t="shared" si="16"/>
        <v>13393.853840048949</v>
      </c>
      <c r="AB27" s="1">
        <v>38755</v>
      </c>
      <c r="AC27">
        <v>1531.02</v>
      </c>
    </row>
    <row r="28" spans="1:29">
      <c r="A28" s="1">
        <v>38757</v>
      </c>
      <c r="B28">
        <v>1054.6473094975199</v>
      </c>
      <c r="D28" s="1">
        <v>38757</v>
      </c>
      <c r="E28">
        <f t="shared" si="6"/>
        <v>1531.18</v>
      </c>
      <c r="F28">
        <f t="shared" si="7"/>
        <v>1054.6473094975199</v>
      </c>
      <c r="G28" s="2">
        <f t="shared" si="8"/>
        <v>1.5633278605957646E-3</v>
      </c>
      <c r="H28" s="2">
        <f t="shared" si="9"/>
        <v>2.8180270787057173E-2</v>
      </c>
      <c r="I28">
        <f t="shared" si="10"/>
        <v>9960.7082915913088</v>
      </c>
      <c r="J28">
        <f t="shared" si="11"/>
        <v>10537.896970478319</v>
      </c>
      <c r="L28" s="15" t="s">
        <v>40</v>
      </c>
      <c r="M28" s="22">
        <f>EOMONTH(M33,-60)</f>
        <v>42369</v>
      </c>
      <c r="N28" s="23">
        <f t="shared" si="15"/>
        <v>24588.565287773145</v>
      </c>
      <c r="O28" s="23">
        <f t="shared" si="16"/>
        <v>16716.735405472235</v>
      </c>
      <c r="AB28" s="1">
        <v>38756</v>
      </c>
      <c r="AC28">
        <v>1528.79</v>
      </c>
    </row>
    <row r="29" spans="1:29">
      <c r="A29" s="1">
        <v>38758</v>
      </c>
      <c r="B29">
        <v>1024.1117960251399</v>
      </c>
      <c r="D29" s="1">
        <v>38758</v>
      </c>
      <c r="E29">
        <f t="shared" si="6"/>
        <v>1528.22</v>
      </c>
      <c r="F29">
        <f t="shared" si="7"/>
        <v>1024.1117960251399</v>
      </c>
      <c r="G29" s="2">
        <f t="shared" si="8"/>
        <v>-1.933149597042827E-3</v>
      </c>
      <c r="H29" s="2">
        <f t="shared" si="9"/>
        <v>-2.8984643068093816E-2</v>
      </c>
      <c r="I29">
        <f t="shared" si="10"/>
        <v>9941.4527523711586</v>
      </c>
      <c r="J29">
        <f t="shared" si="11"/>
        <v>10232.459788100659</v>
      </c>
      <c r="L29" s="17" t="s">
        <v>41</v>
      </c>
      <c r="M29" s="24">
        <v>43098</v>
      </c>
      <c r="N29" s="23">
        <f t="shared" si="15"/>
        <v>32303.471157894026</v>
      </c>
      <c r="O29" s="23">
        <f t="shared" si="16"/>
        <v>18876.803580489439</v>
      </c>
      <c r="AB29" s="1">
        <v>38757</v>
      </c>
      <c r="AC29">
        <v>1531.18</v>
      </c>
    </row>
    <row r="30" spans="1:29">
      <c r="A30" s="1">
        <v>38761</v>
      </c>
      <c r="B30">
        <v>1003.66255856455</v>
      </c>
      <c r="D30" s="1">
        <v>38761</v>
      </c>
      <c r="E30">
        <f t="shared" si="6"/>
        <v>1528.76</v>
      </c>
      <c r="F30">
        <f t="shared" si="7"/>
        <v>1003.66255856455</v>
      </c>
      <c r="G30" s="2">
        <f t="shared" si="8"/>
        <v>3.5335226603505632E-4</v>
      </c>
      <c r="H30" s="2">
        <f t="shared" si="9"/>
        <v>-1.9999127665653291E-2</v>
      </c>
      <c r="I30">
        <f t="shared" si="10"/>
        <v>9944.9655872288895</v>
      </c>
      <c r="J30">
        <f t="shared" si="11"/>
        <v>10027.81951846477</v>
      </c>
      <c r="L30" s="15" t="s">
        <v>42</v>
      </c>
      <c r="M30" s="22">
        <f>EOMONTH(M33,-12)</f>
        <v>43830</v>
      </c>
      <c r="N30" s="23">
        <f t="shared" si="15"/>
        <v>39060.257755125407</v>
      </c>
      <c r="O30" s="23">
        <f t="shared" si="16"/>
        <v>21078.96072130209</v>
      </c>
      <c r="AB30" s="1">
        <v>38758</v>
      </c>
      <c r="AC30">
        <v>1528.22</v>
      </c>
    </row>
    <row r="31" spans="1:29">
      <c r="A31" s="1">
        <v>38762</v>
      </c>
      <c r="B31">
        <v>1014.3001307432</v>
      </c>
      <c r="D31" s="1">
        <v>38762</v>
      </c>
      <c r="E31">
        <f t="shared" si="6"/>
        <v>1527.1</v>
      </c>
      <c r="F31">
        <f t="shared" si="7"/>
        <v>1014.3001307432</v>
      </c>
      <c r="G31" s="2">
        <f t="shared" si="8"/>
        <v>-1.0858473534106627E-3</v>
      </c>
      <c r="H31" s="2">
        <f t="shared" si="9"/>
        <v>1.056740441644618E-2</v>
      </c>
      <c r="I31">
        <f t="shared" si="10"/>
        <v>9934.1668726662374</v>
      </c>
      <c r="J31">
        <f t="shared" si="11"/>
        <v>10133.787542731519</v>
      </c>
      <c r="L31" s="15" t="s">
        <v>43</v>
      </c>
      <c r="M31" s="22">
        <f>EOMONTH(M33,-3)</f>
        <v>44104</v>
      </c>
      <c r="N31" s="23">
        <f t="shared" si="15"/>
        <v>49808.258638743231</v>
      </c>
      <c r="O31" s="23">
        <f t="shared" si="16"/>
        <v>22477.979729641851</v>
      </c>
      <c r="AB31" s="1">
        <v>38761</v>
      </c>
      <c r="AC31">
        <v>1528.76</v>
      </c>
    </row>
    <row r="32" spans="1:29">
      <c r="A32" s="1">
        <v>38763</v>
      </c>
      <c r="B32">
        <v>1004.4904063638201</v>
      </c>
      <c r="D32" s="1">
        <v>38763</v>
      </c>
      <c r="E32">
        <f t="shared" si="6"/>
        <v>1528.91</v>
      </c>
      <c r="F32">
        <f t="shared" si="7"/>
        <v>1004.4904063638201</v>
      </c>
      <c r="G32" s="2">
        <f t="shared" si="8"/>
        <v>1.1852530941001138E-3</v>
      </c>
      <c r="H32" s="2">
        <f t="shared" si="9"/>
        <v>-9.7027709897538391E-3</v>
      </c>
      <c r="I32">
        <f t="shared" si="10"/>
        <v>9945.9413746893715</v>
      </c>
      <c r="J32">
        <f t="shared" si="11"/>
        <v>10035.461722945576</v>
      </c>
      <c r="L32" s="15" t="s">
        <v>31</v>
      </c>
      <c r="M32" s="25">
        <v>43830</v>
      </c>
      <c r="N32" s="23">
        <f t="shared" si="15"/>
        <v>39060.257755125407</v>
      </c>
      <c r="O32" s="23">
        <f t="shared" si="16"/>
        <v>21078.96072130209</v>
      </c>
      <c r="AB32" s="1">
        <v>38762</v>
      </c>
      <c r="AC32">
        <v>1527.1</v>
      </c>
    </row>
    <row r="33" spans="1:29">
      <c r="A33" s="1">
        <v>38764</v>
      </c>
      <c r="B33">
        <v>1017.0877209476801</v>
      </c>
      <c r="D33" s="1">
        <v>38764</v>
      </c>
      <c r="E33">
        <f t="shared" si="6"/>
        <v>1530.27</v>
      </c>
      <c r="F33">
        <f t="shared" si="7"/>
        <v>1017.0877209476801</v>
      </c>
      <c r="G33" s="2">
        <f t="shared" si="8"/>
        <v>8.8952260106855974E-4</v>
      </c>
      <c r="H33" s="2">
        <f t="shared" si="9"/>
        <v>1.2509651189524485E-2</v>
      </c>
      <c r="I33">
        <f t="shared" si="10"/>
        <v>9954.7885143310614</v>
      </c>
      <c r="J33">
        <f t="shared" si="11"/>
        <v>10161.001848625448</v>
      </c>
      <c r="L33" s="15" t="s">
        <v>44</v>
      </c>
      <c r="M33" s="26">
        <v>44196</v>
      </c>
      <c r="N33" s="23">
        <f t="shared" si="15"/>
        <v>51122.665581536792</v>
      </c>
      <c r="O33" s="23">
        <f t="shared" si="16"/>
        <v>23163.047579396607</v>
      </c>
      <c r="AB33" s="1">
        <v>38763</v>
      </c>
      <c r="AC33">
        <v>1528.91</v>
      </c>
    </row>
    <row r="34" spans="1:29">
      <c r="A34" s="1">
        <v>38765</v>
      </c>
      <c r="B34">
        <v>1031.2613326190999</v>
      </c>
      <c r="D34" s="1">
        <v>38765</v>
      </c>
      <c r="E34">
        <f t="shared" si="6"/>
        <v>1535.28</v>
      </c>
      <c r="F34">
        <f t="shared" si="7"/>
        <v>1031.2613326190999</v>
      </c>
      <c r="G34" s="2">
        <f t="shared" si="8"/>
        <v>3.2739320512067405E-3</v>
      </c>
      <c r="H34" s="2">
        <f t="shared" si="9"/>
        <v>1.3904136769445985E-2</v>
      </c>
      <c r="I34">
        <f t="shared" si="10"/>
        <v>9987.3798155111144</v>
      </c>
      <c r="J34">
        <f t="shared" si="11"/>
        <v>10302.28180804333</v>
      </c>
      <c r="AB34" s="1">
        <v>38764</v>
      </c>
      <c r="AC34">
        <v>1530.27</v>
      </c>
    </row>
    <row r="35" spans="1:29">
      <c r="A35" s="1">
        <v>38769</v>
      </c>
      <c r="B35">
        <v>1034.01114400607</v>
      </c>
      <c r="D35" s="1">
        <v>38769</v>
      </c>
      <c r="E35">
        <f t="shared" si="6"/>
        <v>1534.49</v>
      </c>
      <c r="F35">
        <f t="shared" si="7"/>
        <v>1034.01114400607</v>
      </c>
      <c r="G35" s="2">
        <f t="shared" si="8"/>
        <v>-5.1456411859718276E-4</v>
      </c>
      <c r="H35" s="2">
        <f t="shared" si="9"/>
        <v>2.6351052606153566E-3</v>
      </c>
      <c r="I35">
        <f t="shared" si="10"/>
        <v>9982.2406682192504</v>
      </c>
      <c r="J35">
        <f t="shared" si="11"/>
        <v>10329.429405032046</v>
      </c>
      <c r="L35" s="27" t="s">
        <v>45</v>
      </c>
      <c r="M35" s="14">
        <f>11+29/31+(12*11)</f>
        <v>143.93548387096774</v>
      </c>
      <c r="N35" s="28"/>
      <c r="AB35" s="1">
        <v>38765</v>
      </c>
      <c r="AC35">
        <v>1535.28</v>
      </c>
    </row>
    <row r="36" spans="1:29">
      <c r="A36" s="1">
        <v>38770</v>
      </c>
      <c r="B36">
        <v>1037.0054932872099</v>
      </c>
      <c r="D36" s="1">
        <v>38770</v>
      </c>
      <c r="E36">
        <f t="shared" si="6"/>
        <v>1537.82</v>
      </c>
      <c r="F36">
        <f t="shared" si="7"/>
        <v>1037.0054932872099</v>
      </c>
      <c r="G36" s="2">
        <f t="shared" si="8"/>
        <v>2.1701021186191216E-3</v>
      </c>
      <c r="H36" s="2">
        <f t="shared" si="9"/>
        <v>2.864508636670616E-3</v>
      </c>
      <c r="I36">
        <f t="shared" si="10"/>
        <v>10003.903149841919</v>
      </c>
      <c r="J36">
        <f t="shared" si="11"/>
        <v>10359.018144774638</v>
      </c>
      <c r="N36" s="29" t="s">
        <v>49</v>
      </c>
      <c r="O36" s="29" t="s">
        <v>53</v>
      </c>
      <c r="AB36" s="1">
        <v>38769</v>
      </c>
      <c r="AC36">
        <v>1534.49</v>
      </c>
    </row>
    <row r="37" spans="1:29">
      <c r="A37" s="1">
        <v>38771</v>
      </c>
      <c r="B37">
        <v>1024.4402509942599</v>
      </c>
      <c r="D37" s="1">
        <v>38771</v>
      </c>
      <c r="E37">
        <f t="shared" si="6"/>
        <v>1535.32</v>
      </c>
      <c r="F37">
        <f t="shared" si="7"/>
        <v>1024.4402509942599</v>
      </c>
      <c r="G37" s="2">
        <f t="shared" si="8"/>
        <v>-1.6256779076875283E-3</v>
      </c>
      <c r="H37" s="2">
        <f t="shared" si="9"/>
        <v>-1.2148201406542746E-2</v>
      </c>
      <c r="I37">
        <f t="shared" si="10"/>
        <v>9987.6400255005756</v>
      </c>
      <c r="J37">
        <f t="shared" si="11"/>
        <v>10233.174705977885</v>
      </c>
      <c r="L37" s="15" t="s">
        <v>38</v>
      </c>
      <c r="M37" s="22">
        <f>M26</f>
        <v>38720</v>
      </c>
      <c r="N37" s="16">
        <f>(N33/N26)^(12/$M$35)-1</f>
        <v>0.14571762126623122</v>
      </c>
      <c r="O37" s="16">
        <f>(O33/O26)^(12/$M$35)-1</f>
        <v>7.2539431009023048E-2</v>
      </c>
      <c r="AB37" s="1">
        <v>38770</v>
      </c>
      <c r="AC37">
        <v>1537.82</v>
      </c>
    </row>
    <row r="38" spans="1:29">
      <c r="A38" s="1">
        <v>38772</v>
      </c>
      <c r="B38">
        <v>1043.21616300195</v>
      </c>
      <c r="D38" s="1">
        <v>38772</v>
      </c>
      <c r="E38">
        <f t="shared" si="6"/>
        <v>1535.38</v>
      </c>
      <c r="F38">
        <f t="shared" si="7"/>
        <v>1043.21616300195</v>
      </c>
      <c r="G38" s="2">
        <f t="shared" si="8"/>
        <v>3.9079800953745192E-5</v>
      </c>
      <c r="H38" s="2">
        <f t="shared" si="9"/>
        <v>1.8296622570889456E-2</v>
      </c>
      <c r="I38">
        <f t="shared" si="10"/>
        <v>9988.0303404847691</v>
      </c>
      <c r="J38">
        <f t="shared" si="11"/>
        <v>10420.407241275134</v>
      </c>
      <c r="L38" s="15" t="s">
        <v>39</v>
      </c>
      <c r="M38" s="22">
        <f t="shared" ref="M38:M43" si="17">M27</f>
        <v>40543</v>
      </c>
      <c r="N38" s="16">
        <f>(N33/N27)^(1/10)-1</f>
        <v>5.9951946925685284E-2</v>
      </c>
      <c r="O38" s="16">
        <f>(O33/O27)^(1/10)-1</f>
        <v>5.6304218928905581E-2</v>
      </c>
      <c r="AB38" s="1">
        <v>38771</v>
      </c>
      <c r="AC38">
        <v>1535.32</v>
      </c>
    </row>
    <row r="39" spans="1:29">
      <c r="A39" s="1">
        <v>38775</v>
      </c>
      <c r="B39">
        <v>1035.0200962043</v>
      </c>
      <c r="D39" s="1">
        <v>38775</v>
      </c>
      <c r="E39">
        <f t="shared" si="6"/>
        <v>1534.2</v>
      </c>
      <c r="F39">
        <f t="shared" si="7"/>
        <v>1035.0200962043</v>
      </c>
      <c r="G39" s="2">
        <f t="shared" si="8"/>
        <v>-7.6853938438692371E-4</v>
      </c>
      <c r="H39" s="2">
        <f t="shared" si="9"/>
        <v>-7.887886603224958E-3</v>
      </c>
      <c r="I39">
        <f t="shared" si="10"/>
        <v>9980.3541457956544</v>
      </c>
      <c r="J39">
        <f t="shared" si="11"/>
        <v>10338.212250596533</v>
      </c>
      <c r="L39" s="15" t="s">
        <v>40</v>
      </c>
      <c r="M39" s="22">
        <f t="shared" si="17"/>
        <v>42369</v>
      </c>
      <c r="N39" s="16">
        <f>(N33/N28)^(1/5)-1</f>
        <v>0.15764675906500769</v>
      </c>
      <c r="O39" s="16">
        <f>(O33/O28)^(1/5)-1</f>
        <v>6.7404049678967848E-2</v>
      </c>
      <c r="P39" s="19"/>
      <c r="AB39" s="1">
        <v>38772</v>
      </c>
      <c r="AC39">
        <v>1535.38</v>
      </c>
    </row>
    <row r="40" spans="1:29">
      <c r="A40" s="1">
        <v>38776</v>
      </c>
      <c r="B40">
        <v>1050.86703332862</v>
      </c>
      <c r="D40" s="1">
        <v>38776</v>
      </c>
      <c r="E40">
        <f t="shared" si="6"/>
        <v>1538.94</v>
      </c>
      <c r="F40">
        <f t="shared" si="7"/>
        <v>1050.86703332862</v>
      </c>
      <c r="G40" s="2">
        <f t="shared" si="8"/>
        <v>3.0895580758700802E-3</v>
      </c>
      <c r="H40" s="2">
        <f t="shared" si="9"/>
        <v>1.5279403872199804E-2</v>
      </c>
      <c r="I40">
        <f t="shared" si="10"/>
        <v>10011.18902954684</v>
      </c>
      <c r="J40">
        <f t="shared" si="11"/>
        <v>10496.17397088992</v>
      </c>
      <c r="L40" s="17" t="s">
        <v>41</v>
      </c>
      <c r="M40" s="22">
        <f t="shared" si="17"/>
        <v>43098</v>
      </c>
      <c r="N40" s="16">
        <f>(N33/N29)^(1/3)-1</f>
        <v>0.16534566818193719</v>
      </c>
      <c r="O40" s="16">
        <f>(O33/O29)^(1/3)-1</f>
        <v>7.0588105939151324E-2</v>
      </c>
      <c r="AB40" s="1">
        <v>38775</v>
      </c>
      <c r="AC40">
        <v>1534.2</v>
      </c>
    </row>
    <row r="41" spans="1:29">
      <c r="A41" s="1">
        <v>38777</v>
      </c>
      <c r="B41">
        <v>1053.0648341690001</v>
      </c>
      <c r="D41" s="1">
        <v>38777</v>
      </c>
      <c r="E41">
        <f t="shared" si="6"/>
        <v>1535.22</v>
      </c>
      <c r="F41">
        <f t="shared" si="7"/>
        <v>1053.0648341690001</v>
      </c>
      <c r="G41" s="2">
        <f t="shared" si="8"/>
        <v>-2.4172482357986969E-3</v>
      </c>
      <c r="H41" s="2">
        <f t="shared" si="9"/>
        <v>2.0600674721421249E-3</v>
      </c>
      <c r="I41">
        <f t="shared" si="10"/>
        <v>9986.9895005269209</v>
      </c>
      <c r="J41">
        <f t="shared" si="11"/>
        <v>10517.796797469295</v>
      </c>
      <c r="L41" s="15" t="s">
        <v>42</v>
      </c>
      <c r="M41" s="22">
        <f t="shared" si="17"/>
        <v>43830</v>
      </c>
      <c r="N41" s="16">
        <f>N33/N30-1</f>
        <v>0.30881536681177124</v>
      </c>
      <c r="O41" s="16">
        <f>O33/O30-1</f>
        <v>9.8870474956024301E-2</v>
      </c>
      <c r="AB41" s="1">
        <v>38776</v>
      </c>
      <c r="AC41">
        <v>1538.94</v>
      </c>
    </row>
    <row r="42" spans="1:29">
      <c r="A42" s="1">
        <v>38778</v>
      </c>
      <c r="B42">
        <v>1057.85694717361</v>
      </c>
      <c r="D42" s="1">
        <v>38778</v>
      </c>
      <c r="E42">
        <f t="shared" si="6"/>
        <v>1531.12</v>
      </c>
      <c r="F42">
        <f t="shared" si="7"/>
        <v>1057.85694717361</v>
      </c>
      <c r="G42" s="2">
        <f t="shared" si="8"/>
        <v>-2.6706270111125363E-3</v>
      </c>
      <c r="H42" s="2">
        <f t="shared" si="9"/>
        <v>4.5192851412419691E-3</v>
      </c>
      <c r="I42">
        <f t="shared" si="10"/>
        <v>9960.3179766071171</v>
      </c>
      <c r="J42">
        <f t="shared" si="11"/>
        <v>10565.3297202547</v>
      </c>
      <c r="L42" s="15" t="s">
        <v>43</v>
      </c>
      <c r="M42" s="22">
        <f t="shared" si="17"/>
        <v>44104</v>
      </c>
      <c r="N42" s="16">
        <f>N33/N31-1</f>
        <v>2.6389337405406721E-2</v>
      </c>
      <c r="O42" s="16">
        <f>O33/O31-1</f>
        <v>3.0477287460640934E-2</v>
      </c>
      <c r="AB42" s="1">
        <v>38777</v>
      </c>
      <c r="AC42">
        <v>1535.22</v>
      </c>
    </row>
    <row r="43" spans="1:29">
      <c r="A43" s="1">
        <v>38779</v>
      </c>
      <c r="B43">
        <v>1050.79011243842</v>
      </c>
      <c r="D43" s="1">
        <v>38779</v>
      </c>
      <c r="E43">
        <f t="shared" si="6"/>
        <v>1527.44</v>
      </c>
      <c r="F43">
        <f t="shared" si="7"/>
        <v>1050.79011243842</v>
      </c>
      <c r="G43" s="2">
        <f t="shared" si="8"/>
        <v>-2.4034693557656306E-3</v>
      </c>
      <c r="H43" s="2">
        <f t="shared" si="9"/>
        <v>-6.7116803740663641E-3</v>
      </c>
      <c r="I43">
        <f t="shared" si="10"/>
        <v>9936.3786575766608</v>
      </c>
      <c r="J43">
        <f t="shared" si="11"/>
        <v>10494.418604125727</v>
      </c>
      <c r="L43" s="15" t="s">
        <v>31</v>
      </c>
      <c r="M43" s="22">
        <f t="shared" si="17"/>
        <v>43830</v>
      </c>
      <c r="N43" s="16">
        <f>N33/N32-1</f>
        <v>0.30881536681177124</v>
      </c>
      <c r="O43" s="16">
        <f>O33/O32-1</f>
        <v>9.8870474956024301E-2</v>
      </c>
      <c r="AB43" s="1">
        <v>38778</v>
      </c>
      <c r="AC43">
        <v>1531.12</v>
      </c>
    </row>
    <row r="44" spans="1:29">
      <c r="A44" s="1">
        <v>38782</v>
      </c>
      <c r="B44">
        <v>1026.53141008953</v>
      </c>
      <c r="D44" s="1">
        <v>38782</v>
      </c>
      <c r="E44">
        <f t="shared" si="6"/>
        <v>1523.22</v>
      </c>
      <c r="F44">
        <f t="shared" si="7"/>
        <v>1026.53141008953</v>
      </c>
      <c r="G44" s="2">
        <f t="shared" si="8"/>
        <v>-2.762792646519685E-3</v>
      </c>
      <c r="H44" s="2">
        <f t="shared" si="9"/>
        <v>-2.3117503198221288E-2</v>
      </c>
      <c r="I44">
        <f t="shared" si="10"/>
        <v>9908.9265036884735</v>
      </c>
      <c r="J44">
        <f t="shared" si="11"/>
        <v>10251.813848481377</v>
      </c>
      <c r="AB44" s="1">
        <v>38779</v>
      </c>
      <c r="AC44">
        <v>1527.44</v>
      </c>
    </row>
    <row r="45" spans="1:29">
      <c r="A45" s="1">
        <v>38783</v>
      </c>
      <c r="B45">
        <v>1022.92121419103</v>
      </c>
      <c r="D45" s="1">
        <v>38783</v>
      </c>
      <c r="E45">
        <f t="shared" si="6"/>
        <v>1523.27</v>
      </c>
      <c r="F45">
        <f t="shared" si="7"/>
        <v>1022.92121419103</v>
      </c>
      <c r="G45" s="2">
        <f t="shared" si="8"/>
        <v>3.2825199248964765E-5</v>
      </c>
      <c r="H45" s="2">
        <f t="shared" si="9"/>
        <v>-3.548237109647944E-3</v>
      </c>
      <c r="I45">
        <f t="shared" si="10"/>
        <v>9909.2517661753009</v>
      </c>
      <c r="J45">
        <f t="shared" si="11"/>
        <v>10215.437982142994</v>
      </c>
      <c r="N45" s="29" t="s">
        <v>49</v>
      </c>
      <c r="O45" s="29" t="s">
        <v>53</v>
      </c>
      <c r="AB45" s="1">
        <v>38782</v>
      </c>
      <c r="AC45">
        <v>1523.22</v>
      </c>
    </row>
    <row r="46" spans="1:29">
      <c r="A46" s="1">
        <v>38784</v>
      </c>
      <c r="B46">
        <v>1003.47393143152</v>
      </c>
      <c r="D46" s="1">
        <v>38784</v>
      </c>
      <c r="E46">
        <f t="shared" si="6"/>
        <v>1523.47</v>
      </c>
      <c r="F46">
        <f t="shared" si="7"/>
        <v>1003.47393143152</v>
      </c>
      <c r="G46" s="2">
        <f t="shared" si="8"/>
        <v>1.3129648716247999E-4</v>
      </c>
      <c r="H46" s="2">
        <f t="shared" si="9"/>
        <v>-1.9042864941595492E-2</v>
      </c>
      <c r="I46">
        <f t="shared" si="10"/>
        <v>9910.5528161226084</v>
      </c>
      <c r="J46">
        <f t="shared" si="11"/>
        <v>10020.906776329801</v>
      </c>
      <c r="L46" s="15" t="s">
        <v>50</v>
      </c>
      <c r="M46" s="22">
        <v>39080</v>
      </c>
      <c r="N46" s="23">
        <f t="shared" ref="N46:N57" si="18">SUMIF(D:D,M46,J:J)</f>
        <v>11679.186791755161</v>
      </c>
      <c r="O46" s="23">
        <f t="shared" ref="O46:O57" si="19">SUMIF(D:D,M46,I:I)</f>
        <v>10416.596193127854</v>
      </c>
      <c r="AB46" s="1">
        <v>38783</v>
      </c>
      <c r="AC46">
        <v>1523.27</v>
      </c>
    </row>
    <row r="47" spans="1:29">
      <c r="A47" s="1">
        <v>38785</v>
      </c>
      <c r="B47">
        <v>1009.34920381366</v>
      </c>
      <c r="D47" s="1">
        <v>38785</v>
      </c>
      <c r="E47">
        <f t="shared" si="6"/>
        <v>1524.16</v>
      </c>
      <c r="F47">
        <f t="shared" si="7"/>
        <v>1009.34920381366</v>
      </c>
      <c r="G47" s="2">
        <f t="shared" si="8"/>
        <v>4.5291341477016189E-4</v>
      </c>
      <c r="H47" s="2">
        <f t="shared" si="9"/>
        <v>5.8235835408907092E-3</v>
      </c>
      <c r="I47">
        <f t="shared" si="10"/>
        <v>9915.0414384408177</v>
      </c>
      <c r="J47">
        <f t="shared" si="11"/>
        <v>10079.264364097235</v>
      </c>
      <c r="L47" s="15">
        <v>2007</v>
      </c>
      <c r="M47" s="22">
        <v>39447</v>
      </c>
      <c r="N47" s="23">
        <f t="shared" si="18"/>
        <v>15077.929979265666</v>
      </c>
      <c r="O47" s="23">
        <f t="shared" si="19"/>
        <v>10891.674581387186</v>
      </c>
      <c r="AB47" s="1">
        <v>38784</v>
      </c>
      <c r="AC47">
        <v>1523.47</v>
      </c>
    </row>
    <row r="48" spans="1:29">
      <c r="A48" s="1">
        <v>38786</v>
      </c>
      <c r="B48">
        <v>996.55984179779796</v>
      </c>
      <c r="D48" s="1">
        <v>38786</v>
      </c>
      <c r="E48">
        <f t="shared" si="6"/>
        <v>1522.49</v>
      </c>
      <c r="F48">
        <f t="shared" si="7"/>
        <v>996.55984179779796</v>
      </c>
      <c r="G48" s="2">
        <f t="shared" si="8"/>
        <v>-1.0956854923368509E-3</v>
      </c>
      <c r="H48" s="2">
        <f t="shared" si="9"/>
        <v>-1.2702248403118321E-2</v>
      </c>
      <c r="I48">
        <f t="shared" si="10"/>
        <v>9904.1776713807994</v>
      </c>
      <c r="J48">
        <f t="shared" si="11"/>
        <v>9951.2350444237727</v>
      </c>
      <c r="L48" s="15">
        <v>2008</v>
      </c>
      <c r="M48" s="22">
        <v>39813</v>
      </c>
      <c r="N48" s="23">
        <f t="shared" si="18"/>
        <v>14445.998300866078</v>
      </c>
      <c r="O48" s="23">
        <f t="shared" si="19"/>
        <v>10353.885585667649</v>
      </c>
      <c r="AB48" s="1">
        <v>38785</v>
      </c>
      <c r="AC48">
        <v>1524.16</v>
      </c>
    </row>
    <row r="49" spans="1:29">
      <c r="A49" s="1">
        <v>38789</v>
      </c>
      <c r="B49">
        <v>1008.54165574414</v>
      </c>
      <c r="D49" s="1">
        <v>38789</v>
      </c>
      <c r="E49">
        <f t="shared" si="6"/>
        <v>1521.61</v>
      </c>
      <c r="F49">
        <f t="shared" si="7"/>
        <v>1008.54165574414</v>
      </c>
      <c r="G49" s="2">
        <f t="shared" si="8"/>
        <v>-5.7800051231871041E-4</v>
      </c>
      <c r="H49" s="2">
        <f t="shared" si="9"/>
        <v>1.1991826366054859E-2</v>
      </c>
      <c r="I49">
        <f t="shared" si="10"/>
        <v>9898.4530516126451</v>
      </c>
      <c r="J49">
        <f t="shared" si="11"/>
        <v>10070.568527204303</v>
      </c>
      <c r="L49" s="17">
        <v>2009</v>
      </c>
      <c r="M49" s="22">
        <v>40178</v>
      </c>
      <c r="N49" s="23">
        <f t="shared" si="18"/>
        <v>20494.545016481989</v>
      </c>
      <c r="O49" s="23">
        <f t="shared" si="19"/>
        <v>12288.416752319148</v>
      </c>
      <c r="AB49" s="1">
        <v>38786</v>
      </c>
      <c r="AC49">
        <v>1522.49</v>
      </c>
    </row>
    <row r="50" spans="1:29">
      <c r="A50" s="1">
        <v>38790</v>
      </c>
      <c r="B50">
        <v>1023.60442869678</v>
      </c>
      <c r="D50" s="1">
        <v>38790</v>
      </c>
      <c r="E50">
        <f t="shared" si="6"/>
        <v>1528.42</v>
      </c>
      <c r="F50">
        <f t="shared" si="7"/>
        <v>1023.60442869678</v>
      </c>
      <c r="G50" s="2">
        <f t="shared" si="8"/>
        <v>4.4755226372068524E-3</v>
      </c>
      <c r="H50" s="2">
        <f t="shared" si="9"/>
        <v>1.4903852395736406E-2</v>
      </c>
      <c r="I50">
        <f t="shared" si="10"/>
        <v>9942.7538023184661</v>
      </c>
      <c r="J50">
        <f t="shared" si="11"/>
        <v>10220.658794074903</v>
      </c>
      <c r="L50" s="15">
        <v>2010</v>
      </c>
      <c r="M50" s="22">
        <v>40543</v>
      </c>
      <c r="N50" s="23">
        <f t="shared" si="18"/>
        <v>28559.573738841009</v>
      </c>
      <c r="O50" s="23">
        <f t="shared" si="19"/>
        <v>13393.853840048949</v>
      </c>
      <c r="AB50" s="1">
        <v>38789</v>
      </c>
      <c r="AC50">
        <v>1521.61</v>
      </c>
    </row>
    <row r="51" spans="1:29">
      <c r="A51" s="1">
        <v>38791</v>
      </c>
      <c r="B51">
        <v>1023.74544725772</v>
      </c>
      <c r="D51" s="1">
        <v>38791</v>
      </c>
      <c r="E51">
        <f t="shared" si="6"/>
        <v>1525.95</v>
      </c>
      <c r="F51">
        <f t="shared" si="7"/>
        <v>1023.74544725772</v>
      </c>
      <c r="G51" s="2">
        <f t="shared" si="8"/>
        <v>-1.6160479449366383E-3</v>
      </c>
      <c r="H51" s="2">
        <f t="shared" si="9"/>
        <v>1.0641745134240066E-4</v>
      </c>
      <c r="I51">
        <f t="shared" si="10"/>
        <v>9926.6858354692176</v>
      </c>
      <c r="J51">
        <f t="shared" si="11"/>
        <v>10221.746450534809</v>
      </c>
      <c r="L51" s="15">
        <v>2011</v>
      </c>
      <c r="M51" s="22">
        <v>40907</v>
      </c>
      <c r="N51" s="23">
        <f t="shared" si="18"/>
        <v>33288.3034495264</v>
      </c>
      <c r="O51" s="23">
        <f t="shared" si="19"/>
        <v>14484.914325860997</v>
      </c>
      <c r="AB51" s="1">
        <v>38790</v>
      </c>
      <c r="AC51">
        <v>1528.42</v>
      </c>
    </row>
    <row r="52" spans="1:29">
      <c r="A52" s="1">
        <v>38792</v>
      </c>
      <c r="B52">
        <v>1031.3795342091701</v>
      </c>
      <c r="D52" s="1">
        <v>38792</v>
      </c>
      <c r="E52">
        <f t="shared" si="6"/>
        <v>1533.22</v>
      </c>
      <c r="F52">
        <f t="shared" si="7"/>
        <v>1031.3795342091701</v>
      </c>
      <c r="G52" s="2">
        <f t="shared" si="8"/>
        <v>4.7642452242864231E-3</v>
      </c>
      <c r="H52" s="2">
        <f t="shared" si="9"/>
        <v>7.4256675470823711E-3</v>
      </c>
      <c r="I52">
        <f t="shared" si="10"/>
        <v>9973.9790010538436</v>
      </c>
      <c r="J52">
        <f t="shared" si="11"/>
        <v>10297.649741427049</v>
      </c>
      <c r="L52" s="15">
        <v>2012</v>
      </c>
      <c r="M52" s="22">
        <v>41274</v>
      </c>
      <c r="N52" s="23">
        <f t="shared" si="18"/>
        <v>38600.760152768824</v>
      </c>
      <c r="O52" s="23">
        <f t="shared" si="19"/>
        <v>15906.961918268053</v>
      </c>
      <c r="AB52" s="1">
        <v>38791</v>
      </c>
      <c r="AC52">
        <v>1525.95</v>
      </c>
    </row>
    <row r="53" spans="1:29">
      <c r="A53" s="1">
        <v>38793</v>
      </c>
      <c r="B53">
        <v>1028.9866698835301</v>
      </c>
      <c r="D53" s="1">
        <v>38793</v>
      </c>
      <c r="E53">
        <f t="shared" si="6"/>
        <v>1531.29</v>
      </c>
      <c r="F53">
        <f t="shared" si="7"/>
        <v>1028.9866698835301</v>
      </c>
      <c r="G53" s="2">
        <f t="shared" si="8"/>
        <v>-1.2587886930773839E-3</v>
      </c>
      <c r="H53" s="2">
        <f t="shared" si="9"/>
        <v>-2.3514110713295558E-3</v>
      </c>
      <c r="I53">
        <f t="shared" si="10"/>
        <v>9961.423869062326</v>
      </c>
      <c r="J53">
        <f t="shared" si="11"/>
        <v>10273.435733816385</v>
      </c>
      <c r="L53" s="15">
        <v>2013</v>
      </c>
      <c r="M53" s="22">
        <v>41639</v>
      </c>
      <c r="N53" s="23">
        <f t="shared" si="18"/>
        <v>26741.046968512601</v>
      </c>
      <c r="O53" s="23">
        <f t="shared" si="19"/>
        <v>15663.015053147896</v>
      </c>
      <c r="AB53" s="1">
        <v>38792</v>
      </c>
      <c r="AC53">
        <v>1533.22</v>
      </c>
    </row>
    <row r="54" spans="1:29">
      <c r="A54" s="1">
        <v>38796</v>
      </c>
      <c r="B54">
        <v>1032.9439982415699</v>
      </c>
      <c r="D54" s="1">
        <v>38796</v>
      </c>
      <c r="E54">
        <f t="shared" si="6"/>
        <v>1533.61</v>
      </c>
      <c r="F54">
        <f t="shared" si="7"/>
        <v>1032.9439982415699</v>
      </c>
      <c r="G54" s="2">
        <f t="shared" si="8"/>
        <v>1.5150624636743881E-3</v>
      </c>
      <c r="H54" s="2">
        <f t="shared" si="9"/>
        <v>3.8145007680608586E-3</v>
      </c>
      <c r="I54">
        <f t="shared" si="10"/>
        <v>9976.5160484510925</v>
      </c>
      <c r="J54">
        <f t="shared" si="11"/>
        <v>10312.623762313649</v>
      </c>
      <c r="L54" s="15">
        <v>2014</v>
      </c>
      <c r="M54" s="22">
        <v>42004</v>
      </c>
      <c r="N54" s="23">
        <f t="shared" si="18"/>
        <v>28017.285934199997</v>
      </c>
      <c r="O54" s="23">
        <f t="shared" si="19"/>
        <v>16831.943378306289</v>
      </c>
      <c r="AB54" s="1">
        <v>38793</v>
      </c>
      <c r="AC54">
        <v>1531.29</v>
      </c>
    </row>
    <row r="55" spans="1:29">
      <c r="A55" s="1">
        <v>38797</v>
      </c>
      <c r="B55">
        <v>1023.65372927935</v>
      </c>
      <c r="D55" s="1">
        <v>38797</v>
      </c>
      <c r="E55">
        <f t="shared" si="6"/>
        <v>1528.42</v>
      </c>
      <c r="F55">
        <f t="shared" si="7"/>
        <v>1023.65372927935</v>
      </c>
      <c r="G55" s="2">
        <f t="shared" si="8"/>
        <v>-3.3841719863588748E-3</v>
      </c>
      <c r="H55" s="2">
        <f t="shared" si="9"/>
        <v>-9.0253207847070024E-3</v>
      </c>
      <c r="I55">
        <f t="shared" si="10"/>
        <v>9942.7538023184643</v>
      </c>
      <c r="J55">
        <f t="shared" si="11"/>
        <v>10219.549024726777</v>
      </c>
      <c r="L55" s="15">
        <v>2015</v>
      </c>
      <c r="M55" s="22">
        <v>42369</v>
      </c>
      <c r="N55" s="23">
        <f t="shared" si="18"/>
        <v>24588.565287773145</v>
      </c>
      <c r="O55" s="23">
        <f t="shared" si="19"/>
        <v>16716.735405472235</v>
      </c>
      <c r="AB55" s="1">
        <v>38796</v>
      </c>
      <c r="AC55">
        <v>1533.61</v>
      </c>
    </row>
    <row r="56" spans="1:29">
      <c r="A56" s="1">
        <v>38798</v>
      </c>
      <c r="B56">
        <v>1021.60801814353</v>
      </c>
      <c r="D56" s="1">
        <v>38798</v>
      </c>
      <c r="E56">
        <f t="shared" si="6"/>
        <v>1529.39</v>
      </c>
      <c r="F56">
        <f t="shared" si="7"/>
        <v>1021.60801814353</v>
      </c>
      <c r="G56" s="2">
        <f t="shared" si="8"/>
        <v>6.34642310359812E-4</v>
      </c>
      <c r="H56" s="2">
        <f t="shared" si="9"/>
        <v>-2.0297897700936366E-3</v>
      </c>
      <c r="I56">
        <f t="shared" si="10"/>
        <v>9949.0638945629071</v>
      </c>
      <c r="J56">
        <f t="shared" si="11"/>
        <v>10198.805488661417</v>
      </c>
      <c r="L56" s="15">
        <v>2016</v>
      </c>
      <c r="M56" s="22">
        <v>42734</v>
      </c>
      <c r="N56" s="23">
        <f t="shared" si="18"/>
        <v>27339.717299228789</v>
      </c>
      <c r="O56" s="23">
        <f t="shared" si="19"/>
        <v>17738.384876595439</v>
      </c>
      <c r="AB56" s="1">
        <v>38797</v>
      </c>
      <c r="AC56">
        <v>1528.42</v>
      </c>
    </row>
    <row r="57" spans="1:29">
      <c r="A57" s="1">
        <v>38799</v>
      </c>
      <c r="B57">
        <v>1018.0659305789</v>
      </c>
      <c r="D57" s="1">
        <v>38799</v>
      </c>
      <c r="E57">
        <f t="shared" si="6"/>
        <v>1526.64</v>
      </c>
      <c r="F57">
        <f t="shared" si="7"/>
        <v>1018.0659305789</v>
      </c>
      <c r="G57" s="2">
        <f t="shared" si="8"/>
        <v>-1.7981025114588434E-3</v>
      </c>
      <c r="H57" s="2">
        <f t="shared" si="9"/>
        <v>-3.4985181221401144E-3</v>
      </c>
      <c r="I57">
        <f t="shared" si="10"/>
        <v>9931.1744577874288</v>
      </c>
      <c r="J57">
        <f t="shared" si="11"/>
        <v>10163.124782835153</v>
      </c>
      <c r="L57" s="15">
        <v>2017</v>
      </c>
      <c r="M57" s="22">
        <v>43098</v>
      </c>
      <c r="N57" s="23">
        <f t="shared" si="18"/>
        <v>32303.471157894026</v>
      </c>
      <c r="O57" s="23">
        <f t="shared" si="19"/>
        <v>18876.803580489439</v>
      </c>
      <c r="AB57" s="1">
        <v>38798</v>
      </c>
      <c r="AC57">
        <v>1529.39</v>
      </c>
    </row>
    <row r="58" spans="1:29">
      <c r="A58" s="1">
        <v>38800</v>
      </c>
      <c r="B58">
        <v>1040.3068023144101</v>
      </c>
      <c r="D58" s="1">
        <v>38800</v>
      </c>
      <c r="E58">
        <f t="shared" si="6"/>
        <v>1531.93</v>
      </c>
      <c r="F58">
        <f t="shared" si="7"/>
        <v>1040.3068023144101</v>
      </c>
      <c r="G58" s="2">
        <f t="shared" si="8"/>
        <v>3.4651260284022101E-3</v>
      </c>
      <c r="H58" s="2">
        <f t="shared" si="9"/>
        <v>2.1814850600045812E-2</v>
      </c>
      <c r="I58">
        <f t="shared" si="10"/>
        <v>9965.5872288937117</v>
      </c>
      <c r="J58">
        <f t="shared" si="11"/>
        <v>10384.831831602325</v>
      </c>
      <c r="L58" s="15">
        <v>2018</v>
      </c>
      <c r="M58" s="22">
        <v>43465</v>
      </c>
      <c r="N58" s="23">
        <f t="shared" ref="N58:N60" si="20">SUMIF(D:D,M58,J:J)</f>
        <v>29817.850154153501</v>
      </c>
      <c r="O58" s="23">
        <f t="shared" ref="O58:O60" si="21">SUMIF(D:D,M58,I:I)</f>
        <v>18403.481609658986</v>
      </c>
      <c r="AB58" s="1">
        <v>38799</v>
      </c>
      <c r="AC58">
        <v>1526.64</v>
      </c>
    </row>
    <row r="59" spans="1:29">
      <c r="A59" s="1">
        <v>38803</v>
      </c>
      <c r="B59">
        <v>1051.43993042034</v>
      </c>
      <c r="D59" s="1">
        <v>38803</v>
      </c>
      <c r="E59">
        <f t="shared" si="6"/>
        <v>1530.15</v>
      </c>
      <c r="F59">
        <f t="shared" si="7"/>
        <v>1051.43993042034</v>
      </c>
      <c r="G59" s="2">
        <f t="shared" si="8"/>
        <v>-1.1619329864941408E-3</v>
      </c>
      <c r="H59" s="2">
        <f t="shared" si="9"/>
        <v>1.0670424617643526E-2</v>
      </c>
      <c r="I59">
        <f t="shared" si="10"/>
        <v>9954.0078843626761</v>
      </c>
      <c r="J59">
        <f t="shared" si="11"/>
        <v>10495.642396828342</v>
      </c>
      <c r="L59" s="15">
        <v>2019</v>
      </c>
      <c r="M59" s="22">
        <v>43830</v>
      </c>
      <c r="N59" s="23">
        <f t="shared" si="20"/>
        <v>39060.257755125407</v>
      </c>
      <c r="O59" s="23">
        <f t="shared" si="21"/>
        <v>21078.96072130209</v>
      </c>
      <c r="AB59" s="1">
        <v>38800</v>
      </c>
      <c r="AC59">
        <v>1531.93</v>
      </c>
    </row>
    <row r="60" spans="1:29">
      <c r="A60" s="1">
        <v>38804</v>
      </c>
      <c r="B60">
        <v>1045.91895462963</v>
      </c>
      <c r="D60" s="1">
        <v>38804</v>
      </c>
      <c r="E60">
        <f t="shared" si="6"/>
        <v>1523.83</v>
      </c>
      <c r="F60">
        <f t="shared" si="7"/>
        <v>1045.91895462963</v>
      </c>
      <c r="G60" s="2">
        <f t="shared" si="8"/>
        <v>-4.1303140215012135E-3</v>
      </c>
      <c r="H60" s="2">
        <f t="shared" si="9"/>
        <v>-5.2822205409606467E-3</v>
      </c>
      <c r="I60">
        <f t="shared" si="10"/>
        <v>9912.8947060277587</v>
      </c>
      <c r="J60">
        <f t="shared" si="11"/>
        <v>10440.202098969237</v>
      </c>
      <c r="L60" s="15">
        <v>2020</v>
      </c>
      <c r="M60" s="22">
        <v>44196</v>
      </c>
      <c r="N60" s="23">
        <f t="shared" si="20"/>
        <v>51122.665581536792</v>
      </c>
      <c r="O60" s="23">
        <f t="shared" si="21"/>
        <v>23163.047579396607</v>
      </c>
      <c r="AB60" s="1">
        <v>38803</v>
      </c>
      <c r="AC60">
        <v>1530.15</v>
      </c>
    </row>
    <row r="61" spans="1:29">
      <c r="A61" s="1">
        <v>38805</v>
      </c>
      <c r="B61">
        <v>1056.51111814298</v>
      </c>
      <c r="D61" s="1">
        <v>38805</v>
      </c>
      <c r="E61">
        <f t="shared" si="6"/>
        <v>1520.68</v>
      </c>
      <c r="F61">
        <f t="shared" si="7"/>
        <v>1056.51111814298</v>
      </c>
      <c r="G61" s="2">
        <f t="shared" si="8"/>
        <v>-2.0671597225411231E-3</v>
      </c>
      <c r="H61" s="2">
        <f t="shared" si="9"/>
        <v>1.0095786807837371E-2</v>
      </c>
      <c r="I61">
        <f t="shared" si="10"/>
        <v>9892.4031693576671</v>
      </c>
      <c r="J61">
        <f t="shared" si="11"/>
        <v>10545.604153591166</v>
      </c>
      <c r="AB61" s="1">
        <v>38804</v>
      </c>
      <c r="AC61">
        <v>1523.83</v>
      </c>
    </row>
    <row r="62" spans="1:29">
      <c r="A62" s="1">
        <v>38806</v>
      </c>
      <c r="B62">
        <v>1078.1112952600699</v>
      </c>
      <c r="D62" s="1">
        <v>38806</v>
      </c>
      <c r="E62">
        <f t="shared" si="6"/>
        <v>1516.95</v>
      </c>
      <c r="F62">
        <f t="shared" si="7"/>
        <v>1078.1112952600699</v>
      </c>
      <c r="G62" s="2">
        <f t="shared" si="8"/>
        <v>-2.4528500407712261E-3</v>
      </c>
      <c r="H62" s="2">
        <f t="shared" si="9"/>
        <v>2.0413468407171367E-2</v>
      </c>
      <c r="I62">
        <f t="shared" si="10"/>
        <v>9868.1385878403835</v>
      </c>
      <c r="J62">
        <f t="shared" si="11"/>
        <v>10760.876510815035</v>
      </c>
      <c r="AB62" s="1">
        <v>38805</v>
      </c>
      <c r="AC62">
        <v>1520.68</v>
      </c>
    </row>
    <row r="63" spans="1:29">
      <c r="A63" s="1">
        <v>38807</v>
      </c>
      <c r="B63">
        <v>1068.9201193373899</v>
      </c>
      <c r="D63" s="1">
        <v>38807</v>
      </c>
      <c r="E63">
        <f t="shared" si="6"/>
        <v>1517.25</v>
      </c>
      <c r="F63">
        <f t="shared" si="7"/>
        <v>1068.9201193373899</v>
      </c>
      <c r="G63" s="2">
        <f t="shared" si="8"/>
        <v>1.9776525264503242E-4</v>
      </c>
      <c r="H63" s="2">
        <f t="shared" si="9"/>
        <v>-8.5566062582780652E-3</v>
      </c>
      <c r="I63">
        <f t="shared" si="10"/>
        <v>9870.0901627613439</v>
      </c>
      <c r="J63">
        <f t="shared" si="11"/>
        <v>10668.799927518037</v>
      </c>
      <c r="AB63" s="1">
        <v>38806</v>
      </c>
      <c r="AC63">
        <v>1516.95</v>
      </c>
    </row>
    <row r="64" spans="1:29">
      <c r="A64" s="1">
        <v>38810</v>
      </c>
      <c r="B64">
        <v>1082.1461270927</v>
      </c>
      <c r="D64" s="1">
        <v>38810</v>
      </c>
      <c r="E64">
        <f t="shared" si="6"/>
        <v>1516.51</v>
      </c>
      <c r="F64">
        <f t="shared" si="7"/>
        <v>1082.1461270927</v>
      </c>
      <c r="G64" s="2">
        <f t="shared" si="8"/>
        <v>-4.87724501565312E-4</v>
      </c>
      <c r="H64" s="2">
        <f t="shared" si="9"/>
        <v>1.2341893205355692E-2</v>
      </c>
      <c r="I64">
        <f t="shared" si="10"/>
        <v>9865.2762779563072</v>
      </c>
      <c r="J64">
        <f t="shared" si="11"/>
        <v>10800.473116852771</v>
      </c>
      <c r="AB64" s="1">
        <v>38807</v>
      </c>
      <c r="AC64">
        <v>1517.25</v>
      </c>
    </row>
    <row r="65" spans="1:29">
      <c r="A65" s="1">
        <v>38811</v>
      </c>
      <c r="B65">
        <v>1075.74686486368</v>
      </c>
      <c r="D65" s="1">
        <v>38811</v>
      </c>
      <c r="E65">
        <f t="shared" si="6"/>
        <v>1517.26</v>
      </c>
      <c r="F65">
        <f t="shared" si="7"/>
        <v>1075.74686486368</v>
      </c>
      <c r="G65" s="2">
        <f t="shared" si="8"/>
        <v>4.945565805698493E-4</v>
      </c>
      <c r="H65" s="2">
        <f t="shared" si="9"/>
        <v>-5.944840987918731E-3</v>
      </c>
      <c r="I65">
        <f t="shared" si="10"/>
        <v>9870.1552152587101</v>
      </c>
      <c r="J65">
        <f t="shared" si="11"/>
        <v>10736.266021578791</v>
      </c>
      <c r="AB65" s="1">
        <v>38810</v>
      </c>
      <c r="AC65">
        <v>1516.51</v>
      </c>
    </row>
    <row r="66" spans="1:29">
      <c r="A66" s="1">
        <v>38812</v>
      </c>
      <c r="B66">
        <v>1080.9277362614</v>
      </c>
      <c r="D66" s="1">
        <v>38812</v>
      </c>
      <c r="E66">
        <f t="shared" si="6"/>
        <v>1520.12</v>
      </c>
      <c r="F66">
        <f t="shared" si="7"/>
        <v>1080.9277362614</v>
      </c>
      <c r="G66" s="2">
        <f t="shared" si="8"/>
        <v>1.8849768661930444E-3</v>
      </c>
      <c r="H66" s="2">
        <f t="shared" si="9"/>
        <v>4.7847200446418884E-3</v>
      </c>
      <c r="I66">
        <f t="shared" si="10"/>
        <v>9888.7602295052075</v>
      </c>
      <c r="J66">
        <f t="shared" si="11"/>
        <v>10787.636048816847</v>
      </c>
      <c r="AB66" s="1">
        <v>38811</v>
      </c>
      <c r="AC66">
        <v>1517.26</v>
      </c>
    </row>
    <row r="67" spans="1:29">
      <c r="A67" s="1">
        <v>38813</v>
      </c>
      <c r="B67">
        <v>1090.9646854437599</v>
      </c>
      <c r="D67" s="1">
        <v>38813</v>
      </c>
      <c r="E67">
        <f t="shared" si="6"/>
        <v>1515.79</v>
      </c>
      <c r="F67">
        <f t="shared" si="7"/>
        <v>1090.9646854437599</v>
      </c>
      <c r="G67" s="2">
        <f t="shared" si="8"/>
        <v>-2.8484593321579377E-3</v>
      </c>
      <c r="H67" s="2">
        <f t="shared" si="9"/>
        <v>9.2541458787103962E-3</v>
      </c>
      <c r="I67">
        <f t="shared" si="10"/>
        <v>9860.5924981460012</v>
      </c>
      <c r="J67">
        <f t="shared" si="11"/>
        <v>10887.466406499032</v>
      </c>
      <c r="AB67" s="1">
        <v>38812</v>
      </c>
      <c r="AC67">
        <v>1520.12</v>
      </c>
    </row>
    <row r="68" spans="1:29">
      <c r="A68" s="1">
        <v>38814</v>
      </c>
      <c r="B68">
        <v>1073.9866621024</v>
      </c>
      <c r="D68" s="1">
        <v>38814</v>
      </c>
      <c r="E68">
        <f t="shared" si="6"/>
        <v>1510.19</v>
      </c>
      <c r="F68">
        <f t="shared" si="7"/>
        <v>1073.9866621024</v>
      </c>
      <c r="G68" s="2">
        <f t="shared" si="8"/>
        <v>-3.6944431616515727E-3</v>
      </c>
      <c r="H68" s="2">
        <f t="shared" si="9"/>
        <v>-1.5593744183830893E-2</v>
      </c>
      <c r="I68">
        <f t="shared" si="10"/>
        <v>9824.1630996213935</v>
      </c>
      <c r="J68">
        <f t="shared" si="11"/>
        <v>10717.690040546035</v>
      </c>
      <c r="AB68" s="1">
        <v>38813</v>
      </c>
      <c r="AC68">
        <v>1515.79</v>
      </c>
    </row>
    <row r="69" spans="1:29">
      <c r="A69" s="1">
        <v>38817</v>
      </c>
      <c r="B69">
        <v>1091.9547841073299</v>
      </c>
      <c r="D69" s="1">
        <v>38817</v>
      </c>
      <c r="E69">
        <f t="shared" ref="E69:E132" si="22">SUMIF(AB:AB,D69,AC:AC)</f>
        <v>1510.97</v>
      </c>
      <c r="F69">
        <f t="shared" ref="F69:F132" si="23">SUMIF(A:A,D69,B:B)</f>
        <v>1091.9547841073299</v>
      </c>
      <c r="G69" s="2">
        <f t="shared" ref="G69:G132" si="24">E69/E68-1</f>
        <v>5.1649130241893104E-4</v>
      </c>
      <c r="H69" s="2">
        <f t="shared" ref="H69:H132" si="25">(F69/F68-1)-($M$23/252)</f>
        <v>1.6698953542249342E-2</v>
      </c>
      <c r="I69">
        <f t="shared" ref="I69:I132" si="26">I68*(1+G69)</f>
        <v>9829.2371944158931</v>
      </c>
      <c r="J69">
        <f t="shared" ref="J69:J132" si="27">J68*(1+H69)</f>
        <v>10896.664248613341</v>
      </c>
      <c r="AB69" s="1">
        <v>38814</v>
      </c>
      <c r="AC69">
        <v>1510.19</v>
      </c>
    </row>
    <row r="70" spans="1:29">
      <c r="A70" s="1">
        <v>38818</v>
      </c>
      <c r="B70">
        <v>1089.64454216688</v>
      </c>
      <c r="D70" s="1">
        <v>38818</v>
      </c>
      <c r="E70">
        <f t="shared" si="22"/>
        <v>1513.81</v>
      </c>
      <c r="F70">
        <f t="shared" si="23"/>
        <v>1089.64454216688</v>
      </c>
      <c r="G70" s="2">
        <f t="shared" si="24"/>
        <v>1.8795872849890483E-3</v>
      </c>
      <c r="H70" s="2">
        <f t="shared" si="25"/>
        <v>-2.1470429823864704E-3</v>
      </c>
      <c r="I70">
        <f t="shared" si="26"/>
        <v>9847.7121036676581</v>
      </c>
      <c r="J70">
        <f t="shared" si="27"/>
        <v>10873.268642106934</v>
      </c>
      <c r="AB70" s="1">
        <v>38817</v>
      </c>
      <c r="AC70">
        <v>1510.97</v>
      </c>
    </row>
    <row r="71" spans="1:29">
      <c r="A71" s="1">
        <v>38819</v>
      </c>
      <c r="B71">
        <v>1090.05535953088</v>
      </c>
      <c r="D71" s="1">
        <v>38819</v>
      </c>
      <c r="E71">
        <f t="shared" si="22"/>
        <v>1510.35</v>
      </c>
      <c r="F71">
        <f t="shared" si="23"/>
        <v>1090.05535953088</v>
      </c>
      <c r="G71" s="2">
        <f t="shared" si="24"/>
        <v>-2.2856236912162098E-3</v>
      </c>
      <c r="H71" s="2">
        <f t="shared" si="25"/>
        <v>3.4567040702223684E-4</v>
      </c>
      <c r="I71">
        <f t="shared" si="26"/>
        <v>9825.2039395792381</v>
      </c>
      <c r="J71">
        <f t="shared" si="27"/>
        <v>10877.027209304113</v>
      </c>
      <c r="AB71" s="1">
        <v>38818</v>
      </c>
      <c r="AC71">
        <v>1513.81</v>
      </c>
    </row>
    <row r="72" spans="1:29">
      <c r="A72" s="1">
        <v>38820</v>
      </c>
      <c r="B72">
        <v>1083.8508570384699</v>
      </c>
      <c r="D72" s="1">
        <v>38820</v>
      </c>
      <c r="E72">
        <f t="shared" si="22"/>
        <v>1505.43</v>
      </c>
      <c r="F72">
        <f t="shared" si="23"/>
        <v>1083.8508570384699</v>
      </c>
      <c r="G72" s="2">
        <f t="shared" si="24"/>
        <v>-3.2575230906742858E-3</v>
      </c>
      <c r="H72" s="2">
        <f t="shared" si="25"/>
        <v>-5.7232642436553568E-3</v>
      </c>
      <c r="I72">
        <f t="shared" si="26"/>
        <v>9793.1981108754753</v>
      </c>
      <c r="J72">
        <f t="shared" si="27"/>
        <v>10814.775108399837</v>
      </c>
      <c r="AB72" s="1">
        <v>38819</v>
      </c>
      <c r="AC72">
        <v>1510.35</v>
      </c>
    </row>
    <row r="73" spans="1:29">
      <c r="A73" s="1">
        <v>38824</v>
      </c>
      <c r="B73">
        <v>1121.8920404517801</v>
      </c>
      <c r="D73" s="1">
        <v>38824</v>
      </c>
      <c r="E73">
        <f t="shared" si="22"/>
        <v>1509.55</v>
      </c>
      <c r="F73">
        <f t="shared" si="23"/>
        <v>1121.8920404517801</v>
      </c>
      <c r="G73" s="2">
        <f t="shared" si="24"/>
        <v>2.7367595969256531E-3</v>
      </c>
      <c r="H73" s="2">
        <f t="shared" si="25"/>
        <v>3.50668224344007E-2</v>
      </c>
      <c r="I73">
        <f t="shared" si="26"/>
        <v>9819.9997397900079</v>
      </c>
      <c r="J73">
        <f t="shared" si="27"/>
        <v>11194.014906794071</v>
      </c>
      <c r="AB73" s="1">
        <v>38820</v>
      </c>
      <c r="AC73">
        <v>1505.43</v>
      </c>
    </row>
    <row r="74" spans="1:29">
      <c r="A74" s="1">
        <v>38825</v>
      </c>
      <c r="B74">
        <v>1131.8331714823501</v>
      </c>
      <c r="D74" s="1">
        <v>38825</v>
      </c>
      <c r="E74">
        <f t="shared" si="22"/>
        <v>1512.74</v>
      </c>
      <c r="F74">
        <f t="shared" si="23"/>
        <v>1131.8331714823501</v>
      </c>
      <c r="G74" s="2">
        <f t="shared" si="24"/>
        <v>2.1132125467855367E-3</v>
      </c>
      <c r="H74" s="2">
        <f t="shared" si="25"/>
        <v>8.8296914928670204E-3</v>
      </c>
      <c r="I74">
        <f t="shared" si="26"/>
        <v>9840.7514864495624</v>
      </c>
      <c r="J74">
        <f t="shared" si="27"/>
        <v>11292.854604987617</v>
      </c>
      <c r="AB74" s="1">
        <v>38824</v>
      </c>
      <c r="AC74">
        <v>1509.55</v>
      </c>
    </row>
    <row r="75" spans="1:29">
      <c r="A75" s="1">
        <v>38826</v>
      </c>
      <c r="B75">
        <v>1151.9573567683001</v>
      </c>
      <c r="D75" s="1">
        <v>38826</v>
      </c>
      <c r="E75">
        <f t="shared" si="22"/>
        <v>1509.12</v>
      </c>
      <c r="F75">
        <f t="shared" si="23"/>
        <v>1151.9573567683001</v>
      </c>
      <c r="G75" s="2">
        <f t="shared" si="24"/>
        <v>-2.3930087126671218E-3</v>
      </c>
      <c r="H75" s="2">
        <f t="shared" si="25"/>
        <v>1.77488199855412E-2</v>
      </c>
      <c r="I75">
        <f t="shared" si="26"/>
        <v>9817.202482403296</v>
      </c>
      <c r="J75">
        <f t="shared" si="27"/>
        <v>11493.289448494432</v>
      </c>
      <c r="AB75" s="1">
        <v>38825</v>
      </c>
      <c r="AC75">
        <v>1512.74</v>
      </c>
    </row>
    <row r="76" spans="1:29">
      <c r="A76" s="1">
        <v>38827</v>
      </c>
      <c r="B76">
        <v>1128.3639250137001</v>
      </c>
      <c r="D76" s="1">
        <v>38827</v>
      </c>
      <c r="E76">
        <f t="shared" si="22"/>
        <v>1508.98</v>
      </c>
      <c r="F76">
        <f t="shared" si="23"/>
        <v>1128.3639250137001</v>
      </c>
      <c r="G76" s="2">
        <f t="shared" si="24"/>
        <v>-9.2769296013539559E-5</v>
      </c>
      <c r="H76" s="2">
        <f t="shared" si="25"/>
        <v>-2.0512516860670158E-2</v>
      </c>
      <c r="I76">
        <f t="shared" si="26"/>
        <v>9816.2917474401802</v>
      </c>
      <c r="J76">
        <f t="shared" si="27"/>
        <v>11257.533154897628</v>
      </c>
      <c r="AB76" s="1">
        <v>38826</v>
      </c>
      <c r="AC76">
        <v>1509.12</v>
      </c>
    </row>
    <row r="77" spans="1:29">
      <c r="A77" s="1">
        <v>38828</v>
      </c>
      <c r="B77">
        <v>1153.1735080246899</v>
      </c>
      <c r="D77" s="1">
        <v>38828</v>
      </c>
      <c r="E77">
        <f t="shared" si="22"/>
        <v>1511.37</v>
      </c>
      <c r="F77">
        <f t="shared" si="23"/>
        <v>1153.1735080246899</v>
      </c>
      <c r="G77" s="2">
        <f t="shared" si="24"/>
        <v>1.5838513432913093E-3</v>
      </c>
      <c r="H77" s="2">
        <f t="shared" si="25"/>
        <v>2.1955868269332237E-2</v>
      </c>
      <c r="I77">
        <f t="shared" si="26"/>
        <v>9831.8392943105027</v>
      </c>
      <c r="J77">
        <f t="shared" si="27"/>
        <v>11504.702069884201</v>
      </c>
      <c r="AB77" s="1">
        <v>38827</v>
      </c>
      <c r="AC77">
        <v>1508.98</v>
      </c>
    </row>
    <row r="78" spans="1:29">
      <c r="A78" s="1">
        <v>38831</v>
      </c>
      <c r="B78">
        <v>1134.1511570878799</v>
      </c>
      <c r="D78" s="1">
        <v>38831</v>
      </c>
      <c r="E78">
        <f t="shared" si="22"/>
        <v>1514.9</v>
      </c>
      <c r="F78">
        <f t="shared" si="23"/>
        <v>1134.1511570878799</v>
      </c>
      <c r="G78" s="2">
        <f t="shared" si="24"/>
        <v>2.335629263515937E-3</v>
      </c>
      <c r="H78" s="2">
        <f t="shared" si="25"/>
        <v>-1.6527002986493709E-2</v>
      </c>
      <c r="I78">
        <f t="shared" si="26"/>
        <v>9854.8028258804807</v>
      </c>
      <c r="J78">
        <f t="shared" si="27"/>
        <v>11314.563824416504</v>
      </c>
      <c r="AB78" s="1">
        <v>38828</v>
      </c>
      <c r="AC78">
        <v>1511.37</v>
      </c>
    </row>
    <row r="79" spans="1:29">
      <c r="A79" s="1">
        <v>38832</v>
      </c>
      <c r="B79">
        <v>1147.7093370236801</v>
      </c>
      <c r="D79" s="1">
        <v>38832</v>
      </c>
      <c r="E79">
        <f t="shared" si="22"/>
        <v>1508.47</v>
      </c>
      <c r="F79">
        <f t="shared" si="23"/>
        <v>1147.7093370236801</v>
      </c>
      <c r="G79" s="2">
        <f t="shared" si="24"/>
        <v>-4.2445045877615994E-3</v>
      </c>
      <c r="H79" s="2">
        <f t="shared" si="25"/>
        <v>1.1923124279013065E-2</v>
      </c>
      <c r="I79">
        <f t="shared" si="26"/>
        <v>9812.9740700745442</v>
      </c>
      <c r="J79">
        <f t="shared" si="27"/>
        <v>11449.468775057847</v>
      </c>
      <c r="AB79" s="1">
        <v>38831</v>
      </c>
      <c r="AC79">
        <v>1514.9</v>
      </c>
    </row>
    <row r="80" spans="1:29">
      <c r="A80" s="1">
        <v>38833</v>
      </c>
      <c r="B80">
        <v>1160.97745783153</v>
      </c>
      <c r="D80" s="1">
        <v>38833</v>
      </c>
      <c r="E80">
        <f t="shared" si="22"/>
        <v>1506.16</v>
      </c>
      <c r="F80">
        <f t="shared" si="23"/>
        <v>1160.97745783153</v>
      </c>
      <c r="G80" s="2">
        <f t="shared" si="24"/>
        <v>-1.5313529602841713E-3</v>
      </c>
      <c r="H80" s="2">
        <f t="shared" si="25"/>
        <v>1.1529174333746528E-2</v>
      </c>
      <c r="I80">
        <f t="shared" si="26"/>
        <v>9797.946943183144</v>
      </c>
      <c r="J80">
        <f t="shared" si="27"/>
        <v>11581.471696594275</v>
      </c>
      <c r="AB80" s="1">
        <v>38832</v>
      </c>
      <c r="AC80">
        <v>1508.47</v>
      </c>
    </row>
    <row r="81" spans="1:29">
      <c r="A81" s="1">
        <v>38834</v>
      </c>
      <c r="B81">
        <v>1153.30833924686</v>
      </c>
      <c r="D81" s="1">
        <v>38834</v>
      </c>
      <c r="E81">
        <f t="shared" si="22"/>
        <v>1508.64</v>
      </c>
      <c r="F81">
        <f t="shared" si="23"/>
        <v>1153.30833924686</v>
      </c>
      <c r="G81" s="2">
        <f t="shared" si="24"/>
        <v>1.6465714133957476E-3</v>
      </c>
      <c r="H81" s="2">
        <f t="shared" si="25"/>
        <v>-6.6370920938936592E-3</v>
      </c>
      <c r="I81">
        <f t="shared" si="26"/>
        <v>9814.0799625297568</v>
      </c>
      <c r="J81">
        <f t="shared" si="27"/>
        <v>11504.604402361156</v>
      </c>
      <c r="AB81" s="1">
        <v>38833</v>
      </c>
      <c r="AC81">
        <v>1506.16</v>
      </c>
    </row>
    <row r="82" spans="1:29">
      <c r="A82" s="1">
        <v>38835</v>
      </c>
      <c r="B82">
        <v>1187.8815668023699</v>
      </c>
      <c r="D82" s="1">
        <v>38835</v>
      </c>
      <c r="E82">
        <f t="shared" si="22"/>
        <v>1511.94</v>
      </c>
      <c r="F82">
        <f t="shared" si="23"/>
        <v>1187.8815668023699</v>
      </c>
      <c r="G82" s="2">
        <f t="shared" si="24"/>
        <v>2.1874005727011703E-3</v>
      </c>
      <c r="H82" s="2">
        <f t="shared" si="25"/>
        <v>2.9946087337712504E-2</v>
      </c>
      <c r="I82">
        <f t="shared" si="26"/>
        <v>9835.5472866603286</v>
      </c>
      <c r="J82">
        <f t="shared" si="27"/>
        <v>11849.122290580093</v>
      </c>
      <c r="AB82" s="1">
        <v>38834</v>
      </c>
      <c r="AC82">
        <v>1508.64</v>
      </c>
    </row>
    <row r="83" spans="1:29">
      <c r="A83" s="1">
        <v>38838</v>
      </c>
      <c r="B83">
        <v>1193.29375127509</v>
      </c>
      <c r="D83" s="1">
        <v>38838</v>
      </c>
      <c r="E83">
        <f t="shared" si="22"/>
        <v>1507.52</v>
      </c>
      <c r="F83">
        <f t="shared" si="23"/>
        <v>1193.29375127509</v>
      </c>
      <c r="G83" s="2">
        <f t="shared" si="24"/>
        <v>-2.9233964310753091E-3</v>
      </c>
      <c r="H83" s="2">
        <f t="shared" si="25"/>
        <v>4.5248158390341579E-3</v>
      </c>
      <c r="I83">
        <f t="shared" si="26"/>
        <v>9806.7940828248338</v>
      </c>
      <c r="J83">
        <f t="shared" si="27"/>
        <v>11902.737386799161</v>
      </c>
      <c r="AB83" s="1">
        <v>38835</v>
      </c>
      <c r="AC83">
        <v>1511.94</v>
      </c>
    </row>
    <row r="84" spans="1:29">
      <c r="A84" s="1">
        <v>38839</v>
      </c>
      <c r="B84">
        <v>1209.3284665941601</v>
      </c>
      <c r="D84" s="1">
        <v>38839</v>
      </c>
      <c r="E84">
        <f t="shared" si="22"/>
        <v>1509.73</v>
      </c>
      <c r="F84">
        <f t="shared" si="23"/>
        <v>1209.3284665941601</v>
      </c>
      <c r="G84" s="2">
        <f t="shared" si="24"/>
        <v>1.4659838675441517E-3</v>
      </c>
      <c r="H84" s="2">
        <f t="shared" si="25"/>
        <v>1.3406008780262402E-2</v>
      </c>
      <c r="I84">
        <f t="shared" si="26"/>
        <v>9821.170684742583</v>
      </c>
      <c r="J84">
        <f t="shared" si="27"/>
        <v>12062.305588715748</v>
      </c>
      <c r="AB84" s="1">
        <v>38838</v>
      </c>
      <c r="AC84">
        <v>1507.52</v>
      </c>
    </row>
    <row r="85" spans="1:29">
      <c r="A85" s="1">
        <v>38840</v>
      </c>
      <c r="B85">
        <v>1209.4289792204099</v>
      </c>
      <c r="D85" s="1">
        <v>38840</v>
      </c>
      <c r="E85">
        <f t="shared" si="22"/>
        <v>1507.37</v>
      </c>
      <c r="F85">
        <f t="shared" si="23"/>
        <v>1209.4289792204099</v>
      </c>
      <c r="G85" s="2">
        <f t="shared" si="24"/>
        <v>-1.5631934186908225E-3</v>
      </c>
      <c r="H85" s="2">
        <f t="shared" si="25"/>
        <v>5.1765207167287716E-5</v>
      </c>
      <c r="I85">
        <f t="shared" si="26"/>
        <v>9805.8182953643536</v>
      </c>
      <c r="J85">
        <f t="shared" si="27"/>
        <v>12062.929996463463</v>
      </c>
      <c r="AB85" s="1">
        <v>38839</v>
      </c>
      <c r="AC85">
        <v>1509.73</v>
      </c>
    </row>
    <row r="86" spans="1:29">
      <c r="A86" s="1">
        <v>38841</v>
      </c>
      <c r="B86">
        <v>1223.27228139056</v>
      </c>
      <c r="D86" s="1">
        <v>38841</v>
      </c>
      <c r="E86">
        <f t="shared" si="22"/>
        <v>1507.34</v>
      </c>
      <c r="F86">
        <f t="shared" si="23"/>
        <v>1223.27228139056</v>
      </c>
      <c r="G86" s="2">
        <f t="shared" si="24"/>
        <v>-1.9902213789557699E-5</v>
      </c>
      <c r="H86" s="2">
        <f t="shared" si="25"/>
        <v>1.1414798031724594E-2</v>
      </c>
      <c r="I86">
        <f t="shared" si="26"/>
        <v>9805.6231378722568</v>
      </c>
      <c r="J86">
        <f t="shared" si="27"/>
        <v>12200.625906043924</v>
      </c>
      <c r="AB86" s="1">
        <v>38840</v>
      </c>
      <c r="AC86">
        <v>1507.37</v>
      </c>
    </row>
    <row r="87" spans="1:29">
      <c r="A87" s="1">
        <v>38842</v>
      </c>
      <c r="B87">
        <v>1241.2001760224</v>
      </c>
      <c r="D87" s="1">
        <v>38842</v>
      </c>
      <c r="E87">
        <f t="shared" si="22"/>
        <v>1510.68</v>
      </c>
      <c r="F87">
        <f t="shared" si="23"/>
        <v>1241.2001760224</v>
      </c>
      <c r="G87" s="2">
        <f t="shared" si="24"/>
        <v>2.2158239017078252E-3</v>
      </c>
      <c r="H87" s="2">
        <f t="shared" si="25"/>
        <v>1.4624336943475391E-2</v>
      </c>
      <c r="I87">
        <f t="shared" si="26"/>
        <v>9827.3506719922934</v>
      </c>
      <c r="J87">
        <f t="shared" si="27"/>
        <v>12379.051970215205</v>
      </c>
      <c r="AB87" s="1">
        <v>38841</v>
      </c>
      <c r="AC87">
        <v>1507.34</v>
      </c>
    </row>
    <row r="88" spans="1:29">
      <c r="A88" s="1">
        <v>38845</v>
      </c>
      <c r="B88">
        <v>1233.3465637970901</v>
      </c>
      <c r="D88" s="1">
        <v>38845</v>
      </c>
      <c r="E88">
        <f t="shared" si="22"/>
        <v>1511.13</v>
      </c>
      <c r="F88">
        <f t="shared" si="23"/>
        <v>1233.3465637970901</v>
      </c>
      <c r="G88" s="2">
        <f t="shared" si="24"/>
        <v>2.9787910080236735E-4</v>
      </c>
      <c r="H88" s="2">
        <f t="shared" si="25"/>
        <v>-6.3587832311154165E-3</v>
      </c>
      <c r="I88">
        <f t="shared" si="26"/>
        <v>9830.2780343737359</v>
      </c>
      <c r="J88">
        <f t="shared" si="27"/>
        <v>12300.336262129895</v>
      </c>
      <c r="AB88" s="1">
        <v>38842</v>
      </c>
      <c r="AC88">
        <v>1510.68</v>
      </c>
    </row>
    <row r="89" spans="1:29">
      <c r="A89" s="1">
        <v>38846</v>
      </c>
      <c r="B89">
        <v>1271.82408241552</v>
      </c>
      <c r="D89" s="1">
        <v>38846</v>
      </c>
      <c r="E89">
        <f t="shared" si="22"/>
        <v>1510.57</v>
      </c>
      <c r="F89">
        <f t="shared" si="23"/>
        <v>1271.82408241552</v>
      </c>
      <c r="G89" s="2">
        <f t="shared" si="24"/>
        <v>-3.7058360299924153E-4</v>
      </c>
      <c r="H89" s="2">
        <f t="shared" si="25"/>
        <v>3.1166304192845908E-2</v>
      </c>
      <c r="I89">
        <f t="shared" si="26"/>
        <v>9826.6350945212725</v>
      </c>
      <c r="J89">
        <f t="shared" si="27"/>
        <v>12683.692283749728</v>
      </c>
      <c r="AB89" s="1">
        <v>38845</v>
      </c>
      <c r="AC89">
        <v>1511.13</v>
      </c>
    </row>
    <row r="90" spans="1:29">
      <c r="A90" s="1">
        <v>38847</v>
      </c>
      <c r="B90">
        <v>1280.0551386863599</v>
      </c>
      <c r="D90" s="1">
        <v>38847</v>
      </c>
      <c r="E90">
        <f t="shared" si="22"/>
        <v>1510.64</v>
      </c>
      <c r="F90">
        <f t="shared" si="23"/>
        <v>1280.0551386863599</v>
      </c>
      <c r="G90" s="2">
        <f t="shared" si="24"/>
        <v>4.6340123264876354E-5</v>
      </c>
      <c r="H90" s="2">
        <f t="shared" si="25"/>
        <v>6.4405020383660697E-3</v>
      </c>
      <c r="I90">
        <f t="shared" si="26"/>
        <v>9827.0904620028323</v>
      </c>
      <c r="J90">
        <f t="shared" si="27"/>
        <v>12765.381629757225</v>
      </c>
      <c r="AB90" s="1">
        <v>38846</v>
      </c>
      <c r="AC90">
        <v>1510.57</v>
      </c>
    </row>
    <row r="91" spans="1:29">
      <c r="A91" s="1">
        <v>38848</v>
      </c>
      <c r="B91">
        <v>1306.83962294144</v>
      </c>
      <c r="D91" s="1">
        <v>38848</v>
      </c>
      <c r="E91">
        <f t="shared" si="22"/>
        <v>1508.66</v>
      </c>
      <c r="F91">
        <f t="shared" si="23"/>
        <v>1306.83962294144</v>
      </c>
      <c r="G91" s="2">
        <f t="shared" si="24"/>
        <v>-1.3107027485039779E-3</v>
      </c>
      <c r="H91" s="2">
        <f t="shared" si="25"/>
        <v>2.0893127752172527E-2</v>
      </c>
      <c r="I91">
        <f t="shared" si="26"/>
        <v>9814.2100675244874</v>
      </c>
      <c r="J91">
        <f t="shared" si="27"/>
        <v>13032.090378952978</v>
      </c>
      <c r="AB91" s="1">
        <v>38847</v>
      </c>
      <c r="AC91">
        <v>1510.64</v>
      </c>
    </row>
    <row r="92" spans="1:29">
      <c r="A92" s="1">
        <v>38849</v>
      </c>
      <c r="B92">
        <v>1285.59736727062</v>
      </c>
      <c r="D92" s="1">
        <v>38849</v>
      </c>
      <c r="E92">
        <f t="shared" si="22"/>
        <v>1503.74</v>
      </c>
      <c r="F92">
        <f t="shared" si="23"/>
        <v>1285.59736727062</v>
      </c>
      <c r="G92" s="2">
        <f t="shared" si="24"/>
        <v>-3.2611721660281701E-3</v>
      </c>
      <c r="H92" s="2">
        <f t="shared" si="25"/>
        <v>-1.6286025983754979E-2</v>
      </c>
      <c r="I92">
        <f t="shared" si="26"/>
        <v>9782.2042388207228</v>
      </c>
      <c r="J92">
        <f t="shared" si="27"/>
        <v>12819.849416418707</v>
      </c>
      <c r="AB92" s="1">
        <v>38848</v>
      </c>
      <c r="AC92">
        <v>1508.66</v>
      </c>
    </row>
    <row r="93" spans="1:29">
      <c r="A93" s="1">
        <v>38852</v>
      </c>
      <c r="B93">
        <v>1240.16612690176</v>
      </c>
      <c r="D93" s="1">
        <v>38852</v>
      </c>
      <c r="E93">
        <f t="shared" si="22"/>
        <v>1506.65</v>
      </c>
      <c r="F93">
        <f t="shared" si="23"/>
        <v>1240.16612690176</v>
      </c>
      <c r="G93" s="2">
        <f t="shared" si="24"/>
        <v>1.9351749637570581E-3</v>
      </c>
      <c r="H93" s="2">
        <f t="shared" si="25"/>
        <v>-3.5369971955174918E-2</v>
      </c>
      <c r="I93">
        <f t="shared" si="26"/>
        <v>9801.1345155540475</v>
      </c>
      <c r="J93">
        <f t="shared" si="27"/>
        <v>12366.411702090412</v>
      </c>
      <c r="AB93" s="1">
        <v>38849</v>
      </c>
      <c r="AC93">
        <v>1503.74</v>
      </c>
    </row>
    <row r="94" spans="1:29">
      <c r="A94" s="1">
        <v>38853</v>
      </c>
      <c r="B94">
        <v>1258.0129264003499</v>
      </c>
      <c r="D94" s="1">
        <v>38853</v>
      </c>
      <c r="E94">
        <f t="shared" si="22"/>
        <v>1510.52</v>
      </c>
      <c r="F94">
        <f t="shared" si="23"/>
        <v>1258.0129264003499</v>
      </c>
      <c r="G94" s="2">
        <f t="shared" si="24"/>
        <v>2.5686124846513447E-3</v>
      </c>
      <c r="H94" s="2">
        <f t="shared" si="25"/>
        <v>1.4359303071161145E-2</v>
      </c>
      <c r="I94">
        <f t="shared" si="26"/>
        <v>9826.309832034447</v>
      </c>
      <c r="J94">
        <f t="shared" si="27"/>
        <v>12543.984755623482</v>
      </c>
      <c r="AB94" s="1">
        <v>38852</v>
      </c>
      <c r="AC94">
        <v>1506.65</v>
      </c>
    </row>
    <row r="95" spans="1:29">
      <c r="A95" s="1">
        <v>38854</v>
      </c>
      <c r="B95">
        <v>1251.47871749055</v>
      </c>
      <c r="D95" s="1">
        <v>38854</v>
      </c>
      <c r="E95">
        <f t="shared" si="22"/>
        <v>1506.26</v>
      </c>
      <c r="F95">
        <f t="shared" si="23"/>
        <v>1251.47871749055</v>
      </c>
      <c r="G95" s="2">
        <f t="shared" si="24"/>
        <v>-2.8202208510976767E-3</v>
      </c>
      <c r="H95" s="2">
        <f t="shared" si="25"/>
        <v>-5.2254205649772453E-3</v>
      </c>
      <c r="I95">
        <f t="shared" si="26"/>
        <v>9798.5974681567968</v>
      </c>
      <c r="J95">
        <f t="shared" si="27"/>
        <v>12478.437159714686</v>
      </c>
      <c r="AB95" s="1">
        <v>38853</v>
      </c>
      <c r="AC95">
        <v>1510.52</v>
      </c>
    </row>
    <row r="96" spans="1:29">
      <c r="A96" s="1">
        <v>38855</v>
      </c>
      <c r="B96">
        <v>1238.51488410351</v>
      </c>
      <c r="D96" s="1">
        <v>38855</v>
      </c>
      <c r="E96">
        <f t="shared" si="22"/>
        <v>1512.44</v>
      </c>
      <c r="F96">
        <f t="shared" si="23"/>
        <v>1238.51488410351</v>
      </c>
      <c r="G96" s="2">
        <f t="shared" si="24"/>
        <v>4.1028773252957951E-3</v>
      </c>
      <c r="H96" s="2">
        <f t="shared" si="25"/>
        <v>-1.039016171019661E-2</v>
      </c>
      <c r="I96">
        <f t="shared" si="26"/>
        <v>9838.7999115285984</v>
      </c>
      <c r="J96">
        <f t="shared" si="27"/>
        <v>12348.784179734725</v>
      </c>
      <c r="AB96" s="1">
        <v>38854</v>
      </c>
      <c r="AC96">
        <v>1506.26</v>
      </c>
    </row>
    <row r="97" spans="1:29">
      <c r="A97" s="1">
        <v>38856</v>
      </c>
      <c r="B97">
        <v>1195.3503866388201</v>
      </c>
      <c r="D97" s="1">
        <v>38856</v>
      </c>
      <c r="E97">
        <f t="shared" si="22"/>
        <v>1514.72</v>
      </c>
      <c r="F97">
        <f t="shared" si="23"/>
        <v>1195.3503866388201</v>
      </c>
      <c r="G97" s="2">
        <f t="shared" si="24"/>
        <v>1.507497818095338E-3</v>
      </c>
      <c r="H97" s="2">
        <f t="shared" si="25"/>
        <v>-3.4883168929076426E-2</v>
      </c>
      <c r="I97">
        <f t="shared" si="26"/>
        <v>9853.6318809279037</v>
      </c>
      <c r="J97">
        <f t="shared" si="27"/>
        <v>11918.019455124333</v>
      </c>
      <c r="AB97" s="1">
        <v>38855</v>
      </c>
      <c r="AC97">
        <v>1512.44</v>
      </c>
    </row>
    <row r="98" spans="1:29">
      <c r="A98" s="1">
        <v>38859</v>
      </c>
      <c r="B98">
        <v>1196.59407513973</v>
      </c>
      <c r="D98" s="1">
        <v>38859</v>
      </c>
      <c r="E98">
        <f t="shared" si="22"/>
        <v>1515.97</v>
      </c>
      <c r="F98">
        <f t="shared" si="23"/>
        <v>1196.59407513973</v>
      </c>
      <c r="G98" s="2">
        <f t="shared" si="24"/>
        <v>8.2523502693576667E-4</v>
      </c>
      <c r="H98" s="2">
        <f t="shared" si="25"/>
        <v>1.0090892414996396E-3</v>
      </c>
      <c r="I98">
        <f t="shared" si="26"/>
        <v>9861.7634430985763</v>
      </c>
      <c r="J98">
        <f t="shared" si="27"/>
        <v>11930.045800336482</v>
      </c>
      <c r="AB98" s="1">
        <v>38856</v>
      </c>
      <c r="AC98">
        <v>1514.72</v>
      </c>
    </row>
    <row r="99" spans="1:29">
      <c r="A99" s="1">
        <v>38860</v>
      </c>
      <c r="B99">
        <v>1225.24071285888</v>
      </c>
      <c r="D99" s="1">
        <v>38860</v>
      </c>
      <c r="E99">
        <f t="shared" si="22"/>
        <v>1513.9</v>
      </c>
      <c r="F99">
        <f t="shared" si="23"/>
        <v>1225.24071285888</v>
      </c>
      <c r="G99" s="2">
        <f t="shared" si="24"/>
        <v>-1.3654623772237917E-3</v>
      </c>
      <c r="H99" s="2">
        <f t="shared" si="25"/>
        <v>2.3908797510326565E-2</v>
      </c>
      <c r="I99">
        <f t="shared" si="26"/>
        <v>9848.2975761439448</v>
      </c>
      <c r="J99">
        <f t="shared" si="27"/>
        <v>12215.278849665649</v>
      </c>
      <c r="AB99" s="1">
        <v>38859</v>
      </c>
      <c r="AC99">
        <v>1515.97</v>
      </c>
    </row>
    <row r="100" spans="1:29">
      <c r="A100" s="1">
        <v>38861</v>
      </c>
      <c r="B100">
        <v>1159.92476849835</v>
      </c>
      <c r="D100" s="1">
        <v>38861</v>
      </c>
      <c r="E100">
        <f t="shared" si="22"/>
        <v>1515.61</v>
      </c>
      <c r="F100">
        <f t="shared" si="23"/>
        <v>1159.92476849835</v>
      </c>
      <c r="G100" s="2">
        <f t="shared" si="24"/>
        <v>1.1295329942531129E-3</v>
      </c>
      <c r="H100" s="2">
        <f t="shared" si="25"/>
        <v>-5.3340012291929341E-2</v>
      </c>
      <c r="I100">
        <f t="shared" si="26"/>
        <v>9859.4215531934224</v>
      </c>
      <c r="J100">
        <f t="shared" si="27"/>
        <v>11563.715725675138</v>
      </c>
      <c r="AB100" s="1">
        <v>38860</v>
      </c>
      <c r="AC100">
        <v>1513.9</v>
      </c>
    </row>
    <row r="101" spans="1:29">
      <c r="A101" s="1">
        <v>38862</v>
      </c>
      <c r="B101">
        <v>1177.70672403044</v>
      </c>
      <c r="D101" s="1">
        <v>38862</v>
      </c>
      <c r="E101">
        <f t="shared" si="22"/>
        <v>1512.58</v>
      </c>
      <c r="F101">
        <f t="shared" si="23"/>
        <v>1177.70672403044</v>
      </c>
      <c r="G101" s="2">
        <f t="shared" si="24"/>
        <v>-1.9991950435798156E-3</v>
      </c>
      <c r="H101" s="2">
        <f t="shared" si="25"/>
        <v>1.5298917044547966E-2</v>
      </c>
      <c r="I101">
        <f t="shared" si="26"/>
        <v>9839.7106464917142</v>
      </c>
      <c r="J101">
        <f t="shared" si="27"/>
        <v>11740.628053288976</v>
      </c>
      <c r="AB101" s="1">
        <v>38861</v>
      </c>
      <c r="AC101">
        <v>1515.61</v>
      </c>
    </row>
    <row r="102" spans="1:29">
      <c r="A102" s="1">
        <v>38863</v>
      </c>
      <c r="B102">
        <v>1184.13741370856</v>
      </c>
      <c r="D102" s="1">
        <v>38863</v>
      </c>
      <c r="E102">
        <f t="shared" si="22"/>
        <v>1515.07</v>
      </c>
      <c r="F102">
        <f t="shared" si="23"/>
        <v>1184.13741370856</v>
      </c>
      <c r="G102" s="2">
        <f t="shared" si="24"/>
        <v>1.6461939203216147E-3</v>
      </c>
      <c r="H102" s="2">
        <f t="shared" si="25"/>
        <v>5.4289997471766663E-3</v>
      </c>
      <c r="I102">
        <f t="shared" si="26"/>
        <v>9855.9087183356933</v>
      </c>
      <c r="J102">
        <f t="shared" si="27"/>
        <v>11804.367920021976</v>
      </c>
      <c r="AB102" s="1">
        <v>38862</v>
      </c>
      <c r="AC102">
        <v>1512.58</v>
      </c>
    </row>
    <row r="103" spans="1:29">
      <c r="A103" s="1">
        <v>38867</v>
      </c>
      <c r="B103">
        <v>1188.2048857704899</v>
      </c>
      <c r="D103" s="1">
        <v>38867</v>
      </c>
      <c r="E103">
        <f t="shared" si="22"/>
        <v>1512.57</v>
      </c>
      <c r="F103">
        <f t="shared" si="23"/>
        <v>1188.2048857704899</v>
      </c>
      <c r="G103" s="2">
        <f t="shared" si="24"/>
        <v>-1.6500887747761261E-3</v>
      </c>
      <c r="H103" s="2">
        <f t="shared" si="25"/>
        <v>3.4036170525001083E-3</v>
      </c>
      <c r="I103">
        <f t="shared" si="26"/>
        <v>9839.6455939943498</v>
      </c>
      <c r="J103">
        <f t="shared" si="27"/>
        <v>11844.545467968546</v>
      </c>
      <c r="AB103" s="1">
        <v>38863</v>
      </c>
      <c r="AC103">
        <v>1515.07</v>
      </c>
    </row>
    <row r="104" spans="1:29">
      <c r="A104" s="1">
        <v>38868</v>
      </c>
      <c r="B104">
        <v>1164.1821531227799</v>
      </c>
      <c r="D104" s="1">
        <v>38868</v>
      </c>
      <c r="E104">
        <f t="shared" si="22"/>
        <v>1509.39</v>
      </c>
      <c r="F104">
        <f t="shared" si="23"/>
        <v>1164.1821531227799</v>
      </c>
      <c r="G104" s="2">
        <f t="shared" si="24"/>
        <v>-2.1023820385170922E-3</v>
      </c>
      <c r="H104" s="2">
        <f t="shared" si="25"/>
        <v>-2.0249017838583825E-2</v>
      </c>
      <c r="I104">
        <f t="shared" si="26"/>
        <v>9818.9588998321615</v>
      </c>
      <c r="J104">
        <f t="shared" si="27"/>
        <v>11604.705055497734</v>
      </c>
      <c r="AB104" s="1">
        <v>38867</v>
      </c>
      <c r="AC104">
        <v>1512.57</v>
      </c>
    </row>
    <row r="105" spans="1:29">
      <c r="A105" s="1">
        <v>38869</v>
      </c>
      <c r="B105">
        <v>1137.8954957927899</v>
      </c>
      <c r="D105" s="1">
        <v>38869</v>
      </c>
      <c r="E105">
        <f t="shared" si="22"/>
        <v>1510.11</v>
      </c>
      <c r="F105">
        <f t="shared" si="23"/>
        <v>1137.8954957927899</v>
      </c>
      <c r="G105" s="2">
        <f t="shared" si="24"/>
        <v>4.7701389302945429E-4</v>
      </c>
      <c r="H105" s="2">
        <f t="shared" si="25"/>
        <v>-2.26108547068237E-2</v>
      </c>
      <c r="I105">
        <f t="shared" si="26"/>
        <v>9823.6426796424657</v>
      </c>
      <c r="J105">
        <f t="shared" si="27"/>
        <v>11342.312755572333</v>
      </c>
      <c r="AB105" s="1">
        <v>38868</v>
      </c>
      <c r="AC105">
        <v>1509.39</v>
      </c>
    </row>
    <row r="106" spans="1:29">
      <c r="A106" s="1">
        <v>38870</v>
      </c>
      <c r="B106">
        <v>1159.6018615294799</v>
      </c>
      <c r="D106" s="1">
        <v>38870</v>
      </c>
      <c r="E106">
        <f t="shared" si="22"/>
        <v>1520.82</v>
      </c>
      <c r="F106">
        <f t="shared" si="23"/>
        <v>1159.6018615294799</v>
      </c>
      <c r="G106" s="2">
        <f t="shared" si="24"/>
        <v>7.0921985815604049E-3</v>
      </c>
      <c r="H106" s="2">
        <f t="shared" si="25"/>
        <v>1.9044537654040319E-2</v>
      </c>
      <c r="I106">
        <f t="shared" si="26"/>
        <v>9893.313904320783</v>
      </c>
      <c r="J106">
        <f t="shared" si="27"/>
        <v>11558.321857929732</v>
      </c>
      <c r="AB106" s="1">
        <v>38869</v>
      </c>
      <c r="AC106">
        <v>1510.11</v>
      </c>
    </row>
    <row r="107" spans="1:29">
      <c r="A107" s="1">
        <v>38873</v>
      </c>
      <c r="B107">
        <v>1171.0720121438301</v>
      </c>
      <c r="D107" s="1">
        <v>38873</v>
      </c>
      <c r="E107">
        <f t="shared" si="22"/>
        <v>1518.97</v>
      </c>
      <c r="F107">
        <f t="shared" si="23"/>
        <v>1171.0720121438301</v>
      </c>
      <c r="G107" s="2">
        <f t="shared" si="24"/>
        <v>-1.2164490209228829E-3</v>
      </c>
      <c r="H107" s="2">
        <f t="shared" si="25"/>
        <v>9.8601066414548359E-3</v>
      </c>
      <c r="I107">
        <f t="shared" si="26"/>
        <v>9881.2791923081895</v>
      </c>
      <c r="J107">
        <f t="shared" si="27"/>
        <v>11672.288144045177</v>
      </c>
      <c r="AB107" s="1">
        <v>38870</v>
      </c>
      <c r="AC107">
        <v>1520.82</v>
      </c>
    </row>
    <row r="108" spans="1:29">
      <c r="A108" s="1">
        <v>38874</v>
      </c>
      <c r="B108">
        <v>1146.87507040016</v>
      </c>
      <c r="D108" s="1">
        <v>38874</v>
      </c>
      <c r="E108">
        <f t="shared" si="22"/>
        <v>1519.86</v>
      </c>
      <c r="F108">
        <f t="shared" si="23"/>
        <v>1146.87507040016</v>
      </c>
      <c r="G108" s="2">
        <f t="shared" si="24"/>
        <v>5.8592335595819556E-4</v>
      </c>
      <c r="H108" s="2">
        <f t="shared" si="25"/>
        <v>-2.0693564247569327E-2</v>
      </c>
      <c r="I108">
        <f t="shared" si="26"/>
        <v>9887.0688645737064</v>
      </c>
      <c r="J108">
        <f t="shared" si="27"/>
        <v>11430.746899420235</v>
      </c>
      <c r="AB108" s="1">
        <v>38873</v>
      </c>
      <c r="AC108">
        <v>1518.97</v>
      </c>
    </row>
    <row r="109" spans="1:29">
      <c r="A109" s="1">
        <v>38875</v>
      </c>
      <c r="B109">
        <v>1142.11878065939</v>
      </c>
      <c r="D109" s="1">
        <v>38875</v>
      </c>
      <c r="E109">
        <f t="shared" si="22"/>
        <v>1518.41</v>
      </c>
      <c r="F109">
        <f t="shared" si="23"/>
        <v>1142.11878065939</v>
      </c>
      <c r="G109" s="2">
        <f t="shared" si="24"/>
        <v>-9.540352400877472E-4</v>
      </c>
      <c r="H109" s="2">
        <f t="shared" si="25"/>
        <v>-4.1785225677079315E-3</v>
      </c>
      <c r="I109">
        <f t="shared" si="26"/>
        <v>9877.636252455728</v>
      </c>
      <c r="J109">
        <f t="shared" si="27"/>
        <v>11382.983265535251</v>
      </c>
      <c r="AB109" s="1">
        <v>38874</v>
      </c>
      <c r="AC109">
        <v>1519.86</v>
      </c>
    </row>
    <row r="110" spans="1:29">
      <c r="A110" s="1">
        <v>38876</v>
      </c>
      <c r="B110">
        <v>1109.87589590947</v>
      </c>
      <c r="D110" s="1">
        <v>38876</v>
      </c>
      <c r="E110">
        <f t="shared" si="22"/>
        <v>1520.94</v>
      </c>
      <c r="F110">
        <f t="shared" si="23"/>
        <v>1109.87589590947</v>
      </c>
      <c r="G110" s="2">
        <f t="shared" si="24"/>
        <v>1.6662166345058349E-3</v>
      </c>
      <c r="H110" s="2">
        <f t="shared" si="25"/>
        <v>-2.8262112324792064E-2</v>
      </c>
      <c r="I110">
        <f t="shared" si="26"/>
        <v>9894.0945342891682</v>
      </c>
      <c r="J110">
        <f t="shared" si="27"/>
        <v>11061.276113893466</v>
      </c>
      <c r="AB110" s="1">
        <v>38875</v>
      </c>
      <c r="AC110">
        <v>1518.41</v>
      </c>
    </row>
    <row r="111" spans="1:29">
      <c r="A111" s="1">
        <v>38877</v>
      </c>
      <c r="B111">
        <v>1109.4122466539</v>
      </c>
      <c r="D111" s="1">
        <v>38877</v>
      </c>
      <c r="E111">
        <f t="shared" si="22"/>
        <v>1522.23</v>
      </c>
      <c r="F111">
        <f t="shared" si="23"/>
        <v>1109.4122466539</v>
      </c>
      <c r="G111" s="2">
        <f t="shared" si="24"/>
        <v>8.4815969071749819E-4</v>
      </c>
      <c r="H111" s="2">
        <f t="shared" si="25"/>
        <v>-4.490979449955127E-4</v>
      </c>
      <c r="I111">
        <f t="shared" si="26"/>
        <v>9902.4863064493002</v>
      </c>
      <c r="J111">
        <f t="shared" si="27"/>
        <v>11056.308517521689</v>
      </c>
      <c r="AB111" s="1">
        <v>38876</v>
      </c>
      <c r="AC111">
        <v>1520.94</v>
      </c>
    </row>
    <row r="112" spans="1:29">
      <c r="A112" s="1">
        <v>38880</v>
      </c>
      <c r="B112">
        <v>1107.4506354733801</v>
      </c>
      <c r="D112" s="1">
        <v>38880</v>
      </c>
      <c r="E112">
        <f t="shared" si="22"/>
        <v>1522.51</v>
      </c>
      <c r="F112">
        <f t="shared" si="23"/>
        <v>1107.4506354733801</v>
      </c>
      <c r="G112" s="2">
        <f t="shared" si="24"/>
        <v>1.8394066599647374E-4</v>
      </c>
      <c r="H112" s="2">
        <f t="shared" si="25"/>
        <v>-1.7995027366858644E-3</v>
      </c>
      <c r="I112">
        <f t="shared" si="26"/>
        <v>9904.30777637553</v>
      </c>
      <c r="J112">
        <f t="shared" si="27"/>
        <v>11036.412660086766</v>
      </c>
      <c r="AB112" s="1">
        <v>38877</v>
      </c>
      <c r="AC112">
        <v>1522.23</v>
      </c>
    </row>
    <row r="113" spans="1:29">
      <c r="A113" s="1">
        <v>38881</v>
      </c>
      <c r="B113">
        <v>1028.4335927852901</v>
      </c>
      <c r="D113" s="1">
        <v>38881</v>
      </c>
      <c r="E113">
        <f t="shared" si="22"/>
        <v>1524.13</v>
      </c>
      <c r="F113">
        <f t="shared" si="23"/>
        <v>1028.4335927852901</v>
      </c>
      <c r="G113" s="2">
        <f t="shared" si="24"/>
        <v>1.0640324201482976E-3</v>
      </c>
      <c r="H113" s="2">
        <f t="shared" si="25"/>
        <v>-7.1381746377157801E-2</v>
      </c>
      <c r="I113">
        <f t="shared" si="26"/>
        <v>9914.846280948721</v>
      </c>
      <c r="J113">
        <f t="shared" si="27"/>
        <v>10248.614250670798</v>
      </c>
      <c r="AB113" s="1">
        <v>38880</v>
      </c>
      <c r="AC113">
        <v>1522.51</v>
      </c>
    </row>
    <row r="114" spans="1:29">
      <c r="A114" s="1">
        <v>38882</v>
      </c>
      <c r="B114">
        <v>1019.98507199605</v>
      </c>
      <c r="D114" s="1">
        <v>38882</v>
      </c>
      <c r="E114">
        <f t="shared" si="22"/>
        <v>1515.82</v>
      </c>
      <c r="F114">
        <f t="shared" si="23"/>
        <v>1019.98507199605</v>
      </c>
      <c r="G114" s="2">
        <f t="shared" si="24"/>
        <v>-5.4522908150880234E-3</v>
      </c>
      <c r="H114" s="2">
        <f t="shared" si="25"/>
        <v>-8.2462897222060124E-3</v>
      </c>
      <c r="I114">
        <f t="shared" si="26"/>
        <v>9860.7876556380943</v>
      </c>
      <c r="J114">
        <f t="shared" si="27"/>
        <v>10164.101208308639</v>
      </c>
      <c r="AB114" s="1">
        <v>38881</v>
      </c>
      <c r="AC114">
        <v>1524.13</v>
      </c>
    </row>
    <row r="115" spans="1:29">
      <c r="A115" s="1">
        <v>38883</v>
      </c>
      <c r="B115">
        <v>1024.3184073218199</v>
      </c>
      <c r="D115" s="1">
        <v>38883</v>
      </c>
      <c r="E115">
        <f t="shared" si="22"/>
        <v>1510.87</v>
      </c>
      <c r="F115">
        <f t="shared" si="23"/>
        <v>1024.3184073218199</v>
      </c>
      <c r="G115" s="2">
        <f t="shared" si="24"/>
        <v>-3.2655592352653917E-3</v>
      </c>
      <c r="H115" s="2">
        <f t="shared" si="25"/>
        <v>4.2170809371329891E-3</v>
      </c>
      <c r="I115">
        <f t="shared" si="26"/>
        <v>9828.5866694422348</v>
      </c>
      <c r="J115">
        <f t="shared" si="27"/>
        <v>10206.964045757286</v>
      </c>
      <c r="AB115" s="1">
        <v>38882</v>
      </c>
      <c r="AC115">
        <v>1515.82</v>
      </c>
    </row>
    <row r="116" spans="1:29">
      <c r="A116" s="1">
        <v>38884</v>
      </c>
      <c r="B116">
        <v>1043.2852255989501</v>
      </c>
      <c r="D116" s="1">
        <v>38884</v>
      </c>
      <c r="E116">
        <f t="shared" si="22"/>
        <v>1508.4</v>
      </c>
      <c r="F116">
        <f t="shared" si="23"/>
        <v>1043.2852255989501</v>
      </c>
      <c r="G116" s="2">
        <f t="shared" si="24"/>
        <v>-1.6348196734330411E-3</v>
      </c>
      <c r="H116" s="2">
        <f t="shared" si="25"/>
        <v>1.8485176652754367E-2</v>
      </c>
      <c r="I116">
        <f t="shared" si="26"/>
        <v>9812.5187025929881</v>
      </c>
      <c r="J116">
        <f t="shared" si="27"/>
        <v>10395.64157923142</v>
      </c>
      <c r="AB116" s="1">
        <v>38883</v>
      </c>
      <c r="AC116">
        <v>1510.87</v>
      </c>
    </row>
    <row r="117" spans="1:29">
      <c r="A117" s="1">
        <v>38887</v>
      </c>
      <c r="B117">
        <v>1026.1657316364201</v>
      </c>
      <c r="D117" s="1">
        <v>38887</v>
      </c>
      <c r="E117">
        <f t="shared" si="22"/>
        <v>1507.62</v>
      </c>
      <c r="F117">
        <f t="shared" si="23"/>
        <v>1026.1657316364201</v>
      </c>
      <c r="G117" s="2">
        <f t="shared" si="24"/>
        <v>-5.1710421638839765E-4</v>
      </c>
      <c r="H117" s="2">
        <f t="shared" si="25"/>
        <v>-1.6440566496569806E-2</v>
      </c>
      <c r="I117">
        <f t="shared" si="26"/>
        <v>9807.4446077984867</v>
      </c>
      <c r="J117">
        <f t="shared" si="27"/>
        <v>10224.731342573561</v>
      </c>
      <c r="AB117" s="1">
        <v>38884</v>
      </c>
      <c r="AC117">
        <v>1508.4</v>
      </c>
    </row>
    <row r="118" spans="1:29">
      <c r="A118" s="1">
        <v>38888</v>
      </c>
      <c r="B118">
        <v>1040.29600646839</v>
      </c>
      <c r="D118" s="1">
        <v>38888</v>
      </c>
      <c r="E118">
        <f t="shared" si="22"/>
        <v>1506.56</v>
      </c>
      <c r="F118">
        <f t="shared" si="23"/>
        <v>1040.29600646839</v>
      </c>
      <c r="G118" s="2">
        <f t="shared" si="24"/>
        <v>-7.0309494434928066E-4</v>
      </c>
      <c r="H118" s="2">
        <f t="shared" si="25"/>
        <v>1.3738624196910488E-2</v>
      </c>
      <c r="I118">
        <f t="shared" si="26"/>
        <v>9800.5490430777572</v>
      </c>
      <c r="J118">
        <f t="shared" si="27"/>
        <v>10365.20508400355</v>
      </c>
      <c r="AB118" s="1">
        <v>38887</v>
      </c>
      <c r="AC118">
        <v>1507.62</v>
      </c>
    </row>
    <row r="119" spans="1:29">
      <c r="A119" s="1">
        <v>38889</v>
      </c>
      <c r="B119">
        <v>1058.02547561763</v>
      </c>
      <c r="D119" s="1">
        <v>38889</v>
      </c>
      <c r="E119">
        <f t="shared" si="22"/>
        <v>1506.18</v>
      </c>
      <c r="F119">
        <f t="shared" si="23"/>
        <v>1058.02547561763</v>
      </c>
      <c r="G119" s="2">
        <f t="shared" si="24"/>
        <v>-2.5223024638909575E-4</v>
      </c>
      <c r="H119" s="2">
        <f t="shared" si="25"/>
        <v>1.7011366558203535E-2</v>
      </c>
      <c r="I119">
        <f t="shared" si="26"/>
        <v>9798.0770481778727</v>
      </c>
      <c r="J119">
        <f t="shared" si="27"/>
        <v>10541.531387138488</v>
      </c>
      <c r="AB119" s="1">
        <v>38888</v>
      </c>
      <c r="AC119">
        <v>1506.56</v>
      </c>
    </row>
    <row r="120" spans="1:29">
      <c r="A120" s="1">
        <v>38890</v>
      </c>
      <c r="B120">
        <v>1044.6606672437999</v>
      </c>
      <c r="D120" s="1">
        <v>38890</v>
      </c>
      <c r="E120">
        <f t="shared" si="22"/>
        <v>1502.65</v>
      </c>
      <c r="F120">
        <f t="shared" si="23"/>
        <v>1044.6606672437999</v>
      </c>
      <c r="G120" s="2">
        <f t="shared" si="24"/>
        <v>-2.3436773825173951E-3</v>
      </c>
      <c r="H120" s="2">
        <f t="shared" si="25"/>
        <v>-1.2663189064485192E-2</v>
      </c>
      <c r="I120">
        <f t="shared" si="26"/>
        <v>9775.1135166078948</v>
      </c>
      <c r="J120">
        <f t="shared" si="27"/>
        <v>10408.041982153949</v>
      </c>
      <c r="AB120" s="1">
        <v>38889</v>
      </c>
      <c r="AC120">
        <v>1506.18</v>
      </c>
    </row>
    <row r="121" spans="1:29">
      <c r="A121" s="1">
        <v>38891</v>
      </c>
      <c r="B121">
        <v>1047.79406489041</v>
      </c>
      <c r="D121" s="1">
        <v>38891</v>
      </c>
      <c r="E121">
        <f t="shared" si="22"/>
        <v>1500.15</v>
      </c>
      <c r="F121">
        <f t="shared" si="23"/>
        <v>1047.79406489041</v>
      </c>
      <c r="G121" s="2">
        <f t="shared" si="24"/>
        <v>-1.6637274149003956E-3</v>
      </c>
      <c r="H121" s="2">
        <f t="shared" si="25"/>
        <v>2.9680914205073247E-3</v>
      </c>
      <c r="I121">
        <f t="shared" si="26"/>
        <v>9758.8503922665514</v>
      </c>
      <c r="J121">
        <f t="shared" si="27"/>
        <v>10438.93400226546</v>
      </c>
      <c r="AB121" s="1">
        <v>38890</v>
      </c>
      <c r="AC121">
        <v>1502.65</v>
      </c>
    </row>
    <row r="122" spans="1:29">
      <c r="A122" s="1">
        <v>38894</v>
      </c>
      <c r="B122">
        <v>1046.22015178284</v>
      </c>
      <c r="D122" s="1">
        <v>38894</v>
      </c>
      <c r="E122">
        <f t="shared" si="22"/>
        <v>1499.74</v>
      </c>
      <c r="F122">
        <f t="shared" si="23"/>
        <v>1046.22015178284</v>
      </c>
      <c r="G122" s="2">
        <f t="shared" si="24"/>
        <v>-2.7330600273312022E-4</v>
      </c>
      <c r="H122" s="2">
        <f t="shared" si="25"/>
        <v>-1.5334698618375878E-3</v>
      </c>
      <c r="I122">
        <f t="shared" si="26"/>
        <v>9756.1832398745701</v>
      </c>
      <c r="J122">
        <f t="shared" si="27"/>
        <v>10422.926211583273</v>
      </c>
      <c r="AB122" s="1">
        <v>38891</v>
      </c>
      <c r="AC122">
        <v>1500.15</v>
      </c>
    </row>
    <row r="123" spans="1:29">
      <c r="A123" s="1">
        <v>38895</v>
      </c>
      <c r="B123">
        <v>1043.2082045545601</v>
      </c>
      <c r="D123" s="1">
        <v>38895</v>
      </c>
      <c r="E123">
        <f t="shared" si="22"/>
        <v>1502.48</v>
      </c>
      <c r="F123">
        <f t="shared" si="23"/>
        <v>1043.2082045545601</v>
      </c>
      <c r="G123" s="2">
        <f t="shared" si="24"/>
        <v>1.8269833437796201E-3</v>
      </c>
      <c r="H123" s="2">
        <f t="shared" si="25"/>
        <v>-2.9102339450414508E-3</v>
      </c>
      <c r="I123">
        <f t="shared" si="26"/>
        <v>9774.0076241526822</v>
      </c>
      <c r="J123">
        <f t="shared" si="27"/>
        <v>10392.593057915661</v>
      </c>
      <c r="AB123" s="1">
        <v>38894</v>
      </c>
      <c r="AC123">
        <v>1499.74</v>
      </c>
    </row>
    <row r="124" spans="1:29">
      <c r="A124" s="1">
        <v>38896</v>
      </c>
      <c r="B124">
        <v>1034.08357792845</v>
      </c>
      <c r="D124" s="1">
        <v>38896</v>
      </c>
      <c r="E124">
        <f t="shared" si="22"/>
        <v>1499.52</v>
      </c>
      <c r="F124">
        <f t="shared" si="23"/>
        <v>1034.08357792845</v>
      </c>
      <c r="G124" s="2">
        <f t="shared" si="24"/>
        <v>-1.9700761407805967E-3</v>
      </c>
      <c r="H124" s="2">
        <f t="shared" si="25"/>
        <v>-8.7780467364038436E-3</v>
      </c>
      <c r="I124">
        <f t="shared" si="26"/>
        <v>9754.7520849325319</v>
      </c>
      <c r="J124">
        <f t="shared" si="27"/>
        <v>10301.366390340852</v>
      </c>
      <c r="AB124" s="1">
        <v>38895</v>
      </c>
      <c r="AC124">
        <v>1502.48</v>
      </c>
    </row>
    <row r="125" spans="1:29">
      <c r="A125" s="1">
        <v>38897</v>
      </c>
      <c r="B125">
        <v>1052.1522680374001</v>
      </c>
      <c r="D125" s="1">
        <v>38897</v>
      </c>
      <c r="E125">
        <f t="shared" si="22"/>
        <v>1504.11</v>
      </c>
      <c r="F125">
        <f t="shared" si="23"/>
        <v>1052.1522680374001</v>
      </c>
      <c r="G125" s="2">
        <f t="shared" si="24"/>
        <v>3.0609795134441953E-3</v>
      </c>
      <c r="H125" s="2">
        <f t="shared" si="25"/>
        <v>1.7441793675531194E-2</v>
      </c>
      <c r="I125">
        <f t="shared" si="26"/>
        <v>9784.6111812232375</v>
      </c>
      <c r="J125">
        <f t="shared" si="27"/>
        <v>10481.040697497228</v>
      </c>
      <c r="AB125" s="1">
        <v>38896</v>
      </c>
      <c r="AC125">
        <v>1499.52</v>
      </c>
    </row>
    <row r="126" spans="1:29">
      <c r="A126" s="1">
        <v>38898</v>
      </c>
      <c r="B126">
        <v>1105.6405339400501</v>
      </c>
      <c r="D126" s="1">
        <v>38898</v>
      </c>
      <c r="E126">
        <f t="shared" si="22"/>
        <v>1511.29</v>
      </c>
      <c r="F126">
        <f t="shared" si="23"/>
        <v>1105.6405339400501</v>
      </c>
      <c r="G126" s="2">
        <f t="shared" si="24"/>
        <v>4.7735870381819812E-3</v>
      </c>
      <c r="H126" s="2">
        <f t="shared" si="25"/>
        <v>5.0805651793917349E-2</v>
      </c>
      <c r="I126">
        <f t="shared" si="26"/>
        <v>9831.318874331575</v>
      </c>
      <c r="J126">
        <f t="shared" si="27"/>
        <v>11013.536801612148</v>
      </c>
      <c r="AB126" s="1">
        <v>38897</v>
      </c>
      <c r="AC126">
        <v>1504.11</v>
      </c>
    </row>
    <row r="127" spans="1:29">
      <c r="A127" s="1">
        <v>38901</v>
      </c>
      <c r="B127">
        <v>1105.4953737143601</v>
      </c>
      <c r="D127" s="1">
        <v>38901</v>
      </c>
      <c r="E127">
        <f t="shared" si="22"/>
        <v>1511.1</v>
      </c>
      <c r="F127">
        <f t="shared" si="23"/>
        <v>1105.4953737143601</v>
      </c>
      <c r="G127" s="2">
        <f t="shared" si="24"/>
        <v>-1.257204110396426E-4</v>
      </c>
      <c r="H127" s="2">
        <f t="shared" si="25"/>
        <v>-1.6263982136735999E-4</v>
      </c>
      <c r="I127">
        <f t="shared" si="26"/>
        <v>9830.0828768816318</v>
      </c>
      <c r="J127">
        <f t="shared" si="27"/>
        <v>11011.745561954112</v>
      </c>
      <c r="AB127" s="1">
        <v>38898</v>
      </c>
      <c r="AC127">
        <v>1511.29</v>
      </c>
    </row>
    <row r="128" spans="1:29">
      <c r="A128" s="1">
        <v>38903</v>
      </c>
      <c r="B128">
        <v>1125.88199218504</v>
      </c>
      <c r="D128" s="1">
        <v>38903</v>
      </c>
      <c r="E128">
        <f t="shared" si="22"/>
        <v>1505.56</v>
      </c>
      <c r="F128">
        <f t="shared" si="23"/>
        <v>1125.88199218504</v>
      </c>
      <c r="G128" s="2">
        <f t="shared" si="24"/>
        <v>-3.666203427966308E-3</v>
      </c>
      <c r="H128" s="2">
        <f t="shared" si="25"/>
        <v>1.8409812064351296E-2</v>
      </c>
      <c r="I128">
        <f t="shared" si="26"/>
        <v>9794.0437933412159</v>
      </c>
      <c r="J128">
        <f t="shared" si="27"/>
        <v>11214.469728250142</v>
      </c>
      <c r="AB128" s="1">
        <v>38901</v>
      </c>
      <c r="AC128">
        <v>1511.1</v>
      </c>
    </row>
    <row r="129" spans="1:29">
      <c r="A129" s="1">
        <v>38904</v>
      </c>
      <c r="B129">
        <v>1140.96406453238</v>
      </c>
      <c r="D129" s="1">
        <v>38904</v>
      </c>
      <c r="E129">
        <f t="shared" si="22"/>
        <v>1508.96</v>
      </c>
      <c r="F129">
        <f t="shared" si="23"/>
        <v>1140.96406453238</v>
      </c>
      <c r="G129" s="2">
        <f t="shared" si="24"/>
        <v>2.2582959164696437E-3</v>
      </c>
      <c r="H129" s="2">
        <f t="shared" si="25"/>
        <v>1.3364435122761165E-2</v>
      </c>
      <c r="I129">
        <f t="shared" si="26"/>
        <v>9816.1616424454423</v>
      </c>
      <c r="J129">
        <f t="shared" si="27"/>
        <v>11364.344781369509</v>
      </c>
      <c r="AB129" s="1">
        <v>38903</v>
      </c>
      <c r="AC129">
        <v>1505.56</v>
      </c>
    </row>
    <row r="130" spans="1:29">
      <c r="A130" s="1">
        <v>38905</v>
      </c>
      <c r="B130">
        <v>1141.5298166267601</v>
      </c>
      <c r="D130" s="1">
        <v>38905</v>
      </c>
      <c r="E130">
        <f t="shared" si="22"/>
        <v>1513.98</v>
      </c>
      <c r="F130">
        <f t="shared" si="23"/>
        <v>1141.5298166267601</v>
      </c>
      <c r="G130" s="2">
        <f t="shared" si="24"/>
        <v>3.3267946135087101E-3</v>
      </c>
      <c r="H130" s="2">
        <f t="shared" si="25"/>
        <v>4.6450523111015796E-4</v>
      </c>
      <c r="I130">
        <f t="shared" si="26"/>
        <v>9848.8179961228598</v>
      </c>
      <c r="J130">
        <f t="shared" si="27"/>
        <v>11369.623578968594</v>
      </c>
      <c r="AB130" s="1">
        <v>38904</v>
      </c>
      <c r="AC130">
        <v>1508.96</v>
      </c>
    </row>
    <row r="131" spans="1:29">
      <c r="A131" s="1">
        <v>38908</v>
      </c>
      <c r="B131">
        <v>1126.7526575960601</v>
      </c>
      <c r="D131" s="1">
        <v>38908</v>
      </c>
      <c r="E131">
        <f t="shared" si="22"/>
        <v>1514.99</v>
      </c>
      <c r="F131">
        <f t="shared" si="23"/>
        <v>1126.7526575960601</v>
      </c>
      <c r="G131" s="2">
        <f t="shared" si="24"/>
        <v>6.6711581394729436E-4</v>
      </c>
      <c r="H131" s="2">
        <f t="shared" si="25"/>
        <v>-1.2976397873029432E-2</v>
      </c>
      <c r="I131">
        <f t="shared" si="26"/>
        <v>9855.3882983567619</v>
      </c>
      <c r="J131">
        <f t="shared" si="27"/>
        <v>11222.086819741322</v>
      </c>
      <c r="AB131" s="1">
        <v>38905</v>
      </c>
      <c r="AC131">
        <v>1513.98</v>
      </c>
    </row>
    <row r="132" spans="1:29">
      <c r="A132" s="1">
        <v>38909</v>
      </c>
      <c r="B132">
        <v>1159.1181729083801</v>
      </c>
      <c r="D132" s="1">
        <v>38909</v>
      </c>
      <c r="E132">
        <f t="shared" si="22"/>
        <v>1517.56</v>
      </c>
      <c r="F132">
        <f t="shared" si="23"/>
        <v>1159.1181729083801</v>
      </c>
      <c r="G132" s="2">
        <f t="shared" si="24"/>
        <v>1.6963808341969866E-3</v>
      </c>
      <c r="H132" s="2">
        <f t="shared" si="25"/>
        <v>2.8693247176118843E-2</v>
      </c>
      <c r="I132">
        <f t="shared" si="26"/>
        <v>9872.1067901796632</v>
      </c>
      <c r="J132">
        <f t="shared" si="27"/>
        <v>11544.084930692024</v>
      </c>
      <c r="AB132" s="1">
        <v>38908</v>
      </c>
      <c r="AC132">
        <v>1514.99</v>
      </c>
    </row>
    <row r="133" spans="1:29">
      <c r="A133" s="1">
        <v>38910</v>
      </c>
      <c r="B133">
        <v>1173.9122626676699</v>
      </c>
      <c r="D133" s="1">
        <v>38910</v>
      </c>
      <c r="E133">
        <f t="shared" ref="E133:E196" si="28">SUMIF(AB:AB,D133,AC:AC)</f>
        <v>1517.88</v>
      </c>
      <c r="F133">
        <f t="shared" ref="F133:F196" si="29">SUMIF(A:A,D133,B:B)</f>
        <v>1173.9122626676699</v>
      </c>
      <c r="G133" s="2">
        <f t="shared" ref="G133:G196" si="30">E133/E132-1</f>
        <v>2.1086480929932705E-4</v>
      </c>
      <c r="H133" s="2">
        <f t="shared" ref="H133:H196" si="31">(F133/F132-1)-($M$23/252)</f>
        <v>1.2731879000287794E-2</v>
      </c>
      <c r="I133">
        <f t="shared" ref="I133:I196" si="32">I132*(1+G133)</f>
        <v>9874.1884700953578</v>
      </c>
      <c r="J133">
        <f t="shared" ref="J133:J196" si="33">J132*(1+H133)</f>
        <v>11691.062823198639</v>
      </c>
      <c r="AB133" s="1">
        <v>38909</v>
      </c>
      <c r="AC133">
        <v>1517.56</v>
      </c>
    </row>
    <row r="134" spans="1:29">
      <c r="A134" s="1">
        <v>38911</v>
      </c>
      <c r="B134">
        <v>1181.4135477687901</v>
      </c>
      <c r="D134" s="1">
        <v>38911</v>
      </c>
      <c r="E134">
        <f t="shared" si="28"/>
        <v>1519.93</v>
      </c>
      <c r="F134">
        <f t="shared" si="29"/>
        <v>1181.4135477687901</v>
      </c>
      <c r="G134" s="2">
        <f t="shared" si="30"/>
        <v>1.3505678973304569E-3</v>
      </c>
      <c r="H134" s="2">
        <f t="shared" si="31"/>
        <v>6.3586386485129046E-3</v>
      </c>
      <c r="I134">
        <f t="shared" si="32"/>
        <v>9887.5242320552588</v>
      </c>
      <c r="J134">
        <f t="shared" si="33"/>
        <v>11765.402067108422</v>
      </c>
      <c r="AB134" s="1">
        <v>38910</v>
      </c>
      <c r="AC134">
        <v>1517.88</v>
      </c>
    </row>
    <row r="135" spans="1:29">
      <c r="A135" s="1">
        <v>38912</v>
      </c>
      <c r="B135">
        <v>1206.3769345742</v>
      </c>
      <c r="D135" s="1">
        <v>38912</v>
      </c>
      <c r="E135">
        <f t="shared" si="28"/>
        <v>1520.24</v>
      </c>
      <c r="F135">
        <f t="shared" si="29"/>
        <v>1206.3769345742</v>
      </c>
      <c r="G135" s="2">
        <f t="shared" si="30"/>
        <v>2.0395676116669037E-4</v>
      </c>
      <c r="H135" s="2">
        <f t="shared" si="31"/>
        <v>2.1098751131974982E-2</v>
      </c>
      <c r="I135">
        <f t="shared" si="32"/>
        <v>9889.5408594735854</v>
      </c>
      <c r="J135">
        <f t="shared" si="33"/>
        <v>12013.637357289965</v>
      </c>
      <c r="AB135" s="1">
        <v>38911</v>
      </c>
      <c r="AC135">
        <v>1519.93</v>
      </c>
    </row>
    <row r="136" spans="1:29">
      <c r="A136" s="1">
        <v>38915</v>
      </c>
      <c r="B136">
        <v>1177.7601890370499</v>
      </c>
      <c r="D136" s="1">
        <v>38915</v>
      </c>
      <c r="E136">
        <f t="shared" si="28"/>
        <v>1520.14</v>
      </c>
      <c r="F136">
        <f t="shared" si="29"/>
        <v>1177.7601890370499</v>
      </c>
      <c r="G136" s="2">
        <f t="shared" si="30"/>
        <v>-6.577908751248529E-5</v>
      </c>
      <c r="H136" s="2">
        <f t="shared" si="31"/>
        <v>-2.3752579873985078E-2</v>
      </c>
      <c r="I136">
        <f t="shared" si="32"/>
        <v>9888.8903344999326</v>
      </c>
      <c r="J136">
        <f t="shared" si="33"/>
        <v>11728.282476383843</v>
      </c>
      <c r="AB136" s="1">
        <v>38912</v>
      </c>
      <c r="AC136">
        <v>1520.24</v>
      </c>
    </row>
    <row r="137" spans="1:29">
      <c r="A137" s="1">
        <v>38916</v>
      </c>
      <c r="B137">
        <v>1132.9041749277501</v>
      </c>
      <c r="D137" s="1">
        <v>38916</v>
      </c>
      <c r="E137">
        <f t="shared" si="28"/>
        <v>1515.17</v>
      </c>
      <c r="F137">
        <f t="shared" si="29"/>
        <v>1132.9041749277501</v>
      </c>
      <c r="G137" s="2">
        <f t="shared" si="30"/>
        <v>-3.2694357098688176E-3</v>
      </c>
      <c r="H137" s="2">
        <f t="shared" si="31"/>
        <v>-3.8117212972872551E-2</v>
      </c>
      <c r="I137">
        <f t="shared" si="32"/>
        <v>9856.5592433093425</v>
      </c>
      <c r="J137">
        <f t="shared" si="33"/>
        <v>11281.233035425512</v>
      </c>
      <c r="AB137" s="1">
        <v>38915</v>
      </c>
      <c r="AC137">
        <v>1520.14</v>
      </c>
    </row>
    <row r="138" spans="1:29">
      <c r="A138" s="1">
        <v>38917</v>
      </c>
      <c r="B138">
        <v>1162.6328160317601</v>
      </c>
      <c r="D138" s="1">
        <v>38917</v>
      </c>
      <c r="E138">
        <f t="shared" si="28"/>
        <v>1522.12</v>
      </c>
      <c r="F138">
        <f t="shared" si="29"/>
        <v>1162.6328160317601</v>
      </c>
      <c r="G138" s="2">
        <f t="shared" si="30"/>
        <v>4.5869440392825034E-3</v>
      </c>
      <c r="H138" s="2">
        <f t="shared" si="31"/>
        <v>2.6209741401253064E-2</v>
      </c>
      <c r="I138">
        <f t="shared" si="32"/>
        <v>9901.7707289782757</v>
      </c>
      <c r="J138">
        <f t="shared" si="33"/>
        <v>11576.911235971287</v>
      </c>
      <c r="AB138" s="1">
        <v>38916</v>
      </c>
      <c r="AC138">
        <v>1515.17</v>
      </c>
    </row>
    <row r="139" spans="1:29">
      <c r="A139" s="1">
        <v>38918</v>
      </c>
      <c r="B139">
        <v>1146.62229367081</v>
      </c>
      <c r="D139" s="1">
        <v>38918</v>
      </c>
      <c r="E139">
        <f t="shared" si="28"/>
        <v>1525.67</v>
      </c>
      <c r="F139">
        <f t="shared" si="29"/>
        <v>1146.62229367081</v>
      </c>
      <c r="G139" s="2">
        <f t="shared" si="30"/>
        <v>2.3322734081414609E-3</v>
      </c>
      <c r="H139" s="2">
        <f t="shared" si="31"/>
        <v>-1.3802268227537972E-2</v>
      </c>
      <c r="I139">
        <f t="shared" si="32"/>
        <v>9924.864365542986</v>
      </c>
      <c r="J139">
        <f t="shared" si="33"/>
        <v>11417.123601846013</v>
      </c>
      <c r="AB139" s="1">
        <v>38917</v>
      </c>
      <c r="AC139">
        <v>1522.12</v>
      </c>
    </row>
    <row r="140" spans="1:29">
      <c r="A140" s="1">
        <v>38919</v>
      </c>
      <c r="B140">
        <v>1123.63631808578</v>
      </c>
      <c r="D140" s="1">
        <v>38919</v>
      </c>
      <c r="E140">
        <f t="shared" si="28"/>
        <v>1524.34</v>
      </c>
      <c r="F140">
        <f t="shared" si="29"/>
        <v>1123.63631808578</v>
      </c>
      <c r="G140" s="2">
        <f t="shared" si="30"/>
        <v>-8.7174814999324557E-4</v>
      </c>
      <c r="H140" s="2">
        <f t="shared" si="31"/>
        <v>-2.0078033900959889E-2</v>
      </c>
      <c r="I140">
        <f t="shared" si="32"/>
        <v>9916.2123833933892</v>
      </c>
      <c r="J140">
        <f t="shared" si="33"/>
        <v>11187.890207116699</v>
      </c>
      <c r="AB140" s="1">
        <v>38918</v>
      </c>
      <c r="AC140">
        <v>1525.67</v>
      </c>
    </row>
    <row r="141" spans="1:29">
      <c r="A141" s="1">
        <v>38922</v>
      </c>
      <c r="B141">
        <v>1111.39808461192</v>
      </c>
      <c r="D141" s="1">
        <v>38922</v>
      </c>
      <c r="E141">
        <f t="shared" si="28"/>
        <v>1525.16</v>
      </c>
      <c r="F141">
        <f t="shared" si="29"/>
        <v>1111.39808461192</v>
      </c>
      <c r="G141" s="2">
        <f t="shared" si="30"/>
        <v>5.3793773042776216E-4</v>
      </c>
      <c r="H141" s="2">
        <f t="shared" si="31"/>
        <v>-1.0922981380279728E-2</v>
      </c>
      <c r="I141">
        <f t="shared" si="32"/>
        <v>9921.5466881773518</v>
      </c>
      <c r="J141">
        <f t="shared" si="33"/>
        <v>11065.68509069975</v>
      </c>
      <c r="AB141" s="1">
        <v>38919</v>
      </c>
      <c r="AC141">
        <v>1524.34</v>
      </c>
    </row>
    <row r="142" spans="1:29">
      <c r="A142" s="1">
        <v>38923</v>
      </c>
      <c r="B142">
        <v>1118.7244106973101</v>
      </c>
      <c r="D142" s="1">
        <v>38923</v>
      </c>
      <c r="E142">
        <f t="shared" si="28"/>
        <v>1523.35</v>
      </c>
      <c r="F142">
        <f t="shared" si="29"/>
        <v>1118.7244106973101</v>
      </c>
      <c r="G142" s="2">
        <f t="shared" si="30"/>
        <v>-1.1867607333002628E-3</v>
      </c>
      <c r="H142" s="2">
        <f t="shared" si="31"/>
        <v>6.5606417164606138E-3</v>
      </c>
      <c r="I142">
        <f t="shared" si="32"/>
        <v>9909.7721861542177</v>
      </c>
      <c r="J142">
        <f t="shared" si="33"/>
        <v>11138.283085927011</v>
      </c>
      <c r="AB142" s="1">
        <v>38922</v>
      </c>
      <c r="AC142">
        <v>1525.16</v>
      </c>
    </row>
    <row r="143" spans="1:29">
      <c r="A143" s="1">
        <v>38924</v>
      </c>
      <c r="B143">
        <v>1128.05513876604</v>
      </c>
      <c r="D143" s="1">
        <v>38924</v>
      </c>
      <c r="E143">
        <f t="shared" si="28"/>
        <v>1526.34</v>
      </c>
      <c r="F143">
        <f t="shared" si="29"/>
        <v>1128.05513876604</v>
      </c>
      <c r="G143" s="2">
        <f t="shared" si="30"/>
        <v>1.9627794006629173E-3</v>
      </c>
      <c r="H143" s="2">
        <f t="shared" si="31"/>
        <v>8.3091571592122885E-3</v>
      </c>
      <c r="I143">
        <f t="shared" si="32"/>
        <v>9929.2228828664629</v>
      </c>
      <c r="J143">
        <f t="shared" si="33"/>
        <v>11230.832830571773</v>
      </c>
      <c r="AB143" s="1">
        <v>38923</v>
      </c>
      <c r="AC143">
        <v>1523.35</v>
      </c>
    </row>
    <row r="144" spans="1:29">
      <c r="A144" s="1">
        <v>38925</v>
      </c>
      <c r="B144">
        <v>1146.89366719073</v>
      </c>
      <c r="D144" s="1">
        <v>38925</v>
      </c>
      <c r="E144">
        <f t="shared" si="28"/>
        <v>1526.82</v>
      </c>
      <c r="F144">
        <f t="shared" si="29"/>
        <v>1146.89366719073</v>
      </c>
      <c r="G144" s="2">
        <f t="shared" si="30"/>
        <v>3.1447777035253921E-4</v>
      </c>
      <c r="H144" s="2">
        <f t="shared" si="31"/>
        <v>1.6668657537378753E-2</v>
      </c>
      <c r="I144">
        <f t="shared" si="32"/>
        <v>9932.3454027400003</v>
      </c>
      <c r="J144">
        <f t="shared" si="33"/>
        <v>11418.035736884123</v>
      </c>
      <c r="AB144" s="1">
        <v>38924</v>
      </c>
      <c r="AC144">
        <v>1526.34</v>
      </c>
    </row>
    <row r="145" spans="1:29">
      <c r="A145" s="1">
        <v>38926</v>
      </c>
      <c r="B145">
        <v>1155.0616783087901</v>
      </c>
      <c r="D145" s="1">
        <v>38926</v>
      </c>
      <c r="E145">
        <f t="shared" si="28"/>
        <v>1532.71</v>
      </c>
      <c r="F145">
        <f t="shared" si="29"/>
        <v>1155.0616783087901</v>
      </c>
      <c r="G145" s="2">
        <f t="shared" si="30"/>
        <v>3.8576911489238697E-3</v>
      </c>
      <c r="H145" s="2">
        <f t="shared" si="31"/>
        <v>7.0905064213545258E-3</v>
      </c>
      <c r="I145">
        <f t="shared" si="32"/>
        <v>9970.6613236882058</v>
      </c>
      <c r="J145">
        <f t="shared" si="33"/>
        <v>11498.995392595754</v>
      </c>
      <c r="AB145" s="1">
        <v>38925</v>
      </c>
      <c r="AC145">
        <v>1526.82</v>
      </c>
    </row>
    <row r="146" spans="1:29">
      <c r="A146" s="1">
        <v>38929</v>
      </c>
      <c r="B146">
        <v>1154.52990958736</v>
      </c>
      <c r="D146" s="1">
        <v>38929</v>
      </c>
      <c r="E146">
        <f t="shared" si="28"/>
        <v>1533.37</v>
      </c>
      <c r="F146">
        <f t="shared" si="29"/>
        <v>1154.52990958736</v>
      </c>
      <c r="G146" s="2">
        <f t="shared" si="30"/>
        <v>4.306098348676457E-4</v>
      </c>
      <c r="H146" s="2">
        <f t="shared" si="31"/>
        <v>-4.9173044088960316E-4</v>
      </c>
      <c r="I146">
        <f t="shared" si="32"/>
        <v>9974.9547885143202</v>
      </c>
      <c r="J146">
        <f t="shared" si="33"/>
        <v>11493.340986521565</v>
      </c>
      <c r="AB146" s="1">
        <v>38926</v>
      </c>
      <c r="AC146">
        <v>1532.71</v>
      </c>
    </row>
    <row r="147" spans="1:29">
      <c r="A147" s="1">
        <v>38930</v>
      </c>
      <c r="B147">
        <v>1176.6077089958701</v>
      </c>
      <c r="D147" s="1">
        <v>38930</v>
      </c>
      <c r="E147">
        <f t="shared" si="28"/>
        <v>1533.96</v>
      </c>
      <c r="F147">
        <f t="shared" si="29"/>
        <v>1176.6077089958701</v>
      </c>
      <c r="G147" s="2">
        <f t="shared" si="30"/>
        <v>3.8477340759257572E-4</v>
      </c>
      <c r="H147" s="2">
        <f t="shared" si="31"/>
        <v>1.9091411689815842E-2</v>
      </c>
      <c r="I147">
        <f t="shared" si="32"/>
        <v>9978.7928858588784</v>
      </c>
      <c r="J147">
        <f t="shared" si="33"/>
        <v>11712.765090986682</v>
      </c>
      <c r="AB147" s="1">
        <v>38929</v>
      </c>
      <c r="AC147">
        <v>1533.37</v>
      </c>
    </row>
    <row r="148" spans="1:29">
      <c r="A148" s="1">
        <v>38931</v>
      </c>
      <c r="B148">
        <v>1187.2407997369301</v>
      </c>
      <c r="D148" s="1">
        <v>38931</v>
      </c>
      <c r="E148">
        <f t="shared" si="28"/>
        <v>1535.84</v>
      </c>
      <c r="F148">
        <f t="shared" si="29"/>
        <v>1187.2407997369301</v>
      </c>
      <c r="G148" s="2">
        <f t="shared" si="30"/>
        <v>1.2255860648255901E-3</v>
      </c>
      <c r="H148" s="2">
        <f t="shared" si="31"/>
        <v>9.0057246286797347E-3</v>
      </c>
      <c r="I148">
        <f t="shared" si="32"/>
        <v>9991.0227553635686</v>
      </c>
      <c r="J148">
        <f t="shared" si="33"/>
        <v>11818.247028036521</v>
      </c>
      <c r="AB148" s="1">
        <v>38930</v>
      </c>
      <c r="AC148">
        <v>1533.96</v>
      </c>
    </row>
    <row r="149" spans="1:29">
      <c r="A149" s="1">
        <v>38932</v>
      </c>
      <c r="B149">
        <v>1174.3012049909601</v>
      </c>
      <c r="D149" s="1">
        <v>38932</v>
      </c>
      <c r="E149">
        <f t="shared" si="28"/>
        <v>1536.79</v>
      </c>
      <c r="F149">
        <f t="shared" si="29"/>
        <v>1174.3012049909601</v>
      </c>
      <c r="G149" s="2">
        <f t="shared" si="30"/>
        <v>6.185540160432712E-4</v>
      </c>
      <c r="H149" s="2">
        <f t="shared" si="31"/>
        <v>-1.0930228986118539E-2</v>
      </c>
      <c r="I149">
        <f t="shared" si="32"/>
        <v>9997.202742613279</v>
      </c>
      <c r="J149">
        <f t="shared" si="33"/>
        <v>11689.070881805568</v>
      </c>
      <c r="AB149" s="1">
        <v>38931</v>
      </c>
      <c r="AC149">
        <v>1535.84</v>
      </c>
    </row>
    <row r="150" spans="1:29">
      <c r="A150" s="1">
        <v>38933</v>
      </c>
      <c r="B150">
        <v>1177.1228454096599</v>
      </c>
      <c r="D150" s="1">
        <v>38933</v>
      </c>
      <c r="E150">
        <f t="shared" si="28"/>
        <v>1541.46</v>
      </c>
      <c r="F150">
        <f t="shared" si="29"/>
        <v>1177.1228454096599</v>
      </c>
      <c r="G150" s="2">
        <f t="shared" si="30"/>
        <v>3.038801658001411E-3</v>
      </c>
      <c r="H150" s="2">
        <f t="shared" si="31"/>
        <v>2.371475900793197E-3</v>
      </c>
      <c r="I150">
        <f t="shared" si="32"/>
        <v>10027.582258882909</v>
      </c>
      <c r="J150">
        <f t="shared" si="33"/>
        <v>11716.791231704432</v>
      </c>
      <c r="AB150" s="1">
        <v>38932</v>
      </c>
      <c r="AC150">
        <v>1536.79</v>
      </c>
    </row>
    <row r="151" spans="1:29">
      <c r="A151" s="1">
        <v>38936</v>
      </c>
      <c r="B151">
        <v>1176.34158847974</v>
      </c>
      <c r="D151" s="1">
        <v>38936</v>
      </c>
      <c r="E151">
        <f t="shared" si="28"/>
        <v>1540.59</v>
      </c>
      <c r="F151">
        <f t="shared" si="29"/>
        <v>1176.34158847974</v>
      </c>
      <c r="G151" s="2">
        <f t="shared" si="30"/>
        <v>-5.6439998443047479E-4</v>
      </c>
      <c r="H151" s="2">
        <f t="shared" si="31"/>
        <v>-6.9504962892322697E-4</v>
      </c>
      <c r="I151">
        <f t="shared" si="32"/>
        <v>10021.922691612121</v>
      </c>
      <c r="J151">
        <f t="shared" si="33"/>
        <v>11708.647480306665</v>
      </c>
      <c r="AB151" s="1">
        <v>38933</v>
      </c>
      <c r="AC151">
        <v>1541.46</v>
      </c>
    </row>
    <row r="152" spans="1:29">
      <c r="A152" s="1">
        <v>38937</v>
      </c>
      <c r="B152">
        <v>1179.02993831446</v>
      </c>
      <c r="D152" s="1">
        <v>38937</v>
      </c>
      <c r="E152">
        <f t="shared" si="28"/>
        <v>1540.59</v>
      </c>
      <c r="F152">
        <f t="shared" si="29"/>
        <v>1179.02993831446</v>
      </c>
      <c r="G152" s="2">
        <f t="shared" si="30"/>
        <v>0</v>
      </c>
      <c r="H152" s="2">
        <f t="shared" si="31"/>
        <v>2.2539987410904135E-3</v>
      </c>
      <c r="I152">
        <f t="shared" si="32"/>
        <v>10021.922691612121</v>
      </c>
      <c r="J152">
        <f t="shared" si="33"/>
        <v>11735.038756987147</v>
      </c>
      <c r="AB152" s="1">
        <v>38936</v>
      </c>
      <c r="AC152">
        <v>1540.59</v>
      </c>
    </row>
    <row r="153" spans="1:29">
      <c r="A153" s="1">
        <v>38938</v>
      </c>
      <c r="B153">
        <v>1186.5360413553401</v>
      </c>
      <c r="D153" s="1">
        <v>38938</v>
      </c>
      <c r="E153">
        <f t="shared" si="28"/>
        <v>1539.64</v>
      </c>
      <c r="F153">
        <f t="shared" si="29"/>
        <v>1186.5360413553401</v>
      </c>
      <c r="G153" s="2">
        <f t="shared" si="30"/>
        <v>-6.1664686905649191E-4</v>
      </c>
      <c r="H153" s="2">
        <f t="shared" si="31"/>
        <v>6.3349887439923761E-3</v>
      </c>
      <c r="I153">
        <f t="shared" si="32"/>
        <v>10015.742704362412</v>
      </c>
      <c r="J153">
        <f t="shared" si="33"/>
        <v>11809.380095422974</v>
      </c>
      <c r="AB153" s="1">
        <v>38937</v>
      </c>
      <c r="AC153">
        <v>1540.59</v>
      </c>
    </row>
    <row r="154" spans="1:29">
      <c r="A154" s="1">
        <v>38939</v>
      </c>
      <c r="B154">
        <v>1157.99418661104</v>
      </c>
      <c r="D154" s="1">
        <v>38939</v>
      </c>
      <c r="E154">
        <f t="shared" si="28"/>
        <v>1539.32</v>
      </c>
      <c r="F154">
        <f t="shared" si="29"/>
        <v>1157.99418661104</v>
      </c>
      <c r="G154" s="2">
        <f t="shared" si="30"/>
        <v>-2.0784079395197441E-4</v>
      </c>
      <c r="H154" s="2">
        <f t="shared" si="31"/>
        <v>-2.4086121880340348E-2</v>
      </c>
      <c r="I154">
        <f t="shared" si="32"/>
        <v>10013.661024446719</v>
      </c>
      <c r="J154">
        <f t="shared" si="33"/>
        <v>11524.937927113351</v>
      </c>
      <c r="AB154" s="1">
        <v>38938</v>
      </c>
      <c r="AC154">
        <v>1539.64</v>
      </c>
    </row>
    <row r="155" spans="1:29">
      <c r="A155" s="1">
        <v>38940</v>
      </c>
      <c r="B155">
        <v>1152.67960372009</v>
      </c>
      <c r="D155" s="1">
        <v>38940</v>
      </c>
      <c r="E155">
        <f t="shared" si="28"/>
        <v>1536.28</v>
      </c>
      <c r="F155">
        <f t="shared" si="29"/>
        <v>1152.67960372009</v>
      </c>
      <c r="G155" s="2">
        <f t="shared" si="30"/>
        <v>-1.9748980069120847E-3</v>
      </c>
      <c r="H155" s="2">
        <f t="shared" si="31"/>
        <v>-4.6208220658836893E-3</v>
      </c>
      <c r="I155">
        <f t="shared" si="32"/>
        <v>9993.8850652476467</v>
      </c>
      <c r="J155">
        <f t="shared" si="33"/>
        <v>11471.683239631806</v>
      </c>
      <c r="AB155" s="1">
        <v>38939</v>
      </c>
      <c r="AC155">
        <v>1539.32</v>
      </c>
    </row>
    <row r="156" spans="1:29">
      <c r="A156" s="1">
        <v>38943</v>
      </c>
      <c r="B156">
        <v>1141.6910050584099</v>
      </c>
      <c r="D156" s="1">
        <v>38943</v>
      </c>
      <c r="E156">
        <f t="shared" si="28"/>
        <v>1534.66</v>
      </c>
      <c r="F156">
        <f t="shared" si="29"/>
        <v>1141.6910050584099</v>
      </c>
      <c r="G156" s="2">
        <f t="shared" si="30"/>
        <v>-1.0544952742989055E-3</v>
      </c>
      <c r="H156" s="2">
        <f t="shared" si="31"/>
        <v>-9.5644394303942334E-3</v>
      </c>
      <c r="I156">
        <f t="shared" si="32"/>
        <v>9983.3465606744558</v>
      </c>
      <c r="J156">
        <f t="shared" si="33"/>
        <v>11361.963020121679</v>
      </c>
      <c r="AB156" s="1">
        <v>38940</v>
      </c>
      <c r="AC156">
        <v>1536.28</v>
      </c>
    </row>
    <row r="157" spans="1:29">
      <c r="A157" s="1">
        <v>38944</v>
      </c>
      <c r="B157">
        <v>1136.0449182386301</v>
      </c>
      <c r="D157" s="1">
        <v>38944</v>
      </c>
      <c r="E157">
        <f t="shared" si="28"/>
        <v>1541.21</v>
      </c>
      <c r="F157">
        <f t="shared" si="29"/>
        <v>1136.0449182386301</v>
      </c>
      <c r="G157" s="2">
        <f t="shared" si="30"/>
        <v>4.2680463425122106E-3</v>
      </c>
      <c r="H157" s="2">
        <f t="shared" si="31"/>
        <v>-4.9767212858034312E-3</v>
      </c>
      <c r="I157">
        <f t="shared" si="32"/>
        <v>10025.955946448774</v>
      </c>
      <c r="J157">
        <f t="shared" si="33"/>
        <v>11305.417696910928</v>
      </c>
      <c r="AB157" s="1">
        <v>38943</v>
      </c>
      <c r="AC157">
        <v>1534.66</v>
      </c>
    </row>
    <row r="158" spans="1:29">
      <c r="A158" s="1">
        <v>38945</v>
      </c>
      <c r="B158">
        <v>1151.7027517508</v>
      </c>
      <c r="D158" s="1">
        <v>38945</v>
      </c>
      <c r="E158">
        <f t="shared" si="28"/>
        <v>1546.6</v>
      </c>
      <c r="F158">
        <f t="shared" si="29"/>
        <v>1151.7027517508</v>
      </c>
      <c r="G158" s="2">
        <f t="shared" si="30"/>
        <v>3.4972521590177497E-3</v>
      </c>
      <c r="H158" s="2">
        <f t="shared" si="31"/>
        <v>1.3751409961700512E-2</v>
      </c>
      <c r="I158">
        <f t="shared" si="32"/>
        <v>10061.019242528708</v>
      </c>
      <c r="J158">
        <f t="shared" si="33"/>
        <v>11460.883130449414</v>
      </c>
      <c r="AB158" s="1">
        <v>38944</v>
      </c>
      <c r="AC158">
        <v>1541.21</v>
      </c>
    </row>
    <row r="159" spans="1:29">
      <c r="A159" s="1">
        <v>38946</v>
      </c>
      <c r="B159">
        <v>1127.0143145795901</v>
      </c>
      <c r="D159" s="1">
        <v>38946</v>
      </c>
      <c r="E159">
        <f t="shared" si="28"/>
        <v>1547.19</v>
      </c>
      <c r="F159">
        <f t="shared" si="29"/>
        <v>1127.0143145795901</v>
      </c>
      <c r="G159" s="2">
        <f t="shared" si="30"/>
        <v>3.8148196042953053E-4</v>
      </c>
      <c r="H159" s="2">
        <f t="shared" si="31"/>
        <v>-2.1467815459189996E-2</v>
      </c>
      <c r="I159">
        <f t="shared" si="32"/>
        <v>10064.857339873266</v>
      </c>
      <c r="J159">
        <f t="shared" si="33"/>
        <v>11214.843006405583</v>
      </c>
      <c r="AB159" s="1">
        <v>38945</v>
      </c>
      <c r="AC159">
        <v>1546.6</v>
      </c>
    </row>
    <row r="160" spans="1:29">
      <c r="A160" s="1">
        <v>38947</v>
      </c>
      <c r="B160">
        <v>1122.82780703402</v>
      </c>
      <c r="D160" s="1">
        <v>38947</v>
      </c>
      <c r="E160">
        <f t="shared" si="28"/>
        <v>1550.36</v>
      </c>
      <c r="F160">
        <f t="shared" si="29"/>
        <v>1122.82780703402</v>
      </c>
      <c r="G160" s="2">
        <f t="shared" si="30"/>
        <v>2.0488757036949412E-3</v>
      </c>
      <c r="H160" s="2">
        <f t="shared" si="31"/>
        <v>-3.7460380895439119E-3</v>
      </c>
      <c r="I160">
        <f t="shared" si="32"/>
        <v>10085.478981538088</v>
      </c>
      <c r="J160">
        <f t="shared" si="33"/>
        <v>11172.831777335332</v>
      </c>
      <c r="AB160" s="1">
        <v>38946</v>
      </c>
      <c r="AC160">
        <v>1547.19</v>
      </c>
    </row>
    <row r="161" spans="1:29">
      <c r="A161" s="1">
        <v>38950</v>
      </c>
      <c r="B161">
        <v>1148.61713705649</v>
      </c>
      <c r="D161" s="1">
        <v>38950</v>
      </c>
      <c r="E161">
        <f t="shared" si="28"/>
        <v>1552.3</v>
      </c>
      <c r="F161">
        <f t="shared" si="29"/>
        <v>1148.61713705649</v>
      </c>
      <c r="G161" s="2">
        <f t="shared" si="30"/>
        <v>1.2513222735364149E-3</v>
      </c>
      <c r="H161" s="2">
        <f t="shared" si="31"/>
        <v>2.293684757405753E-2</v>
      </c>
      <c r="I161">
        <f t="shared" si="32"/>
        <v>10098.09916602697</v>
      </c>
      <c r="J161">
        <f t="shared" si="33"/>
        <v>11429.101316782659</v>
      </c>
      <c r="AB161" s="1">
        <v>38947</v>
      </c>
      <c r="AC161">
        <v>1550.36</v>
      </c>
    </row>
    <row r="162" spans="1:29">
      <c r="A162" s="1">
        <v>38951</v>
      </c>
      <c r="B162">
        <v>1147.1412110338099</v>
      </c>
      <c r="D162" s="1">
        <v>38951</v>
      </c>
      <c r="E162">
        <f t="shared" si="28"/>
        <v>1553.37</v>
      </c>
      <c r="F162">
        <f t="shared" si="29"/>
        <v>1147.1412110338099</v>
      </c>
      <c r="G162" s="2">
        <f t="shared" si="30"/>
        <v>6.8929974875975297E-4</v>
      </c>
      <c r="H162" s="2">
        <f t="shared" si="31"/>
        <v>-1.3163082889399483E-3</v>
      </c>
      <c r="I162">
        <f t="shared" si="32"/>
        <v>10105.059783245064</v>
      </c>
      <c r="J162">
        <f t="shared" si="33"/>
        <v>11414.057095984244</v>
      </c>
      <c r="AB162" s="1">
        <v>38950</v>
      </c>
      <c r="AC162">
        <v>1552.3</v>
      </c>
    </row>
    <row r="163" spans="1:29">
      <c r="A163" s="1">
        <v>38952</v>
      </c>
      <c r="B163">
        <v>1145.40168967049</v>
      </c>
      <c r="D163" s="1">
        <v>38952</v>
      </c>
      <c r="E163">
        <f t="shared" si="28"/>
        <v>1553.28</v>
      </c>
      <c r="F163">
        <f t="shared" si="29"/>
        <v>1145.40168967049</v>
      </c>
      <c r="G163" s="2">
        <f t="shared" si="30"/>
        <v>-5.7938546514924028E-5</v>
      </c>
      <c r="H163" s="2">
        <f t="shared" si="31"/>
        <v>-1.5477460950567338E-3</v>
      </c>
      <c r="I163">
        <f t="shared" si="32"/>
        <v>10104.474310768775</v>
      </c>
      <c r="J163">
        <f t="shared" si="33"/>
        <v>11396.39103368518</v>
      </c>
      <c r="AB163" s="1">
        <v>38951</v>
      </c>
      <c r="AC163">
        <v>1553.37</v>
      </c>
    </row>
    <row r="164" spans="1:29">
      <c r="A164" s="1">
        <v>38953</v>
      </c>
      <c r="B164">
        <v>1137.9421962464501</v>
      </c>
      <c r="D164" s="1">
        <v>38953</v>
      </c>
      <c r="E164">
        <f t="shared" si="28"/>
        <v>1554.21</v>
      </c>
      <c r="F164">
        <f t="shared" si="29"/>
        <v>1137.9421962464501</v>
      </c>
      <c r="G164" s="2">
        <f t="shared" si="30"/>
        <v>5.9873300370827387E-4</v>
      </c>
      <c r="H164" s="2">
        <f t="shared" si="31"/>
        <v>-6.5439058852081785E-3</v>
      </c>
      <c r="I164">
        <f t="shared" si="32"/>
        <v>10110.524193023755</v>
      </c>
      <c r="J164">
        <f t="shared" si="33"/>
        <v>11321.814123329714</v>
      </c>
      <c r="AB164" s="1">
        <v>38952</v>
      </c>
      <c r="AC164">
        <v>1553.28</v>
      </c>
    </row>
    <row r="165" spans="1:29">
      <c r="A165" s="1">
        <v>38954</v>
      </c>
      <c r="B165">
        <v>1143.7832233618301</v>
      </c>
      <c r="D165" s="1">
        <v>38954</v>
      </c>
      <c r="E165">
        <f t="shared" si="28"/>
        <v>1555.6</v>
      </c>
      <c r="F165">
        <f t="shared" si="29"/>
        <v>1143.7832233618301</v>
      </c>
      <c r="G165" s="2">
        <f t="shared" si="30"/>
        <v>8.9434503702845447E-4</v>
      </c>
      <c r="H165" s="2">
        <f t="shared" si="31"/>
        <v>5.1016242738915699E-3</v>
      </c>
      <c r="I165">
        <f t="shared" si="32"/>
        <v>10119.566490157542</v>
      </c>
      <c r="J165">
        <f t="shared" si="33"/>
        <v>11379.573765085781</v>
      </c>
      <c r="AB165" s="1">
        <v>38953</v>
      </c>
      <c r="AC165">
        <v>1554.21</v>
      </c>
    </row>
    <row r="166" spans="1:29">
      <c r="A166" s="1">
        <v>38957</v>
      </c>
      <c r="B166">
        <v>1131.0855524651799</v>
      </c>
      <c r="D166" s="1">
        <v>38957</v>
      </c>
      <c r="E166">
        <f t="shared" si="28"/>
        <v>1555.59</v>
      </c>
      <c r="F166">
        <f t="shared" si="29"/>
        <v>1131.0855524651799</v>
      </c>
      <c r="G166" s="2">
        <f t="shared" si="30"/>
        <v>-6.4283877603266149E-6</v>
      </c>
      <c r="H166" s="2">
        <f t="shared" si="31"/>
        <v>-1.1132815495851911E-2</v>
      </c>
      <c r="I166">
        <f t="shared" si="32"/>
        <v>10119.501437660178</v>
      </c>
      <c r="J166">
        <f t="shared" si="33"/>
        <v>11252.887069937644</v>
      </c>
      <c r="AB166" s="1">
        <v>38954</v>
      </c>
      <c r="AC166">
        <v>1555.6</v>
      </c>
    </row>
    <row r="167" spans="1:29">
      <c r="A167" s="1">
        <v>38958</v>
      </c>
      <c r="B167">
        <v>1123.0448808896899</v>
      </c>
      <c r="D167" s="1">
        <v>38958</v>
      </c>
      <c r="E167">
        <f t="shared" si="28"/>
        <v>1556.63</v>
      </c>
      <c r="F167">
        <f t="shared" si="29"/>
        <v>1123.0448808896899</v>
      </c>
      <c r="G167" s="2">
        <f t="shared" si="30"/>
        <v>6.6855662481768441E-4</v>
      </c>
      <c r="H167" s="2">
        <f t="shared" si="31"/>
        <v>-7.1401585779882534E-3</v>
      </c>
      <c r="I167">
        <f t="shared" si="32"/>
        <v>10126.266897386178</v>
      </c>
      <c r="J167">
        <f t="shared" si="33"/>
        <v>11172.539671798097</v>
      </c>
      <c r="AB167" s="1">
        <v>38957</v>
      </c>
      <c r="AC167">
        <v>1555.59</v>
      </c>
    </row>
    <row r="168" spans="1:29">
      <c r="A168" s="1">
        <v>38959</v>
      </c>
      <c r="B168">
        <v>1137.3341149908399</v>
      </c>
      <c r="D168" s="1">
        <v>38959</v>
      </c>
      <c r="E168">
        <f t="shared" si="28"/>
        <v>1558.68</v>
      </c>
      <c r="F168">
        <f t="shared" si="29"/>
        <v>1137.3341149908399</v>
      </c>
      <c r="G168" s="2">
        <f t="shared" si="30"/>
        <v>1.3169475083996129E-3</v>
      </c>
      <c r="H168" s="2">
        <f t="shared" si="31"/>
        <v>1.2692304446592828E-2</v>
      </c>
      <c r="I168">
        <f t="shared" si="32"/>
        <v>10139.602659346081</v>
      </c>
      <c r="J168">
        <f t="shared" si="33"/>
        <v>11314.344946754194</v>
      </c>
      <c r="AB168" s="1">
        <v>38958</v>
      </c>
      <c r="AC168">
        <v>1556.63</v>
      </c>
    </row>
    <row r="169" spans="1:29">
      <c r="A169" s="1">
        <v>38960</v>
      </c>
      <c r="B169">
        <v>1154.1616876573801</v>
      </c>
      <c r="D169" s="1">
        <v>38960</v>
      </c>
      <c r="E169">
        <f t="shared" si="28"/>
        <v>1561.94</v>
      </c>
      <c r="F169">
        <f t="shared" si="29"/>
        <v>1154.1616876573801</v>
      </c>
      <c r="G169" s="2">
        <f t="shared" si="30"/>
        <v>2.0915133317935819E-3</v>
      </c>
      <c r="H169" s="2">
        <f t="shared" si="31"/>
        <v>1.4764278960203903E-2</v>
      </c>
      <c r="I169">
        <f t="shared" si="32"/>
        <v>10160.809773487194</v>
      </c>
      <c r="J169">
        <f t="shared" si="33"/>
        <v>11481.393091800046</v>
      </c>
      <c r="AB169" s="1">
        <v>38959</v>
      </c>
      <c r="AC169">
        <v>1558.68</v>
      </c>
    </row>
    <row r="170" spans="1:29">
      <c r="A170" s="1">
        <v>38961</v>
      </c>
      <c r="B170">
        <v>1152.1069889944999</v>
      </c>
      <c r="D170" s="1">
        <v>38961</v>
      </c>
      <c r="E170">
        <f t="shared" si="28"/>
        <v>1562.79</v>
      </c>
      <c r="F170">
        <f t="shared" si="29"/>
        <v>1152.1069889944999</v>
      </c>
      <c r="G170" s="2">
        <f t="shared" si="30"/>
        <v>5.4419503950220438E-4</v>
      </c>
      <c r="H170" s="2">
        <f t="shared" si="31"/>
        <v>-1.8116012151041853E-3</v>
      </c>
      <c r="I170">
        <f t="shared" si="32"/>
        <v>10166.339235763251</v>
      </c>
      <c r="J170">
        <f t="shared" si="33"/>
        <v>11460.593386123852</v>
      </c>
      <c r="AB170" s="1">
        <v>38960</v>
      </c>
      <c r="AC170">
        <v>1561.94</v>
      </c>
    </row>
    <row r="171" spans="1:29">
      <c r="A171" s="1">
        <v>38965</v>
      </c>
      <c r="B171">
        <v>1174.90759440131</v>
      </c>
      <c r="D171" s="1">
        <v>38965</v>
      </c>
      <c r="E171">
        <f t="shared" si="28"/>
        <v>1559.23</v>
      </c>
      <c r="F171">
        <f t="shared" si="29"/>
        <v>1174.90759440131</v>
      </c>
      <c r="G171" s="2">
        <f t="shared" si="30"/>
        <v>-2.2779772074302818E-3</v>
      </c>
      <c r="H171" s="2">
        <f t="shared" si="31"/>
        <v>1.9759005009546273E-2</v>
      </c>
      <c r="I171">
        <f t="shared" si="32"/>
        <v>10143.180546701178</v>
      </c>
      <c r="J171">
        <f t="shared" si="33"/>
        <v>11687.043308252645</v>
      </c>
      <c r="AB171" s="1">
        <v>38961</v>
      </c>
      <c r="AC171">
        <v>1562.79</v>
      </c>
    </row>
    <row r="172" spans="1:29">
      <c r="A172" s="1">
        <v>38966</v>
      </c>
      <c r="B172">
        <v>1164.8376854913599</v>
      </c>
      <c r="D172" s="1">
        <v>38966</v>
      </c>
      <c r="E172">
        <f t="shared" si="28"/>
        <v>1557.71</v>
      </c>
      <c r="F172">
        <f t="shared" si="29"/>
        <v>1164.8376854913599</v>
      </c>
      <c r="G172" s="2">
        <f t="shared" si="30"/>
        <v>-9.7484014545634601E-4</v>
      </c>
      <c r="H172" s="2">
        <f t="shared" si="31"/>
        <v>-8.602158483551425E-3</v>
      </c>
      <c r="I172">
        <f t="shared" si="32"/>
        <v>10133.292567101642</v>
      </c>
      <c r="J172">
        <f t="shared" si="33"/>
        <v>11586.509509510926</v>
      </c>
      <c r="AB172" s="1">
        <v>38965</v>
      </c>
      <c r="AC172">
        <v>1559.23</v>
      </c>
    </row>
    <row r="173" spans="1:29">
      <c r="A173" s="1">
        <v>38967</v>
      </c>
      <c r="B173">
        <v>1135.3332416365399</v>
      </c>
      <c r="D173" s="1">
        <v>38967</v>
      </c>
      <c r="E173">
        <f t="shared" si="28"/>
        <v>1558.93</v>
      </c>
      <c r="F173">
        <f t="shared" si="29"/>
        <v>1135.3332416365399</v>
      </c>
      <c r="G173" s="2">
        <f t="shared" si="30"/>
        <v>7.8320098092721224E-4</v>
      </c>
      <c r="H173" s="2">
        <f t="shared" si="31"/>
        <v>-2.5360581100468602E-2</v>
      </c>
      <c r="I173">
        <f t="shared" si="32"/>
        <v>10141.228971780218</v>
      </c>
      <c r="J173">
        <f t="shared" si="33"/>
        <v>11292.668895423623</v>
      </c>
      <c r="AB173" s="1">
        <v>38966</v>
      </c>
      <c r="AC173">
        <v>1557.71</v>
      </c>
    </row>
    <row r="174" spans="1:29">
      <c r="A174" s="1">
        <v>38968</v>
      </c>
      <c r="B174">
        <v>1122.3368342190599</v>
      </c>
      <c r="D174" s="1">
        <v>38968</v>
      </c>
      <c r="E174">
        <f t="shared" si="28"/>
        <v>1560.89</v>
      </c>
      <c r="F174">
        <f t="shared" si="29"/>
        <v>1122.3368342190599</v>
      </c>
      <c r="G174" s="2">
        <f t="shared" si="30"/>
        <v>1.2572726164741255E-3</v>
      </c>
      <c r="H174" s="2">
        <f t="shared" si="31"/>
        <v>-1.1478567468668521E-2</v>
      </c>
      <c r="I174">
        <f t="shared" si="32"/>
        <v>10153.97926126383</v>
      </c>
      <c r="J174">
        <f t="shared" si="33"/>
        <v>11163.04523360617</v>
      </c>
      <c r="AB174" s="1">
        <v>38967</v>
      </c>
      <c r="AC174">
        <v>1558.93</v>
      </c>
    </row>
    <row r="175" spans="1:29">
      <c r="A175" s="1">
        <v>38971</v>
      </c>
      <c r="B175">
        <v>1084.85711159576</v>
      </c>
      <c r="D175" s="1">
        <v>38971</v>
      </c>
      <c r="E175">
        <f t="shared" si="28"/>
        <v>1559</v>
      </c>
      <c r="F175">
        <f t="shared" si="29"/>
        <v>1084.85711159576</v>
      </c>
      <c r="G175" s="2">
        <f t="shared" si="30"/>
        <v>-1.210847657426295E-3</v>
      </c>
      <c r="H175" s="2">
        <f t="shared" si="31"/>
        <v>-3.3425711291399186E-2</v>
      </c>
      <c r="I175">
        <f t="shared" si="32"/>
        <v>10141.684339261774</v>
      </c>
      <c r="J175">
        <f t="shared" si="33"/>
        <v>10789.91250649482</v>
      </c>
      <c r="AB175" s="1">
        <v>38968</v>
      </c>
      <c r="AC175">
        <v>1560.89</v>
      </c>
    </row>
    <row r="176" spans="1:29">
      <c r="A176" s="1">
        <v>38972</v>
      </c>
      <c r="B176">
        <v>1081.9553464794899</v>
      </c>
      <c r="D176" s="1">
        <v>38972</v>
      </c>
      <c r="E176">
        <f t="shared" si="28"/>
        <v>1562.16</v>
      </c>
      <c r="F176">
        <f t="shared" si="29"/>
        <v>1081.9553464794899</v>
      </c>
      <c r="G176" s="2">
        <f t="shared" si="30"/>
        <v>2.0269403463759605E-3</v>
      </c>
      <c r="H176" s="2">
        <f t="shared" si="31"/>
        <v>-2.7061393563642447E-3</v>
      </c>
      <c r="I176">
        <f t="shared" si="32"/>
        <v>10162.240928429233</v>
      </c>
      <c r="J176">
        <f t="shared" si="33"/>
        <v>10760.713499609268</v>
      </c>
      <c r="AB176" s="1">
        <v>38971</v>
      </c>
      <c r="AC176">
        <v>1559</v>
      </c>
    </row>
    <row r="177" spans="1:29">
      <c r="A177" s="1">
        <v>38973</v>
      </c>
      <c r="B177">
        <v>1086.1816419603499</v>
      </c>
      <c r="D177" s="1">
        <v>38973</v>
      </c>
      <c r="E177">
        <f t="shared" si="28"/>
        <v>1563.29</v>
      </c>
      <c r="F177">
        <f t="shared" si="29"/>
        <v>1086.1816419603499</v>
      </c>
      <c r="G177" s="2">
        <f t="shared" si="30"/>
        <v>7.2335740257067904E-4</v>
      </c>
      <c r="H177" s="2">
        <f t="shared" si="31"/>
        <v>3.8748152158810342E-3</v>
      </c>
      <c r="I177">
        <f t="shared" si="32"/>
        <v>10169.591860631519</v>
      </c>
      <c r="J177">
        <f t="shared" si="33"/>
        <v>10802.409276011289</v>
      </c>
      <c r="AB177" s="1">
        <v>38972</v>
      </c>
      <c r="AC177">
        <v>1562.16</v>
      </c>
    </row>
    <row r="178" spans="1:29">
      <c r="A178" s="1">
        <v>38974</v>
      </c>
      <c r="B178">
        <v>1065.5316641468301</v>
      </c>
      <c r="D178" s="1">
        <v>38974</v>
      </c>
      <c r="E178">
        <f t="shared" si="28"/>
        <v>1561.24</v>
      </c>
      <c r="F178">
        <f t="shared" si="29"/>
        <v>1065.5316641468301</v>
      </c>
      <c r="G178" s="2">
        <f t="shared" si="30"/>
        <v>-1.3113369880187742E-3</v>
      </c>
      <c r="H178" s="2">
        <f t="shared" si="31"/>
        <v>-1.904288191486617E-2</v>
      </c>
      <c r="I178">
        <f t="shared" si="32"/>
        <v>10156.256098671618</v>
      </c>
      <c r="J178">
        <f t="shared" si="33"/>
        <v>10596.700271772152</v>
      </c>
      <c r="AB178" s="1">
        <v>38973</v>
      </c>
      <c r="AC178">
        <v>1563.29</v>
      </c>
    </row>
    <row r="179" spans="1:29">
      <c r="A179" s="1">
        <v>38975</v>
      </c>
      <c r="B179">
        <v>1060.4771235615201</v>
      </c>
      <c r="D179" s="1">
        <v>38975</v>
      </c>
      <c r="E179">
        <f t="shared" si="28"/>
        <v>1561.59</v>
      </c>
      <c r="F179">
        <f t="shared" si="29"/>
        <v>1060.4771235615201</v>
      </c>
      <c r="G179" s="2">
        <f t="shared" si="30"/>
        <v>2.241807793803563E-4</v>
      </c>
      <c r="H179" s="2">
        <f t="shared" si="31"/>
        <v>-4.7750285876251627E-3</v>
      </c>
      <c r="I179">
        <f t="shared" si="32"/>
        <v>10158.532936079404</v>
      </c>
      <c r="J179">
        <f t="shared" si="33"/>
        <v>10546.100725039945</v>
      </c>
      <c r="AB179" s="1">
        <v>38974</v>
      </c>
      <c r="AC179">
        <v>1561.24</v>
      </c>
    </row>
    <row r="180" spans="1:29">
      <c r="A180" s="1">
        <v>38978</v>
      </c>
      <c r="B180">
        <v>1077.5676326764701</v>
      </c>
      <c r="D180" s="1">
        <v>38978</v>
      </c>
      <c r="E180">
        <f t="shared" si="28"/>
        <v>1561.09</v>
      </c>
      <c r="F180">
        <f t="shared" si="29"/>
        <v>1077.5676326764701</v>
      </c>
      <c r="G180" s="2">
        <f t="shared" si="30"/>
        <v>-3.2018647660392308E-4</v>
      </c>
      <c r="H180" s="2">
        <f t="shared" si="31"/>
        <v>1.6084518581117004E-2</v>
      </c>
      <c r="I180">
        <f t="shared" si="32"/>
        <v>10155.280311211136</v>
      </c>
      <c r="J180">
        <f t="shared" si="33"/>
        <v>10715.729678110181</v>
      </c>
      <c r="AB180" s="1">
        <v>38975</v>
      </c>
      <c r="AC180">
        <v>1561.59</v>
      </c>
    </row>
    <row r="181" spans="1:29">
      <c r="A181" s="1">
        <v>38979</v>
      </c>
      <c r="B181">
        <v>1065.7888593673899</v>
      </c>
      <c r="D181" s="1">
        <v>38979</v>
      </c>
      <c r="E181">
        <f t="shared" si="28"/>
        <v>1567.61</v>
      </c>
      <c r="F181">
        <f t="shared" si="29"/>
        <v>1065.7888593673899</v>
      </c>
      <c r="G181" s="2">
        <f t="shared" si="30"/>
        <v>4.1765689358077562E-3</v>
      </c>
      <c r="H181" s="2">
        <f t="shared" si="31"/>
        <v>-1.0962239251574501E-2</v>
      </c>
      <c r="I181">
        <f t="shared" si="32"/>
        <v>10197.694539493361</v>
      </c>
      <c r="J181">
        <f t="shared" si="33"/>
        <v>10598.261285623541</v>
      </c>
      <c r="AB181" s="1">
        <v>38978</v>
      </c>
      <c r="AC181">
        <v>1561.09</v>
      </c>
    </row>
    <row r="182" spans="1:29">
      <c r="A182" s="1">
        <v>38980</v>
      </c>
      <c r="B182">
        <v>1071.71127278578</v>
      </c>
      <c r="D182" s="1">
        <v>38980</v>
      </c>
      <c r="E182">
        <f t="shared" si="28"/>
        <v>1568.56</v>
      </c>
      <c r="F182">
        <f t="shared" si="29"/>
        <v>1071.71127278578</v>
      </c>
      <c r="G182" s="2">
        <f t="shared" si="30"/>
        <v>6.0601807847615596E-4</v>
      </c>
      <c r="H182" s="2">
        <f t="shared" si="31"/>
        <v>5.5254863397696478E-3</v>
      </c>
      <c r="I182">
        <f t="shared" si="32"/>
        <v>10203.874526743071</v>
      </c>
      <c r="J182">
        <f t="shared" si="33"/>
        <v>10656.821833582562</v>
      </c>
      <c r="AB182" s="1">
        <v>38979</v>
      </c>
      <c r="AC182">
        <v>1567.61</v>
      </c>
    </row>
    <row r="183" spans="1:29">
      <c r="A183" s="1">
        <v>38981</v>
      </c>
      <c r="B183">
        <v>1081.13506375214</v>
      </c>
      <c r="D183" s="1">
        <v>38981</v>
      </c>
      <c r="E183">
        <f t="shared" si="28"/>
        <v>1575.76</v>
      </c>
      <c r="F183">
        <f t="shared" si="29"/>
        <v>1081.13506375214</v>
      </c>
      <c r="G183" s="2">
        <f t="shared" si="30"/>
        <v>4.5901973784872041E-3</v>
      </c>
      <c r="H183" s="2">
        <f t="shared" si="31"/>
        <v>8.7618688978739704E-3</v>
      </c>
      <c r="I183">
        <f t="shared" si="32"/>
        <v>10250.712324846139</v>
      </c>
      <c r="J183">
        <f t="shared" si="33"/>
        <v>10750.195509356412</v>
      </c>
      <c r="AB183" s="1">
        <v>38980</v>
      </c>
      <c r="AC183">
        <v>1568.56</v>
      </c>
    </row>
    <row r="184" spans="1:29">
      <c r="A184" s="1">
        <v>38982</v>
      </c>
      <c r="B184">
        <v>1096.8626947637299</v>
      </c>
      <c r="D184" s="1">
        <v>38982</v>
      </c>
      <c r="E184">
        <f t="shared" si="28"/>
        <v>1579.97</v>
      </c>
      <c r="F184">
        <f t="shared" si="29"/>
        <v>1096.8626947637299</v>
      </c>
      <c r="G184" s="2">
        <f t="shared" si="30"/>
        <v>2.6717266588820454E-3</v>
      </c>
      <c r="H184" s="2">
        <f t="shared" si="31"/>
        <v>1.4515983073307115E-2</v>
      </c>
      <c r="I184">
        <f t="shared" si="32"/>
        <v>10278.099426236962</v>
      </c>
      <c r="J184">
        <f t="shared" si="33"/>
        <v>10906.245165404971</v>
      </c>
      <c r="AB184" s="1">
        <v>38981</v>
      </c>
      <c r="AC184">
        <v>1575.76</v>
      </c>
    </row>
    <row r="185" spans="1:29">
      <c r="A185" s="1">
        <v>38985</v>
      </c>
      <c r="B185">
        <v>1101.7281762279299</v>
      </c>
      <c r="D185" s="1">
        <v>38985</v>
      </c>
      <c r="E185">
        <f t="shared" si="28"/>
        <v>1584.44</v>
      </c>
      <c r="F185">
        <f t="shared" si="29"/>
        <v>1101.7281762279299</v>
      </c>
      <c r="G185" s="2">
        <f t="shared" si="30"/>
        <v>2.8291676424236911E-3</v>
      </c>
      <c r="H185" s="2">
        <f t="shared" si="31"/>
        <v>4.4044671336787803E-3</v>
      </c>
      <c r="I185">
        <f t="shared" si="32"/>
        <v>10307.177892559286</v>
      </c>
      <c r="J185">
        <f t="shared" si="33"/>
        <v>10954.281363787839</v>
      </c>
      <c r="AB185" s="1">
        <v>38982</v>
      </c>
      <c r="AC185">
        <v>1579.97</v>
      </c>
    </row>
    <row r="186" spans="1:29">
      <c r="A186" s="1">
        <v>38986</v>
      </c>
      <c r="B186">
        <v>1101.6127100947001</v>
      </c>
      <c r="D186" s="1">
        <v>38986</v>
      </c>
      <c r="E186">
        <f t="shared" si="28"/>
        <v>1582.73</v>
      </c>
      <c r="F186">
        <f t="shared" si="29"/>
        <v>1101.6127100947001</v>
      </c>
      <c r="G186" s="2">
        <f t="shared" si="30"/>
        <v>-1.0792456640832393E-3</v>
      </c>
      <c r="H186" s="2">
        <f t="shared" si="31"/>
        <v>-1.3615376315482186E-4</v>
      </c>
      <c r="I186">
        <f t="shared" si="32"/>
        <v>10296.053915509807</v>
      </c>
      <c r="J186">
        <f t="shared" si="33"/>
        <v>10952.789897157503</v>
      </c>
      <c r="AB186" s="1">
        <v>38985</v>
      </c>
      <c r="AC186">
        <v>1584.44</v>
      </c>
    </row>
    <row r="187" spans="1:29">
      <c r="A187" s="1">
        <v>38987</v>
      </c>
      <c r="B187">
        <v>1112.11790602054</v>
      </c>
      <c r="D187" s="1">
        <v>38987</v>
      </c>
      <c r="E187">
        <f t="shared" si="28"/>
        <v>1582.29</v>
      </c>
      <c r="F187">
        <f t="shared" si="29"/>
        <v>1112.11790602054</v>
      </c>
      <c r="G187" s="2">
        <f t="shared" si="30"/>
        <v>-2.7800066972893944E-4</v>
      </c>
      <c r="H187" s="2">
        <f t="shared" si="31"/>
        <v>9.5048478886686442E-3</v>
      </c>
      <c r="I187">
        <f t="shared" si="32"/>
        <v>10293.191605625731</v>
      </c>
      <c r="J187">
        <f t="shared" si="33"/>
        <v>11056.894499086531</v>
      </c>
      <c r="AB187" s="1">
        <v>38986</v>
      </c>
      <c r="AC187">
        <v>1582.73</v>
      </c>
    </row>
    <row r="188" spans="1:29">
      <c r="A188" s="1">
        <v>38988</v>
      </c>
      <c r="B188">
        <v>1125.1030423622699</v>
      </c>
      <c r="D188" s="1">
        <v>38988</v>
      </c>
      <c r="E188">
        <f t="shared" si="28"/>
        <v>1579.77</v>
      </c>
      <c r="F188">
        <f t="shared" si="29"/>
        <v>1125.1030423622699</v>
      </c>
      <c r="G188" s="2">
        <f t="shared" si="30"/>
        <v>-1.5926284056652085E-3</v>
      </c>
      <c r="H188" s="2">
        <f t="shared" si="31"/>
        <v>1.1644693658740735E-2</v>
      </c>
      <c r="I188">
        <f t="shared" si="32"/>
        <v>10276.798376289657</v>
      </c>
      <c r="J188">
        <f t="shared" si="33"/>
        <v>11185.648648345408</v>
      </c>
      <c r="AB188" s="1">
        <v>38987</v>
      </c>
      <c r="AC188">
        <v>1582.29</v>
      </c>
    </row>
    <row r="189" spans="1:29">
      <c r="A189" s="1">
        <v>38989</v>
      </c>
      <c r="B189">
        <v>1112.2331117678</v>
      </c>
      <c r="D189" s="1">
        <v>38989</v>
      </c>
      <c r="E189">
        <f t="shared" si="28"/>
        <v>1579.83</v>
      </c>
      <c r="F189">
        <f t="shared" si="29"/>
        <v>1112.2331117678</v>
      </c>
      <c r="G189" s="2">
        <f t="shared" si="30"/>
        <v>3.7980212309385308E-5</v>
      </c>
      <c r="H189" s="2">
        <f t="shared" si="31"/>
        <v>-1.1470239787827163E-2</v>
      </c>
      <c r="I189">
        <f t="shared" si="32"/>
        <v>10277.188691273848</v>
      </c>
      <c r="J189">
        <f t="shared" si="33"/>
        <v>11057.346576166501</v>
      </c>
      <c r="AB189" s="1">
        <v>38988</v>
      </c>
      <c r="AC189">
        <v>1579.77</v>
      </c>
    </row>
    <row r="190" spans="1:29">
      <c r="A190" s="1">
        <v>38992</v>
      </c>
      <c r="B190">
        <v>1112.11057508009</v>
      </c>
      <c r="D190" s="1">
        <v>38992</v>
      </c>
      <c r="E190">
        <f t="shared" si="28"/>
        <v>1580.95</v>
      </c>
      <c r="F190">
        <f t="shared" si="29"/>
        <v>1112.11057508009</v>
      </c>
      <c r="G190" s="2">
        <f t="shared" si="30"/>
        <v>7.089370375295001E-4</v>
      </c>
      <c r="H190" s="2">
        <f t="shared" si="31"/>
        <v>-1.4152097377232364E-4</v>
      </c>
      <c r="I190">
        <f t="shared" si="32"/>
        <v>10284.474570978771</v>
      </c>
      <c r="J190">
        <f t="shared" si="33"/>
        <v>11055.781729711704</v>
      </c>
      <c r="AB190" s="1">
        <v>38989</v>
      </c>
      <c r="AC190">
        <v>1579.83</v>
      </c>
    </row>
    <row r="191" spans="1:29">
      <c r="A191" s="1">
        <v>38993</v>
      </c>
      <c r="B191">
        <v>1071.8617924042801</v>
      </c>
      <c r="D191" s="1">
        <v>38993</v>
      </c>
      <c r="E191">
        <f t="shared" si="28"/>
        <v>1581.78</v>
      </c>
      <c r="F191">
        <f t="shared" si="29"/>
        <v>1071.8617924042801</v>
      </c>
      <c r="G191" s="2">
        <f t="shared" si="30"/>
        <v>5.250007906638654E-4</v>
      </c>
      <c r="H191" s="2">
        <f t="shared" si="31"/>
        <v>-3.6222698859607751E-2</v>
      </c>
      <c r="I191">
        <f t="shared" si="32"/>
        <v>10289.873928260098</v>
      </c>
      <c r="J191">
        <f t="shared" si="33"/>
        <v>10655.311477458803</v>
      </c>
      <c r="AB191" s="1">
        <v>38992</v>
      </c>
      <c r="AC191">
        <v>1580.95</v>
      </c>
    </row>
    <row r="192" spans="1:29">
      <c r="A192" s="1">
        <v>38994</v>
      </c>
      <c r="B192">
        <v>1048.8013039390701</v>
      </c>
      <c r="D192" s="1">
        <v>38994</v>
      </c>
      <c r="E192">
        <f t="shared" si="28"/>
        <v>1586.4</v>
      </c>
      <c r="F192">
        <f t="shared" si="29"/>
        <v>1048.8013039390701</v>
      </c>
      <c r="G192" s="2">
        <f t="shared" si="30"/>
        <v>2.9207601562797336E-3</v>
      </c>
      <c r="H192" s="2">
        <f t="shared" si="31"/>
        <v>-2.154577264100058E-2</v>
      </c>
      <c r="I192">
        <f t="shared" si="32"/>
        <v>10319.928182042902</v>
      </c>
      <c r="J192">
        <f t="shared" si="33"/>
        <v>10425.734558946431</v>
      </c>
      <c r="AB192" s="1">
        <v>38993</v>
      </c>
      <c r="AC192">
        <v>1581.78</v>
      </c>
    </row>
    <row r="193" spans="1:29">
      <c r="A193" s="1">
        <v>38995</v>
      </c>
      <c r="B193">
        <v>1061.5086286385299</v>
      </c>
      <c r="D193" s="1">
        <v>38995</v>
      </c>
      <c r="E193">
        <f t="shared" si="28"/>
        <v>1582.76</v>
      </c>
      <c r="F193">
        <f t="shared" si="29"/>
        <v>1061.5086286385299</v>
      </c>
      <c r="G193" s="2">
        <f t="shared" si="30"/>
        <v>-2.2945032778618479E-3</v>
      </c>
      <c r="H193" s="2">
        <f t="shared" si="31"/>
        <v>1.2084696656421723E-2</v>
      </c>
      <c r="I193">
        <f t="shared" si="32"/>
        <v>10296.249073001905</v>
      </c>
      <c r="J193">
        <f t="shared" si="33"/>
        <v>10551.726398511672</v>
      </c>
      <c r="AB193" s="1">
        <v>38994</v>
      </c>
      <c r="AC193">
        <v>1586.4</v>
      </c>
    </row>
    <row r="194" spans="1:29">
      <c r="A194" s="1">
        <v>38996</v>
      </c>
      <c r="B194">
        <v>1058.5018466741001</v>
      </c>
      <c r="D194" s="1">
        <v>38996</v>
      </c>
      <c r="E194">
        <f t="shared" si="28"/>
        <v>1574.94</v>
      </c>
      <c r="F194">
        <f t="shared" si="29"/>
        <v>1058.5018466741001</v>
      </c>
      <c r="G194" s="2">
        <f t="shared" si="30"/>
        <v>-4.9407364350880778E-3</v>
      </c>
      <c r="H194" s="2">
        <f t="shared" si="31"/>
        <v>-2.8639045745389217E-3</v>
      </c>
      <c r="I194">
        <f t="shared" si="32"/>
        <v>10245.378020062182</v>
      </c>
      <c r="J194">
        <f t="shared" si="33"/>
        <v>10521.50726100969</v>
      </c>
      <c r="AB194" s="1">
        <v>38995</v>
      </c>
      <c r="AC194">
        <v>1582.76</v>
      </c>
    </row>
    <row r="195" spans="1:29">
      <c r="A195" s="1">
        <v>38999</v>
      </c>
      <c r="B195">
        <v>1058.5018466741001</v>
      </c>
      <c r="D195" s="1">
        <v>39000</v>
      </c>
      <c r="E195">
        <f t="shared" si="28"/>
        <v>1571.19</v>
      </c>
      <c r="F195">
        <f t="shared" si="29"/>
        <v>1054.11027043537</v>
      </c>
      <c r="G195" s="2">
        <f t="shared" si="30"/>
        <v>-2.3810430873557609E-3</v>
      </c>
      <c r="H195" s="2">
        <f t="shared" si="31"/>
        <v>-4.1802094587226942E-3</v>
      </c>
      <c r="I195">
        <f t="shared" si="32"/>
        <v>10220.983333550166</v>
      </c>
      <c r="J195">
        <f t="shared" si="33"/>
        <v>10477.525156837199</v>
      </c>
      <c r="AB195" s="1">
        <v>38996</v>
      </c>
      <c r="AC195">
        <v>1574.94</v>
      </c>
    </row>
    <row r="196" spans="1:29">
      <c r="A196" s="1">
        <v>39000</v>
      </c>
      <c r="B196">
        <v>1054.11027043537</v>
      </c>
      <c r="D196" s="1">
        <v>39001</v>
      </c>
      <c r="E196">
        <f t="shared" si="28"/>
        <v>1567.8</v>
      </c>
      <c r="F196">
        <f t="shared" si="29"/>
        <v>1053.1699218016299</v>
      </c>
      <c r="G196" s="2">
        <f t="shared" si="30"/>
        <v>-2.1576002902259361E-3</v>
      </c>
      <c r="H196" s="2">
        <f t="shared" si="31"/>
        <v>-9.2342725559516536E-4</v>
      </c>
      <c r="I196">
        <f t="shared" si="32"/>
        <v>10198.930536943304</v>
      </c>
      <c r="J196">
        <f t="shared" si="33"/>
        <v>10467.849924536191</v>
      </c>
      <c r="AB196" s="1">
        <v>39000</v>
      </c>
      <c r="AC196">
        <v>1571.19</v>
      </c>
    </row>
    <row r="197" spans="1:29">
      <c r="A197" s="1">
        <v>39001</v>
      </c>
      <c r="B197">
        <v>1053.1699218016299</v>
      </c>
      <c r="D197" s="1">
        <v>39002</v>
      </c>
      <c r="E197">
        <f t="shared" ref="E197:E260" si="34">SUMIF(AB:AB,D197,AC:AC)</f>
        <v>1569</v>
      </c>
      <c r="F197">
        <f t="shared" ref="F197:F260" si="35">SUMIF(A:A,D197,B:B)</f>
        <v>1060.84519569847</v>
      </c>
      <c r="G197" s="2">
        <f t="shared" ref="G197:G260" si="36">E197/E196-1</f>
        <v>7.654037504785105E-4</v>
      </c>
      <c r="H197" s="2">
        <f t="shared" ref="H197:H260" si="37">(F197/F196-1)-($M$23/252)</f>
        <v>7.2564338360208928E-3</v>
      </c>
      <c r="I197">
        <f t="shared" ref="I197:I260" si="38">I196*(1+G197)</f>
        <v>10206.736836627151</v>
      </c>
      <c r="J197">
        <f t="shared" ref="J197:J260" si="39">J196*(1+H197)</f>
        <v>10543.809184918984</v>
      </c>
      <c r="AB197" s="1">
        <v>39001</v>
      </c>
      <c r="AC197">
        <v>1567.8</v>
      </c>
    </row>
    <row r="198" spans="1:29">
      <c r="A198" s="1">
        <v>39002</v>
      </c>
      <c r="B198">
        <v>1060.84519569847</v>
      </c>
      <c r="D198" s="1">
        <v>39003</v>
      </c>
      <c r="E198">
        <f t="shared" si="34"/>
        <v>1567.3</v>
      </c>
      <c r="F198">
        <f t="shared" si="35"/>
        <v>1082.28778112692</v>
      </c>
      <c r="G198" s="2">
        <f t="shared" si="36"/>
        <v>-1.0834926704907932E-3</v>
      </c>
      <c r="H198" s="2">
        <f t="shared" si="37"/>
        <v>2.0181388255625068E-2</v>
      </c>
      <c r="I198">
        <f t="shared" si="38"/>
        <v>10195.677912075038</v>
      </c>
      <c r="J198">
        <f t="shared" si="39"/>
        <v>10756.597891773059</v>
      </c>
      <c r="AB198" s="1">
        <v>39002</v>
      </c>
      <c r="AC198">
        <v>1569</v>
      </c>
    </row>
    <row r="199" spans="1:29">
      <c r="A199" s="1">
        <v>39003</v>
      </c>
      <c r="B199">
        <v>1082.28778112692</v>
      </c>
      <c r="D199" s="1">
        <v>39006</v>
      </c>
      <c r="E199">
        <f t="shared" si="34"/>
        <v>1569.9</v>
      </c>
      <c r="F199">
        <f t="shared" si="35"/>
        <v>1095.1934737812901</v>
      </c>
      <c r="G199" s="2">
        <f t="shared" si="36"/>
        <v>1.658903847380877E-3</v>
      </c>
      <c r="H199" s="2">
        <f t="shared" si="37"/>
        <v>1.1893106450844149E-2</v>
      </c>
      <c r="I199">
        <f t="shared" si="38"/>
        <v>10212.591561390036</v>
      </c>
      <c r="J199">
        <f t="shared" si="39"/>
        <v>10884.527255548841</v>
      </c>
      <c r="AB199" s="1">
        <v>39003</v>
      </c>
      <c r="AC199">
        <v>1567.3</v>
      </c>
    </row>
    <row r="200" spans="1:29">
      <c r="A200" s="1">
        <v>39006</v>
      </c>
      <c r="B200">
        <v>1095.1934737812901</v>
      </c>
      <c r="D200" s="1">
        <v>39007</v>
      </c>
      <c r="E200">
        <f t="shared" si="34"/>
        <v>1571.42</v>
      </c>
      <c r="F200">
        <f t="shared" si="35"/>
        <v>1087.0045354635699</v>
      </c>
      <c r="G200" s="2">
        <f t="shared" si="36"/>
        <v>9.6821453595774543E-4</v>
      </c>
      <c r="H200" s="2">
        <f t="shared" si="37"/>
        <v>-7.5085105607232468E-3</v>
      </c>
      <c r="I200">
        <f t="shared" si="38"/>
        <v>10222.479540989574</v>
      </c>
      <c r="J200">
        <f t="shared" si="39"/>
        <v>10802.800667702073</v>
      </c>
      <c r="AB200" s="1">
        <v>39006</v>
      </c>
      <c r="AC200">
        <v>1569.9</v>
      </c>
    </row>
    <row r="201" spans="1:29">
      <c r="A201" s="1">
        <v>39007</v>
      </c>
      <c r="B201">
        <v>1087.0045354635699</v>
      </c>
      <c r="D201" s="1">
        <v>39008</v>
      </c>
      <c r="E201">
        <f t="shared" si="34"/>
        <v>1573.07</v>
      </c>
      <c r="F201">
        <f t="shared" si="35"/>
        <v>1086.2269983050501</v>
      </c>
      <c r="G201" s="2">
        <f t="shared" si="36"/>
        <v>1.0500057273039598E-3</v>
      </c>
      <c r="H201" s="2">
        <f t="shared" si="37"/>
        <v>-7.4665179539338189E-4</v>
      </c>
      <c r="I201">
        <f t="shared" si="38"/>
        <v>10233.21320305486</v>
      </c>
      <c r="J201">
        <f t="shared" si="39"/>
        <v>10794.734737188257</v>
      </c>
      <c r="AB201" s="1">
        <v>39007</v>
      </c>
      <c r="AC201">
        <v>1571.42</v>
      </c>
    </row>
    <row r="202" spans="1:29">
      <c r="A202" s="1">
        <v>39008</v>
      </c>
      <c r="B202">
        <v>1086.2269983050501</v>
      </c>
      <c r="D202" s="1">
        <v>39009</v>
      </c>
      <c r="E202">
        <f t="shared" si="34"/>
        <v>1572.04</v>
      </c>
      <c r="F202">
        <f t="shared" si="35"/>
        <v>1103.08654864969</v>
      </c>
      <c r="G202" s="2">
        <f t="shared" si="36"/>
        <v>-6.5477060779239871E-4</v>
      </c>
      <c r="H202" s="2">
        <f t="shared" si="37"/>
        <v>1.5489854345898635E-2</v>
      </c>
      <c r="I202">
        <f t="shared" si="38"/>
        <v>10226.512795826227</v>
      </c>
      <c r="J202">
        <f t="shared" si="39"/>
        <v>10961.943605969915</v>
      </c>
      <c r="AB202" s="1">
        <v>39008</v>
      </c>
      <c r="AC202">
        <v>1573.07</v>
      </c>
    </row>
    <row r="203" spans="1:29">
      <c r="A203" s="1">
        <v>39009</v>
      </c>
      <c r="B203">
        <v>1103.08654864969</v>
      </c>
      <c r="D203" s="1">
        <v>39010</v>
      </c>
      <c r="E203">
        <f t="shared" si="34"/>
        <v>1572.53</v>
      </c>
      <c r="F203">
        <f t="shared" si="35"/>
        <v>1092.4312055707001</v>
      </c>
      <c r="G203" s="2">
        <f t="shared" si="36"/>
        <v>3.1169690338672673E-4</v>
      </c>
      <c r="H203" s="2">
        <f t="shared" si="37"/>
        <v>-9.6909204267882406E-3</v>
      </c>
      <c r="I203">
        <f t="shared" si="38"/>
        <v>10229.700368197131</v>
      </c>
      <c r="J203">
        <f t="shared" si="39"/>
        <v>10855.71228276152</v>
      </c>
      <c r="AB203" s="1">
        <v>39009</v>
      </c>
      <c r="AC203">
        <v>1572.04</v>
      </c>
    </row>
    <row r="204" spans="1:29">
      <c r="A204" s="1">
        <v>39010</v>
      </c>
      <c r="B204">
        <v>1092.4312055707001</v>
      </c>
      <c r="D204" s="1">
        <v>39013</v>
      </c>
      <c r="E204">
        <f t="shared" si="34"/>
        <v>1569.22</v>
      </c>
      <c r="F204">
        <f t="shared" si="35"/>
        <v>1065.1613113257899</v>
      </c>
      <c r="G204" s="2">
        <f t="shared" si="36"/>
        <v>-2.1048883010180708E-3</v>
      </c>
      <c r="H204" s="2">
        <f t="shared" si="37"/>
        <v>-2.4993922690016799E-2</v>
      </c>
      <c r="I204">
        <f t="shared" si="38"/>
        <v>10208.167991569193</v>
      </c>
      <c r="J204">
        <f t="shared" si="39"/>
        <v>10584.385449221114</v>
      </c>
      <c r="AB204" s="1">
        <v>39010</v>
      </c>
      <c r="AC204">
        <v>1572.53</v>
      </c>
    </row>
    <row r="205" spans="1:29">
      <c r="A205" s="1">
        <v>39013</v>
      </c>
      <c r="B205">
        <v>1065.1613113257899</v>
      </c>
      <c r="D205" s="1">
        <v>39014</v>
      </c>
      <c r="E205">
        <f t="shared" si="34"/>
        <v>1569.82</v>
      </c>
      <c r="F205">
        <f t="shared" si="35"/>
        <v>1074.26912285197</v>
      </c>
      <c r="G205" s="2">
        <f t="shared" si="36"/>
        <v>3.8235556518517733E-4</v>
      </c>
      <c r="H205" s="2">
        <f t="shared" si="37"/>
        <v>8.5192913673715846E-3</v>
      </c>
      <c r="I205">
        <f t="shared" si="38"/>
        <v>10212.071141411114</v>
      </c>
      <c r="J205">
        <f t="shared" si="39"/>
        <v>10674.556912807597</v>
      </c>
      <c r="AB205" s="1">
        <v>39013</v>
      </c>
      <c r="AC205">
        <v>1569.22</v>
      </c>
    </row>
    <row r="206" spans="1:29">
      <c r="A206" s="1">
        <v>39014</v>
      </c>
      <c r="B206">
        <v>1074.26912285197</v>
      </c>
      <c r="D206" s="1">
        <v>39015</v>
      </c>
      <c r="E206">
        <f t="shared" si="34"/>
        <v>1574.55</v>
      </c>
      <c r="F206">
        <f t="shared" si="35"/>
        <v>1084.49083219974</v>
      </c>
      <c r="G206" s="2">
        <f t="shared" si="36"/>
        <v>3.0130843026590082E-3</v>
      </c>
      <c r="H206" s="2">
        <f t="shared" si="37"/>
        <v>9.4836867658599448E-3</v>
      </c>
      <c r="I206">
        <f t="shared" si="38"/>
        <v>10242.840972664937</v>
      </c>
      <c r="J206">
        <f t="shared" si="39"/>
        <v>10775.791066933009</v>
      </c>
      <c r="AB206" s="1">
        <v>39014</v>
      </c>
      <c r="AC206">
        <v>1569.82</v>
      </c>
    </row>
    <row r="207" spans="1:29">
      <c r="A207" s="1">
        <v>39015</v>
      </c>
      <c r="B207">
        <v>1084.49083219974</v>
      </c>
      <c r="D207" s="1">
        <v>39016</v>
      </c>
      <c r="E207">
        <f t="shared" si="34"/>
        <v>1580.2</v>
      </c>
      <c r="F207">
        <f t="shared" si="35"/>
        <v>1104.30028099724</v>
      </c>
      <c r="G207" s="2">
        <f t="shared" si="36"/>
        <v>3.5883268235370469E-3</v>
      </c>
      <c r="H207" s="2">
        <f t="shared" si="37"/>
        <v>1.8234779200950593E-2</v>
      </c>
      <c r="I207">
        <f t="shared" si="38"/>
        <v>10279.595633676376</v>
      </c>
      <c r="J207">
        <f t="shared" si="39"/>
        <v>10972.285237754108</v>
      </c>
      <c r="AB207" s="1">
        <v>39015</v>
      </c>
      <c r="AC207">
        <v>1574.55</v>
      </c>
    </row>
    <row r="208" spans="1:29">
      <c r="A208" s="1">
        <v>39016</v>
      </c>
      <c r="B208">
        <v>1104.30028099724</v>
      </c>
      <c r="D208" s="1">
        <v>39017</v>
      </c>
      <c r="E208">
        <f t="shared" si="34"/>
        <v>1584.73</v>
      </c>
      <c r="F208">
        <f t="shared" si="35"/>
        <v>1110.00026062149</v>
      </c>
      <c r="G208" s="2">
        <f t="shared" si="36"/>
        <v>2.8667257309200611E-3</v>
      </c>
      <c r="H208" s="2">
        <f t="shared" si="37"/>
        <v>5.1302718874196244E-3</v>
      </c>
      <c r="I208">
        <f t="shared" si="38"/>
        <v>10309.06441498289</v>
      </c>
      <c r="J208">
        <f t="shared" si="39"/>
        <v>11028.576044250107</v>
      </c>
      <c r="AB208" s="1">
        <v>39016</v>
      </c>
      <c r="AC208">
        <v>1580.2</v>
      </c>
    </row>
    <row r="209" spans="1:29">
      <c r="A209" s="1">
        <v>39017</v>
      </c>
      <c r="B209">
        <v>1110.00026062149</v>
      </c>
      <c r="D209" s="1">
        <v>39020</v>
      </c>
      <c r="E209">
        <f t="shared" si="34"/>
        <v>1586.18</v>
      </c>
      <c r="F209">
        <f t="shared" si="35"/>
        <v>1123.0654214092799</v>
      </c>
      <c r="G209" s="2">
        <f t="shared" si="36"/>
        <v>9.1498236292619772E-4</v>
      </c>
      <c r="H209" s="2">
        <f t="shared" si="37"/>
        <v>1.1739063154161922E-2</v>
      </c>
      <c r="I209">
        <f t="shared" si="38"/>
        <v>10318.49702710087</v>
      </c>
      <c r="J209">
        <f t="shared" si="39"/>
        <v>11158.041194934036</v>
      </c>
      <c r="AB209" s="1">
        <v>39017</v>
      </c>
      <c r="AC209">
        <v>1584.73</v>
      </c>
    </row>
    <row r="210" spans="1:29">
      <c r="A210" s="1">
        <v>39020</v>
      </c>
      <c r="B210">
        <v>1123.0654214092799</v>
      </c>
      <c r="D210" s="1">
        <v>39021</v>
      </c>
      <c r="E210">
        <f t="shared" si="34"/>
        <v>1592.61</v>
      </c>
      <c r="F210">
        <f t="shared" si="35"/>
        <v>1126.6949165099199</v>
      </c>
      <c r="G210" s="2">
        <f t="shared" si="36"/>
        <v>4.053764389917891E-3</v>
      </c>
      <c r="H210" s="2">
        <f t="shared" si="37"/>
        <v>3.2004261038419365E-3</v>
      </c>
      <c r="I210">
        <f t="shared" si="38"/>
        <v>10360.325782906804</v>
      </c>
      <c r="J210">
        <f t="shared" si="39"/>
        <v>11193.751681242045</v>
      </c>
      <c r="AB210" s="1">
        <v>39020</v>
      </c>
      <c r="AC210">
        <v>1586.18</v>
      </c>
    </row>
    <row r="211" spans="1:29">
      <c r="A211" s="1">
        <v>39021</v>
      </c>
      <c r="B211">
        <v>1126.6949165099199</v>
      </c>
      <c r="D211" s="1">
        <v>39022</v>
      </c>
      <c r="E211">
        <f t="shared" si="34"/>
        <v>1597.44</v>
      </c>
      <c r="F211">
        <f t="shared" si="35"/>
        <v>1152.9909957218599</v>
      </c>
      <c r="G211" s="2">
        <f t="shared" si="36"/>
        <v>3.0327575489292879E-3</v>
      </c>
      <c r="H211" s="2">
        <f t="shared" si="37"/>
        <v>2.3307780869248642E-2</v>
      </c>
      <c r="I211">
        <f t="shared" si="38"/>
        <v>10391.746139134282</v>
      </c>
      <c r="J211">
        <f t="shared" si="39"/>
        <v>11454.653192533218</v>
      </c>
      <c r="AB211" s="1">
        <v>39021</v>
      </c>
      <c r="AC211">
        <v>1592.61</v>
      </c>
    </row>
    <row r="212" spans="1:29">
      <c r="A212" s="1">
        <v>39022</v>
      </c>
      <c r="B212">
        <v>1152.9909957218599</v>
      </c>
      <c r="D212" s="1">
        <v>39023</v>
      </c>
      <c r="E212">
        <f t="shared" si="34"/>
        <v>1594.77</v>
      </c>
      <c r="F212">
        <f t="shared" si="35"/>
        <v>1166.30243751273</v>
      </c>
      <c r="G212" s="2">
        <f t="shared" si="36"/>
        <v>-1.6714242788461453E-3</v>
      </c>
      <c r="H212" s="2">
        <f t="shared" si="37"/>
        <v>1.1513790209536657E-2</v>
      </c>
      <c r="I212">
        <f t="shared" si="38"/>
        <v>10374.377122337728</v>
      </c>
      <c r="J212">
        <f t="shared" si="39"/>
        <v>11586.539666315044</v>
      </c>
      <c r="AB212" s="1">
        <v>39022</v>
      </c>
      <c r="AC212">
        <v>1597.44</v>
      </c>
    </row>
    <row r="213" spans="1:29">
      <c r="A213" s="1">
        <v>39023</v>
      </c>
      <c r="B213">
        <v>1166.30243751273</v>
      </c>
      <c r="D213" s="1">
        <v>39024</v>
      </c>
      <c r="E213">
        <f t="shared" si="34"/>
        <v>1584.66</v>
      </c>
      <c r="F213">
        <f t="shared" si="35"/>
        <v>1161.81286191914</v>
      </c>
      <c r="G213" s="2">
        <f t="shared" si="36"/>
        <v>-6.339472149588854E-3</v>
      </c>
      <c r="H213" s="2">
        <f t="shared" si="37"/>
        <v>-3.8807586298298716E-3</v>
      </c>
      <c r="I213">
        <f t="shared" si="38"/>
        <v>10308.609047501337</v>
      </c>
      <c r="J213">
        <f t="shared" si="39"/>
        <v>11541.575102515126</v>
      </c>
      <c r="AB213" s="1">
        <v>39023</v>
      </c>
      <c r="AC213">
        <v>1594.77</v>
      </c>
    </row>
    <row r="214" spans="1:29">
      <c r="A214" s="1">
        <v>39024</v>
      </c>
      <c r="B214">
        <v>1161.81286191914</v>
      </c>
      <c r="D214" s="1">
        <v>39027</v>
      </c>
      <c r="E214">
        <f t="shared" si="34"/>
        <v>1586.69</v>
      </c>
      <c r="F214">
        <f t="shared" si="35"/>
        <v>1161.2442327306701</v>
      </c>
      <c r="G214" s="2">
        <f t="shared" si="36"/>
        <v>1.2810318932767739E-3</v>
      </c>
      <c r="H214" s="2">
        <f t="shared" si="37"/>
        <v>-5.2078189134344621E-4</v>
      </c>
      <c r="I214">
        <f t="shared" si="38"/>
        <v>10321.814704466507</v>
      </c>
      <c r="J214">
        <f t="shared" si="39"/>
        <v>11535.564459204155</v>
      </c>
      <c r="AB214" s="1">
        <v>39024</v>
      </c>
      <c r="AC214">
        <v>1584.66</v>
      </c>
    </row>
    <row r="215" spans="1:29">
      <c r="A215" s="1">
        <v>39027</v>
      </c>
      <c r="B215">
        <v>1161.2442327306701</v>
      </c>
      <c r="D215" s="1">
        <v>39028</v>
      </c>
      <c r="E215">
        <f t="shared" si="34"/>
        <v>1591.74</v>
      </c>
      <c r="F215">
        <f t="shared" si="35"/>
        <v>1164.23948921179</v>
      </c>
      <c r="G215" s="2">
        <f t="shared" si="36"/>
        <v>3.1827263044450493E-3</v>
      </c>
      <c r="H215" s="2">
        <f t="shared" si="37"/>
        <v>2.548001800696554E-3</v>
      </c>
      <c r="I215">
        <f t="shared" si="38"/>
        <v>10354.66621563602</v>
      </c>
      <c r="J215">
        <f t="shared" si="39"/>
        <v>11564.957098218258</v>
      </c>
      <c r="AB215" s="1">
        <v>39027</v>
      </c>
      <c r="AC215">
        <v>1586.69</v>
      </c>
    </row>
    <row r="216" spans="1:29">
      <c r="A216" s="1">
        <v>39028</v>
      </c>
      <c r="B216">
        <v>1164.23948921179</v>
      </c>
      <c r="D216" s="1">
        <v>39029</v>
      </c>
      <c r="E216">
        <f t="shared" si="34"/>
        <v>1594.25</v>
      </c>
      <c r="F216">
        <f t="shared" si="35"/>
        <v>1149.07318215536</v>
      </c>
      <c r="G216" s="2">
        <f t="shared" si="36"/>
        <v>1.5768906982296382E-3</v>
      </c>
      <c r="H216" s="2">
        <f t="shared" si="37"/>
        <v>-1.3058142402221506E-2</v>
      </c>
      <c r="I216">
        <f t="shared" si="38"/>
        <v>10370.994392474729</v>
      </c>
      <c r="J216">
        <f t="shared" si="39"/>
        <v>11413.940241554141</v>
      </c>
      <c r="AB216" s="1">
        <v>39028</v>
      </c>
      <c r="AC216">
        <v>1591.74</v>
      </c>
    </row>
    <row r="217" spans="1:29">
      <c r="A217" s="1">
        <v>39029</v>
      </c>
      <c r="B217">
        <v>1149.07318215536</v>
      </c>
      <c r="D217" s="1">
        <v>39030</v>
      </c>
      <c r="E217">
        <f t="shared" si="34"/>
        <v>1595.03</v>
      </c>
      <c r="F217">
        <f t="shared" si="35"/>
        <v>1183.6181507169299</v>
      </c>
      <c r="G217" s="2">
        <f t="shared" si="36"/>
        <v>4.8925827191470539E-4</v>
      </c>
      <c r="H217" s="2">
        <f t="shared" si="37"/>
        <v>3.0031982788548319E-2</v>
      </c>
      <c r="I217">
        <f t="shared" si="38"/>
        <v>10376.068487269229</v>
      </c>
      <c r="J217">
        <f t="shared" si="39"/>
        <v>11756.723498438012</v>
      </c>
      <c r="AB217" s="1">
        <v>39029</v>
      </c>
      <c r="AC217">
        <v>1594.25</v>
      </c>
    </row>
    <row r="218" spans="1:29">
      <c r="A218" s="1">
        <v>39030</v>
      </c>
      <c r="B218">
        <v>1183.6181507169299</v>
      </c>
      <c r="D218" s="1">
        <v>39031</v>
      </c>
      <c r="E218">
        <f t="shared" si="34"/>
        <v>1598.88</v>
      </c>
      <c r="F218">
        <f t="shared" si="35"/>
        <v>1174.1336642915401</v>
      </c>
      <c r="G218" s="2">
        <f t="shared" si="36"/>
        <v>2.4137477038050914E-3</v>
      </c>
      <c r="H218" s="2">
        <f t="shared" si="37"/>
        <v>-8.0444794710760378E-3</v>
      </c>
      <c r="I218">
        <f t="shared" si="38"/>
        <v>10401.1136987549</v>
      </c>
      <c r="J218">
        <f t="shared" si="39"/>
        <v>11662.14677760771</v>
      </c>
      <c r="AB218" s="1">
        <v>39030</v>
      </c>
      <c r="AC218">
        <v>1595.03</v>
      </c>
    </row>
    <row r="219" spans="1:29">
      <c r="A219" s="1">
        <v>39031</v>
      </c>
      <c r="B219">
        <v>1174.1336642915401</v>
      </c>
      <c r="D219" s="1">
        <v>39034</v>
      </c>
      <c r="E219">
        <f t="shared" si="34"/>
        <v>1597.27</v>
      </c>
      <c r="F219">
        <f t="shared" si="35"/>
        <v>1173.8315547668001</v>
      </c>
      <c r="G219" s="2">
        <f t="shared" si="36"/>
        <v>-1.006954868407961E-3</v>
      </c>
      <c r="H219" s="2">
        <f t="shared" si="37"/>
        <v>-2.8865340767473191E-4</v>
      </c>
      <c r="I219">
        <f t="shared" si="38"/>
        <v>10390.640246679073</v>
      </c>
      <c r="J219">
        <f t="shared" si="39"/>
        <v>11658.78045919955</v>
      </c>
      <c r="AB219" s="1">
        <v>39031</v>
      </c>
      <c r="AC219">
        <v>1598.88</v>
      </c>
    </row>
    <row r="220" spans="1:29">
      <c r="A220" s="1">
        <v>39034</v>
      </c>
      <c r="B220">
        <v>1173.8315547668001</v>
      </c>
      <c r="D220" s="1">
        <v>39035</v>
      </c>
      <c r="E220">
        <f t="shared" si="34"/>
        <v>1601.71</v>
      </c>
      <c r="F220">
        <f t="shared" si="35"/>
        <v>1167.48707845795</v>
      </c>
      <c r="G220" s="2">
        <f t="shared" si="36"/>
        <v>2.7797429363851656E-3</v>
      </c>
      <c r="H220" s="2">
        <f t="shared" si="37"/>
        <v>-5.4362782893048519E-3</v>
      </c>
      <c r="I220">
        <f t="shared" si="38"/>
        <v>10419.523555509299</v>
      </c>
      <c r="J220">
        <f t="shared" si="39"/>
        <v>11595.400084109433</v>
      </c>
      <c r="AB220" s="1">
        <v>39034</v>
      </c>
      <c r="AC220">
        <v>1597.27</v>
      </c>
    </row>
    <row r="221" spans="1:29">
      <c r="A221" s="1">
        <v>39035</v>
      </c>
      <c r="B221">
        <v>1167.48707845795</v>
      </c>
      <c r="D221" s="1">
        <v>39036</v>
      </c>
      <c r="E221">
        <f t="shared" si="34"/>
        <v>1597.44</v>
      </c>
      <c r="F221">
        <f t="shared" si="35"/>
        <v>1161.8538552157499</v>
      </c>
      <c r="G221" s="2">
        <f t="shared" si="36"/>
        <v>-2.6659008185002664E-3</v>
      </c>
      <c r="H221" s="2">
        <f t="shared" si="37"/>
        <v>-4.8564332232451709E-3</v>
      </c>
      <c r="I221">
        <f t="shared" si="38"/>
        <v>10391.746139134284</v>
      </c>
      <c r="J221">
        <f t="shared" si="39"/>
        <v>11539.087797904145</v>
      </c>
      <c r="AB221" s="1">
        <v>39035</v>
      </c>
      <c r="AC221">
        <v>1601.71</v>
      </c>
    </row>
    <row r="222" spans="1:29">
      <c r="A222" s="1">
        <v>39036</v>
      </c>
      <c r="B222">
        <v>1161.8538552157499</v>
      </c>
      <c r="D222" s="1">
        <v>39037</v>
      </c>
      <c r="E222">
        <f t="shared" si="34"/>
        <v>1594.18</v>
      </c>
      <c r="F222">
        <f t="shared" si="35"/>
        <v>1155.5698044527101</v>
      </c>
      <c r="G222" s="2">
        <f t="shared" si="36"/>
        <v>-2.0407652243589203E-3</v>
      </c>
      <c r="H222" s="2">
        <f t="shared" si="37"/>
        <v>-5.4399905211150231E-3</v>
      </c>
      <c r="I222">
        <f t="shared" si="38"/>
        <v>10370.539024993173</v>
      </c>
      <c r="J222">
        <f t="shared" si="39"/>
        <v>11476.315269661232</v>
      </c>
      <c r="AB222" s="1">
        <v>39036</v>
      </c>
      <c r="AC222">
        <v>1597.44</v>
      </c>
    </row>
    <row r="223" spans="1:29">
      <c r="A223" s="1">
        <v>39037</v>
      </c>
      <c r="B223">
        <v>1155.5698044527101</v>
      </c>
      <c r="D223" s="1">
        <v>39038</v>
      </c>
      <c r="E223">
        <f t="shared" si="34"/>
        <v>1599.66</v>
      </c>
      <c r="F223">
        <f t="shared" si="35"/>
        <v>1160.8967994954801</v>
      </c>
      <c r="G223" s="2">
        <f t="shared" si="36"/>
        <v>3.4375039205107871E-3</v>
      </c>
      <c r="H223" s="2">
        <f t="shared" si="37"/>
        <v>4.5784935069544622E-3</v>
      </c>
      <c r="I223">
        <f t="shared" si="38"/>
        <v>10406.187793549398</v>
      </c>
      <c r="J223">
        <f t="shared" si="39"/>
        <v>11528.859504607139</v>
      </c>
      <c r="AB223" s="1">
        <v>39037</v>
      </c>
      <c r="AC223">
        <v>1594.18</v>
      </c>
    </row>
    <row r="224" spans="1:29">
      <c r="A224" s="1">
        <v>39038</v>
      </c>
      <c r="B224">
        <v>1160.8967994954801</v>
      </c>
      <c r="D224" s="1">
        <v>39041</v>
      </c>
      <c r="E224">
        <f t="shared" si="34"/>
        <v>1601.29</v>
      </c>
      <c r="F224">
        <f t="shared" si="35"/>
        <v>1161.0501248548301</v>
      </c>
      <c r="G224" s="2">
        <f t="shared" si="36"/>
        <v>1.0189665303876883E-3</v>
      </c>
      <c r="H224" s="2">
        <f t="shared" si="37"/>
        <v>1.0072572004967773E-4</v>
      </c>
      <c r="I224">
        <f t="shared" si="38"/>
        <v>10416.791350619953</v>
      </c>
      <c r="J224">
        <f t="shared" si="39"/>
        <v>11530.020757282091</v>
      </c>
      <c r="AB224" s="1">
        <v>39038</v>
      </c>
      <c r="AC224">
        <v>1599.66</v>
      </c>
    </row>
    <row r="225" spans="1:29">
      <c r="A225" s="1">
        <v>39041</v>
      </c>
      <c r="B225">
        <v>1161.0501248548301</v>
      </c>
      <c r="D225" s="1">
        <v>39042</v>
      </c>
      <c r="E225">
        <f t="shared" si="34"/>
        <v>1603.27</v>
      </c>
      <c r="F225">
        <f t="shared" si="35"/>
        <v>1175.0139971424201</v>
      </c>
      <c r="G225" s="2">
        <f t="shared" si="36"/>
        <v>1.2365030694003742E-3</v>
      </c>
      <c r="H225" s="2">
        <f t="shared" si="37"/>
        <v>1.1995583988577108E-2</v>
      </c>
      <c r="I225">
        <f t="shared" si="38"/>
        <v>10429.671745098298</v>
      </c>
      <c r="J225">
        <f t="shared" si="39"/>
        <v>11668.330089666104</v>
      </c>
      <c r="AB225" s="1">
        <v>39041</v>
      </c>
      <c r="AC225">
        <v>1601.29</v>
      </c>
    </row>
    <row r="226" spans="1:29">
      <c r="A226" s="1">
        <v>39042</v>
      </c>
      <c r="B226">
        <v>1175.0139971424201</v>
      </c>
      <c r="D226" s="1">
        <v>39043</v>
      </c>
      <c r="E226">
        <f t="shared" si="34"/>
        <v>1604.22</v>
      </c>
      <c r="F226">
        <f t="shared" si="35"/>
        <v>1176.4093260523</v>
      </c>
      <c r="G226" s="2">
        <f t="shared" si="36"/>
        <v>5.9253899842204305E-4</v>
      </c>
      <c r="H226" s="2">
        <f t="shared" si="37"/>
        <v>1.1561506134599394E-3</v>
      </c>
      <c r="I226">
        <f t="shared" si="38"/>
        <v>10435.851732348008</v>
      </c>
      <c r="J226">
        <f t="shared" si="39"/>
        <v>11681.820436657323</v>
      </c>
      <c r="AB226" s="1">
        <v>39042</v>
      </c>
      <c r="AC226">
        <v>1603.27</v>
      </c>
    </row>
    <row r="227" spans="1:29">
      <c r="A227" s="1">
        <v>39043</v>
      </c>
      <c r="B227">
        <v>1176.4093260523</v>
      </c>
      <c r="D227" s="1">
        <v>39045</v>
      </c>
      <c r="E227">
        <f t="shared" si="34"/>
        <v>1606.75</v>
      </c>
      <c r="F227">
        <f t="shared" si="35"/>
        <v>1177.7040811582999</v>
      </c>
      <c r="G227" s="2">
        <f t="shared" si="36"/>
        <v>1.5770904240066663E-3</v>
      </c>
      <c r="H227" s="2">
        <f t="shared" si="37"/>
        <v>1.0692499450913559E-3</v>
      </c>
      <c r="I227">
        <f t="shared" si="38"/>
        <v>10452.310014181448</v>
      </c>
      <c r="J227">
        <f t="shared" si="39"/>
        <v>11694.311222517785</v>
      </c>
      <c r="AB227" s="1">
        <v>39043</v>
      </c>
      <c r="AC227">
        <v>1604.22</v>
      </c>
    </row>
    <row r="228" spans="1:29">
      <c r="A228" s="1">
        <v>39045</v>
      </c>
      <c r="B228">
        <v>1177.7040811582999</v>
      </c>
      <c r="D228" s="1">
        <v>39048</v>
      </c>
      <c r="E228">
        <f t="shared" si="34"/>
        <v>1608.11</v>
      </c>
      <c r="F228">
        <f t="shared" si="35"/>
        <v>1200.93359840119</v>
      </c>
      <c r="G228" s="2">
        <f t="shared" si="36"/>
        <v>8.464291271199631E-4</v>
      </c>
      <c r="H228" s="2">
        <f t="shared" si="37"/>
        <v>1.9693060018796196E-2</v>
      </c>
      <c r="I228">
        <f t="shared" si="38"/>
        <v>10461.15715382314</v>
      </c>
      <c r="J228">
        <f t="shared" si="39"/>
        <v>11924.607995301309</v>
      </c>
      <c r="AB228" s="1">
        <v>39045</v>
      </c>
      <c r="AC228">
        <v>1606.75</v>
      </c>
    </row>
    <row r="229" spans="1:29">
      <c r="A229" s="1">
        <v>39048</v>
      </c>
      <c r="B229">
        <v>1200.93359840119</v>
      </c>
      <c r="D229" s="1">
        <v>39049</v>
      </c>
      <c r="E229">
        <f t="shared" si="34"/>
        <v>1610.66</v>
      </c>
      <c r="F229">
        <f t="shared" si="35"/>
        <v>1196.51892236039</v>
      </c>
      <c r="G229" s="2">
        <f t="shared" si="36"/>
        <v>1.5857124201703598E-3</v>
      </c>
      <c r="H229" s="2">
        <f t="shared" si="37"/>
        <v>-3.7073859553229719E-3</v>
      </c>
      <c r="I229">
        <f t="shared" si="38"/>
        <v>10477.745540651311</v>
      </c>
      <c r="J229">
        <f t="shared" si="39"/>
        <v>11880.398871096797</v>
      </c>
      <c r="AB229" s="1">
        <v>39048</v>
      </c>
      <c r="AC229">
        <v>1608.11</v>
      </c>
    </row>
    <row r="230" spans="1:29">
      <c r="A230" s="1">
        <v>39049</v>
      </c>
      <c r="B230">
        <v>1196.51892236039</v>
      </c>
      <c r="D230" s="1">
        <v>39050</v>
      </c>
      <c r="E230">
        <f t="shared" si="34"/>
        <v>1610</v>
      </c>
      <c r="F230">
        <f t="shared" si="35"/>
        <v>1191.87252200184</v>
      </c>
      <c r="G230" s="2">
        <f t="shared" si="36"/>
        <v>-4.097699079881334E-4</v>
      </c>
      <c r="H230" s="2">
        <f t="shared" si="37"/>
        <v>-3.9146144616816533E-3</v>
      </c>
      <c r="I230">
        <f t="shared" si="38"/>
        <v>10473.452075825195</v>
      </c>
      <c r="J230">
        <f t="shared" si="39"/>
        <v>11833.891689865455</v>
      </c>
      <c r="AB230" s="1">
        <v>39049</v>
      </c>
      <c r="AC230">
        <v>1610.66</v>
      </c>
    </row>
    <row r="231" spans="1:29">
      <c r="A231" s="1">
        <v>39050</v>
      </c>
      <c r="B231">
        <v>1191.87252200184</v>
      </c>
      <c r="D231" s="1">
        <v>39051</v>
      </c>
      <c r="E231">
        <f t="shared" si="34"/>
        <v>1615.96</v>
      </c>
      <c r="F231">
        <f t="shared" si="35"/>
        <v>1216.60273042579</v>
      </c>
      <c r="G231" s="2">
        <f t="shared" si="36"/>
        <v>3.7018633540373269E-3</v>
      </c>
      <c r="H231" s="2">
        <f t="shared" si="37"/>
        <v>2.0717688939453218E-2</v>
      </c>
      <c r="I231">
        <f t="shared" si="38"/>
        <v>10512.223364254958</v>
      </c>
      <c r="J231">
        <f t="shared" si="39"/>
        <v>12079.062576839267</v>
      </c>
      <c r="AB231" s="1">
        <v>39050</v>
      </c>
      <c r="AC231">
        <v>1610</v>
      </c>
    </row>
    <row r="232" spans="1:29">
      <c r="A232" s="1">
        <v>39051</v>
      </c>
      <c r="B232">
        <v>1216.60273042579</v>
      </c>
      <c r="D232" s="1">
        <v>39052</v>
      </c>
      <c r="E232">
        <f t="shared" si="34"/>
        <v>1619.61</v>
      </c>
      <c r="F232">
        <f t="shared" si="35"/>
        <v>1214.5609641170399</v>
      </c>
      <c r="G232" s="2">
        <f t="shared" si="36"/>
        <v>2.2587192752294705E-3</v>
      </c>
      <c r="H232" s="2">
        <f t="shared" si="37"/>
        <v>-1.7096014884523717E-3</v>
      </c>
      <c r="I232">
        <f t="shared" si="38"/>
        <v>10535.967525793318</v>
      </c>
      <c r="J232">
        <f t="shared" si="39"/>
        <v>12058.412193478795</v>
      </c>
      <c r="AB232" s="1">
        <v>39051</v>
      </c>
      <c r="AC232">
        <v>1615.96</v>
      </c>
    </row>
    <row r="233" spans="1:29">
      <c r="A233" s="1">
        <v>39052</v>
      </c>
      <c r="B233">
        <v>1214.5609641170399</v>
      </c>
      <c r="D233" s="1">
        <v>39055</v>
      </c>
      <c r="E233">
        <f t="shared" si="34"/>
        <v>1620.07</v>
      </c>
      <c r="F233">
        <f t="shared" si="35"/>
        <v>1216.34736947025</v>
      </c>
      <c r="G233" s="2">
        <f t="shared" si="36"/>
        <v>2.8401899222663118E-4</v>
      </c>
      <c r="H233" s="2">
        <f t="shared" si="37"/>
        <v>1.4394747423759021E-3</v>
      </c>
      <c r="I233">
        <f t="shared" si="38"/>
        <v>10538.959940672126</v>
      </c>
      <c r="J233">
        <f t="shared" si="39"/>
        <v>12075.769973264463</v>
      </c>
      <c r="AB233" s="1">
        <v>39052</v>
      </c>
      <c r="AC233">
        <v>1619.61</v>
      </c>
    </row>
    <row r="234" spans="1:29">
      <c r="A234" s="1">
        <v>39055</v>
      </c>
      <c r="B234">
        <v>1216.34736947025</v>
      </c>
      <c r="D234" s="1">
        <v>39056</v>
      </c>
      <c r="E234">
        <f t="shared" si="34"/>
        <v>1619.97</v>
      </c>
      <c r="F234">
        <f t="shared" si="35"/>
        <v>1209.42173768523</v>
      </c>
      <c r="G234" s="2">
        <f t="shared" si="36"/>
        <v>-6.1725727900641125E-5</v>
      </c>
      <c r="H234" s="2">
        <f t="shared" si="37"/>
        <v>-5.7251435605362496E-3</v>
      </c>
      <c r="I234">
        <f t="shared" si="38"/>
        <v>10538.309415698473</v>
      </c>
      <c r="J234">
        <f t="shared" si="39"/>
        <v>12006.634456563512</v>
      </c>
      <c r="AB234" s="1">
        <v>39055</v>
      </c>
      <c r="AC234">
        <v>1620.07</v>
      </c>
    </row>
    <row r="235" spans="1:29">
      <c r="A235" s="1">
        <v>39056</v>
      </c>
      <c r="B235">
        <v>1209.42173768523</v>
      </c>
      <c r="D235" s="1">
        <v>39057</v>
      </c>
      <c r="E235">
        <f t="shared" si="34"/>
        <v>1617.21</v>
      </c>
      <c r="F235">
        <f t="shared" si="35"/>
        <v>1185.0675715519301</v>
      </c>
      <c r="G235" s="2">
        <f t="shared" si="36"/>
        <v>-1.7037352543565198E-3</v>
      </c>
      <c r="H235" s="2">
        <f t="shared" si="37"/>
        <v>-2.0168382777378344E-2</v>
      </c>
      <c r="I235">
        <f t="shared" si="38"/>
        <v>10520.354926425631</v>
      </c>
      <c r="J235">
        <f t="shared" si="39"/>
        <v>11764.480056975479</v>
      </c>
      <c r="AB235" s="1">
        <v>39056</v>
      </c>
      <c r="AC235">
        <v>1619.97</v>
      </c>
    </row>
    <row r="236" spans="1:29">
      <c r="A236" s="1">
        <v>39057</v>
      </c>
      <c r="B236">
        <v>1185.0675715519301</v>
      </c>
      <c r="D236" s="1">
        <v>39058</v>
      </c>
      <c r="E236">
        <f t="shared" si="34"/>
        <v>1617.42</v>
      </c>
      <c r="F236">
        <f t="shared" si="35"/>
        <v>1186.91282392939</v>
      </c>
      <c r="G236" s="2">
        <f t="shared" si="36"/>
        <v>1.2985326580960965E-4</v>
      </c>
      <c r="H236" s="2">
        <f t="shared" si="37"/>
        <v>1.5257370069233452E-3</v>
      </c>
      <c r="I236">
        <f t="shared" si="38"/>
        <v>10521.721028870303</v>
      </c>
      <c r="J236">
        <f t="shared" si="39"/>
        <v>11782.429559565617</v>
      </c>
      <c r="AB236" s="1">
        <v>39057</v>
      </c>
      <c r="AC236">
        <v>1617.21</v>
      </c>
    </row>
    <row r="237" spans="1:29">
      <c r="A237" s="1">
        <v>39058</v>
      </c>
      <c r="B237">
        <v>1186.91282392939</v>
      </c>
      <c r="D237" s="1">
        <v>39059</v>
      </c>
      <c r="E237">
        <f t="shared" si="34"/>
        <v>1610.44</v>
      </c>
      <c r="F237">
        <f t="shared" si="35"/>
        <v>1171.1801414158399</v>
      </c>
      <c r="G237" s="2">
        <f t="shared" si="36"/>
        <v>-4.3155148322637782E-3</v>
      </c>
      <c r="H237" s="2">
        <f t="shared" si="37"/>
        <v>-1.3286478139462854E-2</v>
      </c>
      <c r="I237">
        <f t="shared" si="38"/>
        <v>10476.314385709271</v>
      </c>
      <c r="J237">
        <f t="shared" si="39"/>
        <v>11625.882566792687</v>
      </c>
      <c r="AB237" s="1">
        <v>39058</v>
      </c>
      <c r="AC237">
        <v>1617.42</v>
      </c>
    </row>
    <row r="238" spans="1:29">
      <c r="A238" s="1">
        <v>39059</v>
      </c>
      <c r="B238">
        <v>1171.1801414158399</v>
      </c>
      <c r="D238" s="1">
        <v>39062</v>
      </c>
      <c r="E238">
        <f t="shared" si="34"/>
        <v>1614.05</v>
      </c>
      <c r="F238">
        <f t="shared" si="35"/>
        <v>1181.9848184457801</v>
      </c>
      <c r="G238" s="2">
        <f t="shared" si="36"/>
        <v>2.2416234072675234E-3</v>
      </c>
      <c r="H238" s="2">
        <f t="shared" si="37"/>
        <v>9.1941120594799201E-3</v>
      </c>
      <c r="I238">
        <f t="shared" si="38"/>
        <v>10499.798337258171</v>
      </c>
      <c r="J238">
        <f t="shared" si="39"/>
        <v>11732.772233902131</v>
      </c>
      <c r="AB238" s="1">
        <v>39059</v>
      </c>
      <c r="AC238">
        <v>1610.44</v>
      </c>
    </row>
    <row r="239" spans="1:29">
      <c r="A239" s="1">
        <v>39062</v>
      </c>
      <c r="B239">
        <v>1181.9848184457801</v>
      </c>
      <c r="D239" s="1">
        <v>39063</v>
      </c>
      <c r="E239">
        <f t="shared" si="34"/>
        <v>1616.9</v>
      </c>
      <c r="F239">
        <f t="shared" si="35"/>
        <v>1177.5568580448701</v>
      </c>
      <c r="G239" s="2">
        <f t="shared" si="36"/>
        <v>1.7657445556209517E-3</v>
      </c>
      <c r="H239" s="2">
        <f t="shared" si="37"/>
        <v>-3.7775567141008818E-3</v>
      </c>
      <c r="I239">
        <f t="shared" si="38"/>
        <v>10518.338299007302</v>
      </c>
      <c r="J239">
        <f t="shared" si="39"/>
        <v>11688.451021374938</v>
      </c>
      <c r="AB239" s="1">
        <v>39062</v>
      </c>
      <c r="AC239">
        <v>1614.05</v>
      </c>
    </row>
    <row r="240" spans="1:29">
      <c r="A240" s="1">
        <v>39063</v>
      </c>
      <c r="B240">
        <v>1177.5568580448701</v>
      </c>
      <c r="D240" s="1">
        <v>39064</v>
      </c>
      <c r="E240">
        <f t="shared" si="34"/>
        <v>1608.62</v>
      </c>
      <c r="F240">
        <f t="shared" si="35"/>
        <v>1173.1383598821401</v>
      </c>
      <c r="G240" s="2">
        <f t="shared" si="36"/>
        <v>-5.1209103840683667E-3</v>
      </c>
      <c r="H240" s="2">
        <f t="shared" si="37"/>
        <v>-3.7836080739729653E-3</v>
      </c>
      <c r="I240">
        <f t="shared" si="38"/>
        <v>10464.474831188772</v>
      </c>
      <c r="J240">
        <f t="shared" si="39"/>
        <v>11644.226503718226</v>
      </c>
      <c r="AB240" s="1">
        <v>39063</v>
      </c>
      <c r="AC240">
        <v>1616.9</v>
      </c>
    </row>
    <row r="241" spans="1:29">
      <c r="A241" s="1">
        <v>39064</v>
      </c>
      <c r="B241">
        <v>1173.1383598821401</v>
      </c>
      <c r="D241" s="1">
        <v>39065</v>
      </c>
      <c r="E241">
        <f t="shared" si="34"/>
        <v>1606.39</v>
      </c>
      <c r="F241">
        <f t="shared" si="35"/>
        <v>1168.5053931832999</v>
      </c>
      <c r="G241" s="2">
        <f t="shared" si="36"/>
        <v>-1.3862814089093956E-3</v>
      </c>
      <c r="H241" s="2">
        <f t="shared" si="37"/>
        <v>-3.9805566121198562E-3</v>
      </c>
      <c r="I241">
        <f t="shared" si="38"/>
        <v>10449.968124276294</v>
      </c>
      <c r="J241">
        <f t="shared" si="39"/>
        <v>11597.87600091583</v>
      </c>
      <c r="AB241" s="1">
        <v>39064</v>
      </c>
      <c r="AC241">
        <v>1608.62</v>
      </c>
    </row>
    <row r="242" spans="1:29">
      <c r="A242" s="1">
        <v>39065</v>
      </c>
      <c r="B242">
        <v>1168.5053931832999</v>
      </c>
      <c r="D242" s="1">
        <v>39066</v>
      </c>
      <c r="E242">
        <f t="shared" si="34"/>
        <v>1606.5</v>
      </c>
      <c r="F242">
        <f t="shared" si="35"/>
        <v>1146.7848086563999</v>
      </c>
      <c r="G242" s="2">
        <f t="shared" si="36"/>
        <v>6.8476521890570297E-5</v>
      </c>
      <c r="H242" s="2">
        <f t="shared" si="37"/>
        <v>-1.8619696897006963E-2</v>
      </c>
      <c r="I242">
        <f t="shared" si="38"/>
        <v>10450.683701747312</v>
      </c>
      <c r="J242">
        <f t="shared" si="39"/>
        <v>11381.927065129707</v>
      </c>
      <c r="AB242" s="1">
        <v>39065</v>
      </c>
      <c r="AC242">
        <v>1606.39</v>
      </c>
    </row>
    <row r="243" spans="1:29">
      <c r="A243" s="1">
        <v>39066</v>
      </c>
      <c r="B243">
        <v>1146.7848086563999</v>
      </c>
      <c r="D243" s="1">
        <v>39069</v>
      </c>
      <c r="E243">
        <f t="shared" si="34"/>
        <v>1607.93</v>
      </c>
      <c r="F243">
        <f t="shared" si="35"/>
        <v>1145.2460629178499</v>
      </c>
      <c r="G243" s="2">
        <f t="shared" si="36"/>
        <v>8.9013383131031354E-4</v>
      </c>
      <c r="H243" s="2">
        <f t="shared" si="37"/>
        <v>-1.3731403836781167E-3</v>
      </c>
      <c r="I243">
        <f t="shared" si="38"/>
        <v>10459.986208870559</v>
      </c>
      <c r="J243">
        <f t="shared" si="39"/>
        <v>11366.298081432498</v>
      </c>
      <c r="AB243" s="1">
        <v>39066</v>
      </c>
      <c r="AC243">
        <v>1606.5</v>
      </c>
    </row>
    <row r="244" spans="1:29">
      <c r="A244" s="1">
        <v>39069</v>
      </c>
      <c r="B244">
        <v>1145.2460629178499</v>
      </c>
      <c r="D244" s="1">
        <v>39070</v>
      </c>
      <c r="E244">
        <f t="shared" si="34"/>
        <v>1607.3</v>
      </c>
      <c r="F244">
        <f t="shared" si="35"/>
        <v>1159.1988268288801</v>
      </c>
      <c r="G244" s="2">
        <f t="shared" si="36"/>
        <v>-3.9180810109895603E-4</v>
      </c>
      <c r="H244" s="2">
        <f t="shared" si="37"/>
        <v>1.2151852607487601E-2</v>
      </c>
      <c r="I244">
        <f t="shared" si="38"/>
        <v>10455.88790153654</v>
      </c>
      <c r="J244">
        <f t="shared" si="39"/>
        <v>11504.419660410835</v>
      </c>
      <c r="AB244" s="1">
        <v>39069</v>
      </c>
      <c r="AC244">
        <v>1607.93</v>
      </c>
    </row>
    <row r="245" spans="1:29">
      <c r="A245" s="1">
        <v>39070</v>
      </c>
      <c r="B245">
        <v>1159.1988268288801</v>
      </c>
      <c r="D245" s="1">
        <v>39071</v>
      </c>
      <c r="E245">
        <f t="shared" si="34"/>
        <v>1608</v>
      </c>
      <c r="F245">
        <f t="shared" si="35"/>
        <v>1157.4568230519701</v>
      </c>
      <c r="G245" s="2">
        <f t="shared" si="36"/>
        <v>4.3551297206501083E-4</v>
      </c>
      <c r="H245" s="2">
        <f t="shared" si="37"/>
        <v>-1.5341145099300505E-3</v>
      </c>
      <c r="I245">
        <f t="shared" si="38"/>
        <v>10460.441576352117</v>
      </c>
      <c r="J245">
        <f t="shared" si="39"/>
        <v>11486.770563281474</v>
      </c>
      <c r="AB245" s="1">
        <v>39070</v>
      </c>
      <c r="AC245">
        <v>1607.3</v>
      </c>
    </row>
    <row r="246" spans="1:29">
      <c r="A246" s="1">
        <v>39071</v>
      </c>
      <c r="B246">
        <v>1157.4568230519701</v>
      </c>
      <c r="D246" s="1">
        <v>39072</v>
      </c>
      <c r="E246">
        <f t="shared" si="34"/>
        <v>1612.42</v>
      </c>
      <c r="F246">
        <f t="shared" si="35"/>
        <v>1155.4150546369301</v>
      </c>
      <c r="G246" s="2">
        <f t="shared" si="36"/>
        <v>2.7487562189054682E-3</v>
      </c>
      <c r="H246" s="2">
        <f t="shared" si="37"/>
        <v>-1.7953618022197629E-3</v>
      </c>
      <c r="I246">
        <f t="shared" si="38"/>
        <v>10489.194780187612</v>
      </c>
      <c r="J246">
        <f t="shared" si="39"/>
        <v>11466.147654181297</v>
      </c>
      <c r="AB246" s="1">
        <v>39071</v>
      </c>
      <c r="AC246">
        <v>1608</v>
      </c>
    </row>
    <row r="247" spans="1:29">
      <c r="A247" s="1">
        <v>39072</v>
      </c>
      <c r="B247">
        <v>1155.4150546369301</v>
      </c>
      <c r="D247" s="1">
        <v>39073</v>
      </c>
      <c r="E247">
        <f t="shared" si="34"/>
        <v>1605.92</v>
      </c>
      <c r="F247">
        <f t="shared" si="35"/>
        <v>1151.52427154373</v>
      </c>
      <c r="G247" s="2">
        <f t="shared" si="36"/>
        <v>-4.0312077498418919E-3</v>
      </c>
      <c r="H247" s="2">
        <f t="shared" si="37"/>
        <v>-3.3987824742346732E-3</v>
      </c>
      <c r="I247">
        <f t="shared" si="38"/>
        <v>10446.91065690012</v>
      </c>
      <c r="J247">
        <f t="shared" si="39"/>
        <v>11427.176712487279</v>
      </c>
      <c r="AB247" s="1">
        <v>39072</v>
      </c>
      <c r="AC247">
        <v>1612.42</v>
      </c>
    </row>
    <row r="248" spans="1:29">
      <c r="A248" s="1">
        <v>39073</v>
      </c>
      <c r="B248">
        <v>1151.52427154373</v>
      </c>
      <c r="D248" s="1">
        <v>39077</v>
      </c>
      <c r="E248">
        <f t="shared" si="34"/>
        <v>1608.98</v>
      </c>
      <c r="F248">
        <f t="shared" si="35"/>
        <v>1154.09401449097</v>
      </c>
      <c r="G248" s="2">
        <f t="shared" si="36"/>
        <v>1.9054498356081417E-3</v>
      </c>
      <c r="H248" s="2">
        <f t="shared" si="37"/>
        <v>2.2002519945486195E-3</v>
      </c>
      <c r="I248">
        <f t="shared" si="38"/>
        <v>10466.816721093923</v>
      </c>
      <c r="J248">
        <f t="shared" si="39"/>
        <v>11452.319380840987</v>
      </c>
      <c r="AB248" s="1">
        <v>39073</v>
      </c>
      <c r="AC248">
        <v>1605.92</v>
      </c>
    </row>
    <row r="249" spans="1:29">
      <c r="A249" s="1">
        <v>39077</v>
      </c>
      <c r="B249">
        <v>1154.09401449097</v>
      </c>
      <c r="D249" s="1">
        <v>39078</v>
      </c>
      <c r="E249">
        <f t="shared" si="34"/>
        <v>1604.51</v>
      </c>
      <c r="F249">
        <f t="shared" si="35"/>
        <v>1165.3096782009</v>
      </c>
      <c r="G249" s="2">
        <f t="shared" si="36"/>
        <v>-2.7781575905232447E-3</v>
      </c>
      <c r="H249" s="2">
        <f t="shared" si="37"/>
        <v>9.6868050939976306E-3</v>
      </c>
      <c r="I249">
        <f t="shared" si="38"/>
        <v>10437.738254771601</v>
      </c>
      <c r="J249">
        <f t="shared" si="39"/>
        <v>11563.255766557404</v>
      </c>
      <c r="AB249" s="1">
        <v>39077</v>
      </c>
      <c r="AC249">
        <v>1608.98</v>
      </c>
    </row>
    <row r="250" spans="1:29">
      <c r="A250" s="1">
        <v>39078</v>
      </c>
      <c r="B250">
        <v>1165.3096782009</v>
      </c>
      <c r="D250" s="1">
        <v>39079</v>
      </c>
      <c r="E250">
        <f t="shared" si="34"/>
        <v>1601.46</v>
      </c>
      <c r="F250">
        <f t="shared" si="35"/>
        <v>1175.2210312480599</v>
      </c>
      <c r="G250" s="2">
        <f t="shared" si="36"/>
        <v>-1.900891861066567E-3</v>
      </c>
      <c r="H250" s="2">
        <f t="shared" si="37"/>
        <v>8.4739891020580663E-3</v>
      </c>
      <c r="I250">
        <f t="shared" si="38"/>
        <v>10417.897243075162</v>
      </c>
      <c r="J250">
        <f t="shared" si="39"/>
        <v>11661.24266990752</v>
      </c>
      <c r="AB250" s="1">
        <v>39078</v>
      </c>
      <c r="AC250">
        <v>1604.51</v>
      </c>
    </row>
    <row r="251" spans="1:29">
      <c r="A251" s="1">
        <v>39079</v>
      </c>
      <c r="B251">
        <v>1175.2210312480599</v>
      </c>
      <c r="D251" s="1">
        <v>39080</v>
      </c>
      <c r="E251">
        <f t="shared" si="34"/>
        <v>1601.26</v>
      </c>
      <c r="F251">
        <f t="shared" si="35"/>
        <v>1177.0662836255301</v>
      </c>
      <c r="G251" s="2">
        <f t="shared" si="36"/>
        <v>-1.2488604148719329E-4</v>
      </c>
      <c r="H251" s="2">
        <f t="shared" si="37"/>
        <v>1.538782988707322E-3</v>
      </c>
      <c r="I251">
        <f t="shared" si="38"/>
        <v>10416.596193127854</v>
      </c>
      <c r="J251">
        <f t="shared" si="39"/>
        <v>11679.186791755161</v>
      </c>
      <c r="AB251" s="1">
        <v>39079</v>
      </c>
      <c r="AC251">
        <v>1601.46</v>
      </c>
    </row>
    <row r="252" spans="1:29">
      <c r="A252" s="1">
        <v>39080</v>
      </c>
      <c r="B252">
        <v>1177.0662836255301</v>
      </c>
      <c r="D252" s="1">
        <v>39085</v>
      </c>
      <c r="E252">
        <f t="shared" si="34"/>
        <v>1606.49</v>
      </c>
      <c r="F252">
        <f t="shared" si="35"/>
        <v>1166.1427830303501</v>
      </c>
      <c r="G252" s="2">
        <f t="shared" si="36"/>
        <v>3.2661778849156775E-3</v>
      </c>
      <c r="H252" s="2">
        <f t="shared" si="37"/>
        <v>-9.3116257270003163E-3</v>
      </c>
      <c r="I252">
        <f t="shared" si="38"/>
        <v>10450.618649249946</v>
      </c>
      <c r="J252">
        <f t="shared" si="39"/>
        <v>11570.434575554611</v>
      </c>
      <c r="AB252" s="1">
        <v>39080</v>
      </c>
      <c r="AC252">
        <v>1601.26</v>
      </c>
    </row>
    <row r="253" spans="1:29">
      <c r="A253" s="1">
        <v>39085</v>
      </c>
      <c r="B253">
        <v>1166.1427830303501</v>
      </c>
      <c r="D253" s="1">
        <v>39086</v>
      </c>
      <c r="E253">
        <f t="shared" si="34"/>
        <v>1611.21</v>
      </c>
      <c r="F253">
        <f t="shared" si="35"/>
        <v>1164.0094883122999</v>
      </c>
      <c r="G253" s="2">
        <f t="shared" si="36"/>
        <v>2.9380824032518849E-3</v>
      </c>
      <c r="H253" s="2">
        <f t="shared" si="37"/>
        <v>-1.8607089975289141E-3</v>
      </c>
      <c r="I253">
        <f t="shared" si="38"/>
        <v>10481.323428006403</v>
      </c>
      <c r="J253">
        <f t="shared" si="39"/>
        <v>11548.905363834558</v>
      </c>
      <c r="AB253" s="1">
        <v>39084</v>
      </c>
      <c r="AC253">
        <v>1603.49</v>
      </c>
    </row>
    <row r="254" spans="1:29">
      <c r="A254" s="1">
        <v>39086</v>
      </c>
      <c r="B254">
        <v>1164.0094883122999</v>
      </c>
      <c r="D254" s="1">
        <v>39087</v>
      </c>
      <c r="E254">
        <f t="shared" si="34"/>
        <v>1609.08</v>
      </c>
      <c r="F254">
        <f t="shared" si="35"/>
        <v>1125.22408363197</v>
      </c>
      <c r="G254" s="2">
        <f t="shared" si="36"/>
        <v>-1.3219878228164506E-3</v>
      </c>
      <c r="H254" s="2">
        <f t="shared" si="37"/>
        <v>-3.3351871993981298E-2</v>
      </c>
      <c r="I254">
        <f t="shared" si="38"/>
        <v>10467.467246067577</v>
      </c>
      <c r="J254">
        <f t="shared" si="39"/>
        <v>11163.727750469345</v>
      </c>
      <c r="AB254" s="1">
        <v>39085</v>
      </c>
      <c r="AC254">
        <v>1606.49</v>
      </c>
    </row>
    <row r="255" spans="1:29">
      <c r="A255" s="1">
        <v>39087</v>
      </c>
      <c r="B255">
        <v>1125.22408363197</v>
      </c>
      <c r="D255" s="1">
        <v>39090</v>
      </c>
      <c r="E255">
        <f t="shared" si="34"/>
        <v>1609.07</v>
      </c>
      <c r="F255">
        <f t="shared" si="35"/>
        <v>1130.35258041206</v>
      </c>
      <c r="G255" s="2">
        <f t="shared" si="36"/>
        <v>-6.2147313992788611E-6</v>
      </c>
      <c r="H255" s="2">
        <f t="shared" si="37"/>
        <v>4.5264067594993022E-3</v>
      </c>
      <c r="I255">
        <f t="shared" si="38"/>
        <v>10467.402193570213</v>
      </c>
      <c r="J255">
        <f t="shared" si="39"/>
        <v>11214.259323220278</v>
      </c>
      <c r="AB255" s="1">
        <v>39086</v>
      </c>
      <c r="AC255">
        <v>1611.21</v>
      </c>
    </row>
    <row r="256" spans="1:29">
      <c r="A256" s="1">
        <v>39090</v>
      </c>
      <c r="B256">
        <v>1130.35258041206</v>
      </c>
      <c r="D256" s="1">
        <v>39091</v>
      </c>
      <c r="E256">
        <f t="shared" si="34"/>
        <v>1609.3</v>
      </c>
      <c r="F256">
        <f t="shared" si="35"/>
        <v>1140.8419855593399</v>
      </c>
      <c r="G256" s="2">
        <f t="shared" si="36"/>
        <v>1.4293971051593246E-4</v>
      </c>
      <c r="H256" s="2">
        <f t="shared" si="37"/>
        <v>9.2484147620367167E-3</v>
      </c>
      <c r="I256">
        <f t="shared" si="38"/>
        <v>10468.898401009616</v>
      </c>
      <c r="J256">
        <f t="shared" si="39"/>
        <v>11317.973444690455</v>
      </c>
      <c r="AB256" s="1">
        <v>39087</v>
      </c>
      <c r="AC256">
        <v>1609.08</v>
      </c>
    </row>
    <row r="257" spans="1:29">
      <c r="A257" s="1">
        <v>39091</v>
      </c>
      <c r="B257">
        <v>1140.8419855593399</v>
      </c>
      <c r="D257" s="1">
        <v>39092</v>
      </c>
      <c r="E257">
        <f t="shared" si="34"/>
        <v>1607.45</v>
      </c>
      <c r="F257">
        <f t="shared" si="35"/>
        <v>1136.0725893900999</v>
      </c>
      <c r="G257" s="2">
        <f t="shared" si="36"/>
        <v>-1.1495681352140519E-3</v>
      </c>
      <c r="H257" s="2">
        <f t="shared" si="37"/>
        <v>-4.2119423380979956E-3</v>
      </c>
      <c r="I257">
        <f t="shared" si="38"/>
        <v>10456.863688997022</v>
      </c>
      <c r="J257">
        <f t="shared" si="39"/>
        <v>11270.302793157294</v>
      </c>
      <c r="AB257" s="1">
        <v>39090</v>
      </c>
      <c r="AC257">
        <v>1609.07</v>
      </c>
    </row>
    <row r="258" spans="1:29">
      <c r="A258" s="1">
        <v>39092</v>
      </c>
      <c r="B258">
        <v>1136.0725893900999</v>
      </c>
      <c r="D258" s="1">
        <v>39093</v>
      </c>
      <c r="E258">
        <f t="shared" si="34"/>
        <v>1603.22</v>
      </c>
      <c r="F258">
        <f t="shared" si="35"/>
        <v>1133.57405101875</v>
      </c>
      <c r="G258" s="2">
        <f t="shared" si="36"/>
        <v>-2.63149709166699E-3</v>
      </c>
      <c r="H258" s="2">
        <f t="shared" si="37"/>
        <v>-2.2306262549145798E-3</v>
      </c>
      <c r="I258">
        <f t="shared" si="38"/>
        <v>10429.346482611469</v>
      </c>
      <c r="J258">
        <f t="shared" si="39"/>
        <v>11245.16295984604</v>
      </c>
      <c r="AB258" s="1">
        <v>39091</v>
      </c>
      <c r="AC258">
        <v>1609.3</v>
      </c>
    </row>
    <row r="259" spans="1:29">
      <c r="A259" s="1">
        <v>39093</v>
      </c>
      <c r="B259">
        <v>1133.57405101875</v>
      </c>
      <c r="D259" s="1">
        <v>39094</v>
      </c>
      <c r="E259">
        <f t="shared" si="34"/>
        <v>1600.08</v>
      </c>
      <c r="F259">
        <f t="shared" si="35"/>
        <v>1155.20522990366</v>
      </c>
      <c r="G259" s="2">
        <f t="shared" si="36"/>
        <v>-1.9585584012176138E-3</v>
      </c>
      <c r="H259" s="2">
        <f t="shared" si="37"/>
        <v>1.9050932066294459E-2</v>
      </c>
      <c r="I259">
        <f t="shared" si="38"/>
        <v>10408.919998438741</v>
      </c>
      <c r="J259">
        <f t="shared" si="39"/>
        <v>11459.393795468477</v>
      </c>
      <c r="AB259" s="1">
        <v>39092</v>
      </c>
      <c r="AC259">
        <v>1607.45</v>
      </c>
    </row>
    <row r="260" spans="1:29">
      <c r="A260" s="1">
        <v>39094</v>
      </c>
      <c r="B260">
        <v>1155.20522990366</v>
      </c>
      <c r="D260" s="1">
        <v>39098</v>
      </c>
      <c r="E260">
        <f t="shared" si="34"/>
        <v>1603.21</v>
      </c>
      <c r="F260">
        <f t="shared" si="35"/>
        <v>1156.1082685480501</v>
      </c>
      <c r="G260" s="2">
        <f t="shared" si="36"/>
        <v>1.9561521923905367E-3</v>
      </c>
      <c r="H260" s="2">
        <f t="shared" si="37"/>
        <v>7.5036353266385658E-4</v>
      </c>
      <c r="I260">
        <f t="shared" si="38"/>
        <v>10429.281430114104</v>
      </c>
      <c r="J260">
        <f t="shared" si="39"/>
        <v>11467.992506679029</v>
      </c>
      <c r="AB260" s="1">
        <v>39093</v>
      </c>
      <c r="AC260">
        <v>1603.22</v>
      </c>
    </row>
    <row r="261" spans="1:29">
      <c r="A261" s="1">
        <v>39098</v>
      </c>
      <c r="B261">
        <v>1156.1082685480501</v>
      </c>
      <c r="D261" s="1">
        <v>39099</v>
      </c>
      <c r="E261">
        <f t="shared" ref="E261:E324" si="40">SUMIF(AB:AB,D261,AC:AC)</f>
        <v>1600.71</v>
      </c>
      <c r="F261">
        <f t="shared" ref="F261:F324" si="41">SUMIF(A:A,D261,B:B)</f>
        <v>1167.73235362329</v>
      </c>
      <c r="G261" s="2">
        <f t="shared" ref="G261:G324" si="42">E261/E260-1</f>
        <v>-1.5593715109062378E-3</v>
      </c>
      <c r="H261" s="2">
        <f t="shared" ref="H261:H324" si="43">(F261/F260-1)-($M$23/252)</f>
        <v>1.0023146026902985E-2</v>
      </c>
      <c r="I261">
        <f t="shared" ref="I261:I324" si="44">I260*(1+G261)</f>
        <v>10413.018305772761</v>
      </c>
      <c r="J261">
        <f t="shared" ref="J261:J324" si="45">J260*(1+H261)</f>
        <v>11582.937870208902</v>
      </c>
      <c r="AB261" s="1">
        <v>39094</v>
      </c>
      <c r="AC261">
        <v>1600.08</v>
      </c>
    </row>
    <row r="262" spans="1:29">
      <c r="A262" s="1">
        <v>39099</v>
      </c>
      <c r="B262">
        <v>1167.73235362329</v>
      </c>
      <c r="D262" s="1">
        <v>39100</v>
      </c>
      <c r="E262">
        <f t="shared" si="40"/>
        <v>1604.5</v>
      </c>
      <c r="F262">
        <f t="shared" si="41"/>
        <v>1160.7062807659199</v>
      </c>
      <c r="G262" s="2">
        <f t="shared" si="42"/>
        <v>2.3676993334207364E-3</v>
      </c>
      <c r="H262" s="2">
        <f t="shared" si="43"/>
        <v>-6.0482013005549781E-3</v>
      </c>
      <c r="I262">
        <f t="shared" si="44"/>
        <v>10437.673202274236</v>
      </c>
      <c r="J262">
        <f t="shared" si="45"/>
        <v>11512.881930318057</v>
      </c>
      <c r="AB262" s="1">
        <v>39098</v>
      </c>
      <c r="AC262">
        <v>1603.21</v>
      </c>
    </row>
    <row r="263" spans="1:29">
      <c r="A263" s="1">
        <v>39100</v>
      </c>
      <c r="B263">
        <v>1160.7062807659199</v>
      </c>
      <c r="D263" s="1">
        <v>39101</v>
      </c>
      <c r="E263">
        <f t="shared" si="40"/>
        <v>1602.81</v>
      </c>
      <c r="F263">
        <f t="shared" si="41"/>
        <v>1174.6747945161301</v>
      </c>
      <c r="G263" s="2">
        <f t="shared" si="42"/>
        <v>-1.0532876285447301E-3</v>
      </c>
      <c r="H263" s="2">
        <f t="shared" si="43"/>
        <v>1.2003145636732515E-2</v>
      </c>
      <c r="I263">
        <f t="shared" si="44"/>
        <v>10426.679330219487</v>
      </c>
      <c r="J263">
        <f t="shared" si="45"/>
        <v>11651.07272882617</v>
      </c>
      <c r="AB263" s="1">
        <v>39099</v>
      </c>
      <c r="AC263">
        <v>1600.71</v>
      </c>
    </row>
    <row r="264" spans="1:29">
      <c r="A264" s="1">
        <v>39101</v>
      </c>
      <c r="B264">
        <v>1174.6747945161301</v>
      </c>
      <c r="D264" s="1">
        <v>39104</v>
      </c>
      <c r="E264">
        <f t="shared" si="40"/>
        <v>1604.97</v>
      </c>
      <c r="F264">
        <f t="shared" si="41"/>
        <v>1172.03434720309</v>
      </c>
      <c r="G264" s="2">
        <f t="shared" si="42"/>
        <v>1.3476332191588725E-3</v>
      </c>
      <c r="H264" s="2">
        <f t="shared" si="43"/>
        <v>-2.2791605370824689E-3</v>
      </c>
      <c r="I264">
        <f t="shared" si="44"/>
        <v>10440.730669650409</v>
      </c>
      <c r="J264">
        <f t="shared" si="45"/>
        <v>11624.518063647951</v>
      </c>
      <c r="AB264" s="1">
        <v>39100</v>
      </c>
      <c r="AC264">
        <v>1604.5</v>
      </c>
    </row>
    <row r="265" spans="1:29">
      <c r="A265" s="1">
        <v>39104</v>
      </c>
      <c r="B265">
        <v>1172.03434720309</v>
      </c>
      <c r="D265" s="1">
        <v>39105</v>
      </c>
      <c r="E265">
        <f t="shared" si="40"/>
        <v>1601.62</v>
      </c>
      <c r="F265">
        <f t="shared" si="41"/>
        <v>1190.97982745225</v>
      </c>
      <c r="G265" s="2">
        <f t="shared" si="42"/>
        <v>-2.0872664286560871E-3</v>
      </c>
      <c r="H265" s="2">
        <f t="shared" si="43"/>
        <v>1.6133262602486455E-2</v>
      </c>
      <c r="I265">
        <f t="shared" si="44"/>
        <v>10418.938083033008</v>
      </c>
      <c r="J265">
        <f t="shared" si="45"/>
        <v>11812.05946619613</v>
      </c>
      <c r="AB265" s="1">
        <v>39101</v>
      </c>
      <c r="AC265">
        <v>1602.81</v>
      </c>
    </row>
    <row r="266" spans="1:29">
      <c r="A266" s="1">
        <v>39105</v>
      </c>
      <c r="B266">
        <v>1190.97982745225</v>
      </c>
      <c r="D266" s="1">
        <v>39106</v>
      </c>
      <c r="E266">
        <f t="shared" si="40"/>
        <v>1601.9</v>
      </c>
      <c r="F266">
        <f t="shared" si="41"/>
        <v>1195.5168206548401</v>
      </c>
      <c r="G266" s="2">
        <f t="shared" si="42"/>
        <v>1.7482299172111304E-4</v>
      </c>
      <c r="H266" s="2">
        <f t="shared" si="43"/>
        <v>3.7781134713651084E-3</v>
      </c>
      <c r="I266">
        <f t="shared" si="44"/>
        <v>10420.759552959242</v>
      </c>
      <c r="J266">
        <f t="shared" si="45"/>
        <v>11856.686767189931</v>
      </c>
      <c r="AB266" s="1">
        <v>39104</v>
      </c>
      <c r="AC266">
        <v>1604.97</v>
      </c>
    </row>
    <row r="267" spans="1:29">
      <c r="A267" s="1">
        <v>39106</v>
      </c>
      <c r="B267">
        <v>1195.5168206548401</v>
      </c>
      <c r="D267" s="1">
        <v>39107</v>
      </c>
      <c r="E267">
        <f t="shared" si="40"/>
        <v>1597.19</v>
      </c>
      <c r="F267">
        <f t="shared" si="41"/>
        <v>1191.50865144964</v>
      </c>
      <c r="G267" s="2">
        <f t="shared" si="42"/>
        <v>-2.9402584430988643E-3</v>
      </c>
      <c r="H267" s="2">
        <f t="shared" si="43"/>
        <v>-3.3840157150519016E-3</v>
      </c>
      <c r="I267">
        <f t="shared" si="44"/>
        <v>10390.119826700151</v>
      </c>
      <c r="J267">
        <f t="shared" si="45"/>
        <v>11816.563552841313</v>
      </c>
      <c r="AB267" s="1">
        <v>39105</v>
      </c>
      <c r="AC267">
        <v>1601.62</v>
      </c>
    </row>
    <row r="268" spans="1:29">
      <c r="A268" s="1">
        <v>39107</v>
      </c>
      <c r="B268">
        <v>1191.50865144964</v>
      </c>
      <c r="D268" s="1">
        <v>39108</v>
      </c>
      <c r="E268">
        <f t="shared" si="40"/>
        <v>1595.96</v>
      </c>
      <c r="F268">
        <f t="shared" si="41"/>
        <v>1184.74585783211</v>
      </c>
      <c r="G268" s="2">
        <f t="shared" si="42"/>
        <v>-7.7010249250242246E-4</v>
      </c>
      <c r="H268" s="2">
        <f t="shared" si="43"/>
        <v>-5.7071733888274575E-3</v>
      </c>
      <c r="I268">
        <f t="shared" si="44"/>
        <v>10382.118369524211</v>
      </c>
      <c r="J268">
        <f t="shared" si="45"/>
        <v>11749.12437578515</v>
      </c>
      <c r="AB268" s="1">
        <v>39106</v>
      </c>
      <c r="AC268">
        <v>1601.9</v>
      </c>
    </row>
    <row r="269" spans="1:29">
      <c r="A269" s="1">
        <v>39108</v>
      </c>
      <c r="B269">
        <v>1184.74585783211</v>
      </c>
      <c r="D269" s="1">
        <v>39111</v>
      </c>
      <c r="E269">
        <f t="shared" si="40"/>
        <v>1595.43</v>
      </c>
      <c r="F269">
        <f t="shared" si="41"/>
        <v>1181.7765412911699</v>
      </c>
      <c r="G269" s="2">
        <f t="shared" si="42"/>
        <v>-3.3208852352184515E-4</v>
      </c>
      <c r="H269" s="2">
        <f t="shared" si="43"/>
        <v>-2.5376390754469394E-3</v>
      </c>
      <c r="I269">
        <f t="shared" si="44"/>
        <v>10378.670587163846</v>
      </c>
      <c r="J269">
        <f t="shared" si="45"/>
        <v>11719.309338666872</v>
      </c>
      <c r="AB269" s="1">
        <v>39107</v>
      </c>
      <c r="AC269">
        <v>1597.19</v>
      </c>
    </row>
    <row r="270" spans="1:29">
      <c r="A270" s="1">
        <v>39111</v>
      </c>
      <c r="B270">
        <v>1181.7765412911699</v>
      </c>
      <c r="D270" s="1">
        <v>39112</v>
      </c>
      <c r="E270">
        <f t="shared" si="40"/>
        <v>1596.54</v>
      </c>
      <c r="F270">
        <f t="shared" si="41"/>
        <v>1184.9986708640699</v>
      </c>
      <c r="G270" s="2">
        <f t="shared" si="42"/>
        <v>6.957371993756567E-4</v>
      </c>
      <c r="H270" s="2">
        <f t="shared" si="43"/>
        <v>2.6951641913356091E-3</v>
      </c>
      <c r="I270">
        <f t="shared" si="44"/>
        <v>10385.891414371401</v>
      </c>
      <c r="J270">
        <f t="shared" si="45"/>
        <v>11750.894801543631</v>
      </c>
      <c r="AB270" s="1">
        <v>39108</v>
      </c>
      <c r="AC270">
        <v>1595.96</v>
      </c>
    </row>
    <row r="271" spans="1:29">
      <c r="A271" s="1">
        <v>39112</v>
      </c>
      <c r="B271">
        <v>1184.9986708640699</v>
      </c>
      <c r="D271" s="1">
        <v>39113</v>
      </c>
      <c r="E271">
        <f t="shared" si="40"/>
        <v>1601.38</v>
      </c>
      <c r="F271">
        <f t="shared" si="41"/>
        <v>1203.4902561541601</v>
      </c>
      <c r="G271" s="2">
        <f t="shared" si="42"/>
        <v>3.0315557392863735E-3</v>
      </c>
      <c r="H271" s="2">
        <f t="shared" si="43"/>
        <v>1.5573381621413274E-2</v>
      </c>
      <c r="I271">
        <f t="shared" si="44"/>
        <v>10417.376823096243</v>
      </c>
      <c r="J271">
        <f t="shared" si="45"/>
        <v>11933.895970681151</v>
      </c>
      <c r="AB271" s="1">
        <v>39111</v>
      </c>
      <c r="AC271">
        <v>1595.43</v>
      </c>
    </row>
    <row r="272" spans="1:29">
      <c r="A272" s="1">
        <v>39113</v>
      </c>
      <c r="B272">
        <v>1203.4902561541601</v>
      </c>
      <c r="D272" s="1">
        <v>39114</v>
      </c>
      <c r="E272">
        <f t="shared" si="40"/>
        <v>1600.82</v>
      </c>
      <c r="F272">
        <f t="shared" si="41"/>
        <v>1211.02216932684</v>
      </c>
      <c r="G272" s="2">
        <f t="shared" si="42"/>
        <v>-3.4969838514287144E-4</v>
      </c>
      <c r="H272" s="2">
        <f t="shared" si="43"/>
        <v>6.2270422797177875E-3</v>
      </c>
      <c r="I272">
        <f t="shared" si="44"/>
        <v>10413.733883243782</v>
      </c>
      <c r="J272">
        <f t="shared" si="45"/>
        <v>12008.208845452335</v>
      </c>
      <c r="AB272" s="1">
        <v>39112</v>
      </c>
      <c r="AC272">
        <v>1596.54</v>
      </c>
    </row>
    <row r="273" spans="1:29">
      <c r="A273" s="1">
        <v>39114</v>
      </c>
      <c r="B273">
        <v>1211.02216932684</v>
      </c>
      <c r="D273" s="1">
        <v>39115</v>
      </c>
      <c r="E273">
        <f t="shared" si="40"/>
        <v>1602.31</v>
      </c>
      <c r="F273">
        <f t="shared" si="41"/>
        <v>1191.4605339638999</v>
      </c>
      <c r="G273" s="2">
        <f t="shared" si="42"/>
        <v>9.3077297884835986E-4</v>
      </c>
      <c r="H273" s="2">
        <f t="shared" si="43"/>
        <v>-1.6184344468040877E-2</v>
      </c>
      <c r="I273">
        <f t="shared" si="44"/>
        <v>10423.426705351223</v>
      </c>
      <c r="J273">
        <f t="shared" si="45"/>
        <v>11813.863857053359</v>
      </c>
      <c r="AB273" s="1">
        <v>39113</v>
      </c>
      <c r="AC273">
        <v>1601.38</v>
      </c>
    </row>
    <row r="274" spans="1:29">
      <c r="A274" s="1">
        <v>39115</v>
      </c>
      <c r="B274">
        <v>1191.4605339638999</v>
      </c>
      <c r="D274" s="1">
        <v>39118</v>
      </c>
      <c r="E274">
        <f t="shared" si="40"/>
        <v>1605.15</v>
      </c>
      <c r="F274">
        <f t="shared" si="41"/>
        <v>1201.3655501033199</v>
      </c>
      <c r="G274" s="2">
        <f t="shared" si="42"/>
        <v>1.772441038251138E-3</v>
      </c>
      <c r="H274" s="2">
        <f t="shared" si="43"/>
        <v>8.2819904780689572E-3</v>
      </c>
      <c r="I274">
        <f t="shared" si="44"/>
        <v>10441.90161460299</v>
      </c>
      <c r="J274">
        <f t="shared" si="45"/>
        <v>11911.706165026677</v>
      </c>
      <c r="AB274" s="1">
        <v>39114</v>
      </c>
      <c r="AC274">
        <v>1600.82</v>
      </c>
    </row>
    <row r="275" spans="1:29">
      <c r="A275" s="1">
        <v>39118</v>
      </c>
      <c r="B275">
        <v>1201.3655501033199</v>
      </c>
      <c r="D275" s="1">
        <v>39119</v>
      </c>
      <c r="E275">
        <f t="shared" si="40"/>
        <v>1609.97</v>
      </c>
      <c r="F275">
        <f t="shared" si="41"/>
        <v>1209.58217796443</v>
      </c>
      <c r="G275" s="2">
        <f t="shared" si="42"/>
        <v>3.0028346260473349E-3</v>
      </c>
      <c r="H275" s="2">
        <f t="shared" si="43"/>
        <v>6.808057717216565E-3</v>
      </c>
      <c r="I275">
        <f t="shared" si="44"/>
        <v>10473.2569183331</v>
      </c>
      <c r="J275">
        <f t="shared" si="45"/>
        <v>11992.801748108703</v>
      </c>
      <c r="AB275" s="1">
        <v>39115</v>
      </c>
      <c r="AC275">
        <v>1602.31</v>
      </c>
    </row>
    <row r="276" spans="1:29">
      <c r="A276" s="1">
        <v>39119</v>
      </c>
      <c r="B276">
        <v>1209.58217796443</v>
      </c>
      <c r="D276" s="1">
        <v>39120</v>
      </c>
      <c r="E276">
        <f t="shared" si="40"/>
        <v>1612.38</v>
      </c>
      <c r="F276">
        <f t="shared" si="41"/>
        <v>1209.3914921427299</v>
      </c>
      <c r="G276" s="2">
        <f t="shared" si="42"/>
        <v>1.4969223028999945E-3</v>
      </c>
      <c r="H276" s="2">
        <f t="shared" si="43"/>
        <v>-1.8899523088059455E-4</v>
      </c>
      <c r="I276">
        <f t="shared" si="44"/>
        <v>10488.934570198155</v>
      </c>
      <c r="J276">
        <f t="shared" si="45"/>
        <v>11990.535165773414</v>
      </c>
      <c r="AB276" s="1">
        <v>39118</v>
      </c>
      <c r="AC276">
        <v>1605.15</v>
      </c>
    </row>
    <row r="277" spans="1:29">
      <c r="A277" s="1">
        <v>39120</v>
      </c>
      <c r="B277">
        <v>1209.3914921427299</v>
      </c>
      <c r="D277" s="1">
        <v>39121</v>
      </c>
      <c r="E277">
        <f t="shared" si="40"/>
        <v>1613.64</v>
      </c>
      <c r="F277">
        <f t="shared" si="41"/>
        <v>1220.3352157277</v>
      </c>
      <c r="G277" s="2">
        <f t="shared" si="42"/>
        <v>7.8145350351643827E-4</v>
      </c>
      <c r="H277" s="2">
        <f t="shared" si="43"/>
        <v>9.0176011592438491E-3</v>
      </c>
      <c r="I277">
        <f t="shared" si="44"/>
        <v>10497.13118486619</v>
      </c>
      <c r="J277">
        <f t="shared" si="45"/>
        <v>12098.661029584246</v>
      </c>
      <c r="AB277" s="1">
        <v>39119</v>
      </c>
      <c r="AC277">
        <v>1609.97</v>
      </c>
    </row>
    <row r="278" spans="1:29">
      <c r="A278" s="1">
        <v>39121</v>
      </c>
      <c r="B278">
        <v>1220.3352157277</v>
      </c>
      <c r="D278" s="1">
        <v>39122</v>
      </c>
      <c r="E278">
        <f t="shared" si="40"/>
        <v>1609.04</v>
      </c>
      <c r="F278">
        <f t="shared" si="41"/>
        <v>1233.95838406856</v>
      </c>
      <c r="G278" s="2">
        <f t="shared" si="42"/>
        <v>-2.8506978012444728E-3</v>
      </c>
      <c r="H278" s="2">
        <f t="shared" si="43"/>
        <v>1.1132114869164178E-2</v>
      </c>
      <c r="I278">
        <f t="shared" si="44"/>
        <v>10467.207036078116</v>
      </c>
      <c r="J278">
        <f t="shared" si="45"/>
        <v>12233.344713928656</v>
      </c>
      <c r="AB278" s="1">
        <v>39120</v>
      </c>
      <c r="AC278">
        <v>1612.38</v>
      </c>
    </row>
    <row r="279" spans="1:29">
      <c r="A279" s="1">
        <v>39122</v>
      </c>
      <c r="B279">
        <v>1233.95838406856</v>
      </c>
      <c r="D279" s="1">
        <v>39125</v>
      </c>
      <c r="E279">
        <f t="shared" si="40"/>
        <v>1607.54</v>
      </c>
      <c r="F279">
        <f t="shared" si="41"/>
        <v>1223.7346067373701</v>
      </c>
      <c r="G279" s="2">
        <f t="shared" si="42"/>
        <v>-9.3223288420429817E-4</v>
      </c>
      <c r="H279" s="2">
        <f t="shared" si="43"/>
        <v>-8.3166993957782039E-3</v>
      </c>
      <c r="I279">
        <f t="shared" si="44"/>
        <v>10457.449161473309</v>
      </c>
      <c r="J279">
        <f t="shared" si="45"/>
        <v>12131.603663337979</v>
      </c>
      <c r="AB279" s="1">
        <v>39121</v>
      </c>
      <c r="AC279">
        <v>1613.64</v>
      </c>
    </row>
    <row r="280" spans="1:29">
      <c r="A280" s="1">
        <v>39125</v>
      </c>
      <c r="B280">
        <v>1223.7346067373701</v>
      </c>
      <c r="D280" s="1">
        <v>39126</v>
      </c>
      <c r="E280">
        <f t="shared" si="40"/>
        <v>1606.54</v>
      </c>
      <c r="F280">
        <f t="shared" si="41"/>
        <v>1225.5171716464699</v>
      </c>
      <c r="G280" s="2">
        <f t="shared" si="42"/>
        <v>-6.2206850218349263E-4</v>
      </c>
      <c r="H280" s="2">
        <f t="shared" si="43"/>
        <v>1.4253105132385432E-3</v>
      </c>
      <c r="I280">
        <f t="shared" si="44"/>
        <v>10450.943911736771</v>
      </c>
      <c r="J280">
        <f t="shared" si="45"/>
        <v>12148.894965581778</v>
      </c>
      <c r="AB280" s="1">
        <v>39122</v>
      </c>
      <c r="AC280">
        <v>1609.04</v>
      </c>
    </row>
    <row r="281" spans="1:29">
      <c r="A281" s="1">
        <v>39126</v>
      </c>
      <c r="B281">
        <v>1225.5171716464699</v>
      </c>
      <c r="D281" s="1">
        <v>39127</v>
      </c>
      <c r="E281">
        <f t="shared" si="40"/>
        <v>1615.1</v>
      </c>
      <c r="F281">
        <f t="shared" si="41"/>
        <v>1238.4841660177401</v>
      </c>
      <c r="G281" s="2">
        <f t="shared" si="42"/>
        <v>5.3282208970830691E-3</v>
      </c>
      <c r="H281" s="2">
        <f t="shared" si="43"/>
        <v>1.0549485294606054E-2</v>
      </c>
      <c r="I281">
        <f t="shared" si="44"/>
        <v>10506.628849481531</v>
      </c>
      <c r="J281">
        <f t="shared" si="45"/>
        <v>12277.059554366895</v>
      </c>
      <c r="AB281" s="1">
        <v>39125</v>
      </c>
      <c r="AC281">
        <v>1607.54</v>
      </c>
    </row>
    <row r="282" spans="1:29">
      <c r="A282" s="1">
        <v>39127</v>
      </c>
      <c r="B282">
        <v>1238.4841660177401</v>
      </c>
      <c r="D282" s="1">
        <v>39128</v>
      </c>
      <c r="E282">
        <f t="shared" si="40"/>
        <v>1618.39</v>
      </c>
      <c r="F282">
        <f t="shared" si="41"/>
        <v>1239.4708904670399</v>
      </c>
      <c r="G282" s="2">
        <f t="shared" si="42"/>
        <v>2.0370255711721352E-3</v>
      </c>
      <c r="H282" s="2">
        <f t="shared" si="43"/>
        <v>7.653702644153334E-4</v>
      </c>
      <c r="I282">
        <f t="shared" si="44"/>
        <v>10528.03112111474</v>
      </c>
      <c r="J282">
        <f t="shared" si="45"/>
        <v>12286.456050684263</v>
      </c>
      <c r="AB282" s="1">
        <v>39126</v>
      </c>
      <c r="AC282">
        <v>1606.54</v>
      </c>
    </row>
    <row r="283" spans="1:29">
      <c r="A283" s="1">
        <v>39128</v>
      </c>
      <c r="B283">
        <v>1239.4708904670399</v>
      </c>
      <c r="D283" s="1">
        <v>39129</v>
      </c>
      <c r="E283">
        <f t="shared" si="40"/>
        <v>1620.06</v>
      </c>
      <c r="F283">
        <f t="shared" si="41"/>
        <v>1243.921642562</v>
      </c>
      <c r="G283" s="2">
        <f t="shared" si="42"/>
        <v>1.0318897175587427E-3</v>
      </c>
      <c r="H283" s="2">
        <f t="shared" si="43"/>
        <v>3.5594992187258597E-3</v>
      </c>
      <c r="I283">
        <f t="shared" si="44"/>
        <v>10538.894888174756</v>
      </c>
      <c r="J283">
        <f t="shared" si="45"/>
        <v>12330.189681397582</v>
      </c>
      <c r="AB283" s="1">
        <v>39127</v>
      </c>
      <c r="AC283">
        <v>1615.1</v>
      </c>
    </row>
    <row r="284" spans="1:29">
      <c r="A284" s="1">
        <v>39129</v>
      </c>
      <c r="B284">
        <v>1243.921642562</v>
      </c>
      <c r="D284" s="1">
        <v>39133</v>
      </c>
      <c r="E284">
        <f t="shared" si="40"/>
        <v>1622.62</v>
      </c>
      <c r="F284">
        <f t="shared" si="41"/>
        <v>1224.3378612203001</v>
      </c>
      <c r="G284" s="2">
        <f t="shared" si="42"/>
        <v>1.5801883880843803E-3</v>
      </c>
      <c r="H284" s="2">
        <f t="shared" si="43"/>
        <v>-1.5774930370645732E-2</v>
      </c>
      <c r="I284">
        <f t="shared" si="44"/>
        <v>10555.548327500292</v>
      </c>
      <c r="J284">
        <f t="shared" si="45"/>
        <v>12135.681797716681</v>
      </c>
      <c r="AB284" s="1">
        <v>39128</v>
      </c>
      <c r="AC284">
        <v>1618.39</v>
      </c>
    </row>
    <row r="285" spans="1:29">
      <c r="A285" s="1">
        <v>39133</v>
      </c>
      <c r="B285">
        <v>1224.3378612203001</v>
      </c>
      <c r="D285" s="1">
        <v>39134</v>
      </c>
      <c r="E285">
        <f t="shared" si="40"/>
        <v>1622.16</v>
      </c>
      <c r="F285">
        <f t="shared" si="41"/>
        <v>1265.60335492483</v>
      </c>
      <c r="G285" s="2">
        <f t="shared" si="42"/>
        <v>-2.8349213001188645E-4</v>
      </c>
      <c r="H285" s="2">
        <f t="shared" si="43"/>
        <v>3.3672986019713656E-2</v>
      </c>
      <c r="I285">
        <f t="shared" si="44"/>
        <v>10552.555912621485</v>
      </c>
      <c r="J285">
        <f t="shared" si="45"/>
        <v>12544.326441230887</v>
      </c>
      <c r="AB285" s="1">
        <v>39129</v>
      </c>
      <c r="AC285">
        <v>1620.06</v>
      </c>
    </row>
    <row r="286" spans="1:29">
      <c r="A286" s="1">
        <v>39134</v>
      </c>
      <c r="B286">
        <v>1265.60335492483</v>
      </c>
      <c r="D286" s="1">
        <v>39135</v>
      </c>
      <c r="E286">
        <f t="shared" si="40"/>
        <v>1618.79</v>
      </c>
      <c r="F286">
        <f t="shared" si="41"/>
        <v>1261.07041319675</v>
      </c>
      <c r="G286" s="2">
        <f t="shared" si="42"/>
        <v>-2.0774769443212548E-3</v>
      </c>
      <c r="H286" s="2">
        <f t="shared" si="43"/>
        <v>-3.6129940482666815E-3</v>
      </c>
      <c r="I286">
        <f t="shared" si="44"/>
        <v>10530.633221009353</v>
      </c>
      <c r="J286">
        <f t="shared" si="45"/>
        <v>12499.003864459206</v>
      </c>
      <c r="AB286" s="1">
        <v>39133</v>
      </c>
      <c r="AC286">
        <v>1622.62</v>
      </c>
    </row>
    <row r="287" spans="1:29">
      <c r="A287" s="1">
        <v>39135</v>
      </c>
      <c r="B287">
        <v>1261.07041319675</v>
      </c>
      <c r="D287" s="1">
        <v>39136</v>
      </c>
      <c r="E287">
        <f t="shared" si="40"/>
        <v>1623.49</v>
      </c>
      <c r="F287">
        <f t="shared" si="41"/>
        <v>1272.5815291265101</v>
      </c>
      <c r="G287" s="2">
        <f t="shared" si="42"/>
        <v>2.90340315914972E-3</v>
      </c>
      <c r="H287" s="2">
        <f t="shared" si="43"/>
        <v>9.096702494253284E-3</v>
      </c>
      <c r="I287">
        <f t="shared" si="44"/>
        <v>10561.20789477108</v>
      </c>
      <c r="J287">
        <f t="shared" si="45"/>
        <v>12612.703584088713</v>
      </c>
      <c r="AB287" s="1">
        <v>39134</v>
      </c>
      <c r="AC287">
        <v>1622.16</v>
      </c>
    </row>
    <row r="288" spans="1:29">
      <c r="A288" s="1">
        <v>39136</v>
      </c>
      <c r="B288">
        <v>1272.5815291265101</v>
      </c>
      <c r="D288" s="1">
        <v>39139</v>
      </c>
      <c r="E288">
        <f t="shared" si="40"/>
        <v>1628.31</v>
      </c>
      <c r="F288">
        <f t="shared" si="41"/>
        <v>1282.1023458719401</v>
      </c>
      <c r="G288" s="2">
        <f t="shared" si="42"/>
        <v>2.9689126511402986E-3</v>
      </c>
      <c r="H288" s="2">
        <f t="shared" si="43"/>
        <v>7.4501492497576986E-3</v>
      </c>
      <c r="I288">
        <f t="shared" si="44"/>
        <v>10592.563198501188</v>
      </c>
      <c r="J288">
        <f t="shared" si="45"/>
        <v>12706.670108233127</v>
      </c>
      <c r="AB288" s="1">
        <v>39135</v>
      </c>
      <c r="AC288">
        <v>1618.79</v>
      </c>
    </row>
    <row r="289" spans="1:29">
      <c r="A289" s="1">
        <v>39139</v>
      </c>
      <c r="B289">
        <v>1282.1023458719401</v>
      </c>
      <c r="D289" s="1">
        <v>39140</v>
      </c>
      <c r="E289">
        <f t="shared" si="40"/>
        <v>1637.89</v>
      </c>
      <c r="F289">
        <f t="shared" si="41"/>
        <v>1285.67367226239</v>
      </c>
      <c r="G289" s="2">
        <f t="shared" si="42"/>
        <v>5.883400580970477E-3</v>
      </c>
      <c r="H289" s="2">
        <f t="shared" si="43"/>
        <v>2.754174431407764E-3</v>
      </c>
      <c r="I289">
        <f t="shared" si="44"/>
        <v>10654.883490977216</v>
      </c>
      <c r="J289">
        <f t="shared" si="45"/>
        <v>12741.666494153555</v>
      </c>
      <c r="AB289" s="1">
        <v>39136</v>
      </c>
      <c r="AC289">
        <v>1623.49</v>
      </c>
    </row>
    <row r="290" spans="1:29">
      <c r="A290" s="1">
        <v>39140</v>
      </c>
      <c r="B290">
        <v>1285.67367226239</v>
      </c>
      <c r="D290" s="1">
        <v>39141</v>
      </c>
      <c r="E290">
        <f t="shared" si="40"/>
        <v>1634.36</v>
      </c>
      <c r="F290">
        <f t="shared" si="41"/>
        <v>1253.98054589457</v>
      </c>
      <c r="G290" s="2">
        <f t="shared" si="42"/>
        <v>-2.1552118884663463E-3</v>
      </c>
      <c r="H290" s="2">
        <f t="shared" si="43"/>
        <v>-2.468233728487915E-2</v>
      </c>
      <c r="I290">
        <f t="shared" si="44"/>
        <v>10631.919959407238</v>
      </c>
      <c r="J290">
        <f t="shared" si="45"/>
        <v>12427.172384173413</v>
      </c>
      <c r="AB290" s="1">
        <v>39139</v>
      </c>
      <c r="AC290">
        <v>1628.31</v>
      </c>
    </row>
    <row r="291" spans="1:29">
      <c r="A291" s="1">
        <v>39141</v>
      </c>
      <c r="B291">
        <v>1253.98054589457</v>
      </c>
      <c r="D291" s="1">
        <v>39142</v>
      </c>
      <c r="E291">
        <f t="shared" si="40"/>
        <v>1634.08</v>
      </c>
      <c r="F291">
        <f t="shared" si="41"/>
        <v>1240.1347892752499</v>
      </c>
      <c r="G291" s="2">
        <f t="shared" si="42"/>
        <v>-1.7132088401572432E-4</v>
      </c>
      <c r="H291" s="2">
        <f t="shared" si="43"/>
        <v>-1.1072793720500551E-2</v>
      </c>
      <c r="I291">
        <f t="shared" si="44"/>
        <v>10630.098489481008</v>
      </c>
      <c r="J291">
        <f t="shared" si="45"/>
        <v>12289.568867834359</v>
      </c>
      <c r="AB291" s="1">
        <v>39140</v>
      </c>
      <c r="AC291">
        <v>1637.89</v>
      </c>
    </row>
    <row r="292" spans="1:29">
      <c r="A292" s="1">
        <v>39142</v>
      </c>
      <c r="B292">
        <v>1240.1347892752499</v>
      </c>
      <c r="D292" s="1">
        <v>39143</v>
      </c>
      <c r="E292">
        <f t="shared" si="40"/>
        <v>1636.56</v>
      </c>
      <c r="F292">
        <f t="shared" si="41"/>
        <v>1204.27780253024</v>
      </c>
      <c r="G292" s="2">
        <f t="shared" si="42"/>
        <v>1.517673553314447E-3</v>
      </c>
      <c r="H292" s="2">
        <f t="shared" si="43"/>
        <v>-2.894513104289068E-2</v>
      </c>
      <c r="I292">
        <f t="shared" si="44"/>
        <v>10646.231508827621</v>
      </c>
      <c r="J292">
        <f t="shared" si="45"/>
        <v>11933.845686494265</v>
      </c>
      <c r="AB292" s="1">
        <v>39141</v>
      </c>
      <c r="AC292">
        <v>1634.36</v>
      </c>
    </row>
    <row r="293" spans="1:29">
      <c r="A293" s="1">
        <v>39143</v>
      </c>
      <c r="B293">
        <v>1204.27780253024</v>
      </c>
      <c r="D293" s="1">
        <v>39146</v>
      </c>
      <c r="E293">
        <f t="shared" si="40"/>
        <v>1635.53</v>
      </c>
      <c r="F293">
        <f t="shared" si="41"/>
        <v>1193.6654109594899</v>
      </c>
      <c r="G293" s="2">
        <f t="shared" si="42"/>
        <v>-6.2936892017395607E-4</v>
      </c>
      <c r="H293" s="2">
        <f t="shared" si="43"/>
        <v>-8.843594643783181E-3</v>
      </c>
      <c r="I293">
        <f t="shared" si="44"/>
        <v>10639.531101598988</v>
      </c>
      <c r="J293">
        <f t="shared" si="45"/>
        <v>11828.307592701451</v>
      </c>
      <c r="AB293" s="1">
        <v>39142</v>
      </c>
      <c r="AC293">
        <v>1634.08</v>
      </c>
    </row>
    <row r="294" spans="1:29">
      <c r="A294" s="1">
        <v>39146</v>
      </c>
      <c r="B294">
        <v>1193.6654109594899</v>
      </c>
      <c r="D294" s="1">
        <v>39147</v>
      </c>
      <c r="E294">
        <f t="shared" si="40"/>
        <v>1635.12</v>
      </c>
      <c r="F294">
        <f t="shared" si="41"/>
        <v>1204.0720477956099</v>
      </c>
      <c r="G294" s="2">
        <f t="shared" si="42"/>
        <v>-2.5068326475219394E-4</v>
      </c>
      <c r="H294" s="2">
        <f t="shared" si="43"/>
        <v>8.6868701041649902E-3</v>
      </c>
      <c r="I294">
        <f t="shared" si="44"/>
        <v>10636.863949207007</v>
      </c>
      <c r="J294">
        <f t="shared" si="45"/>
        <v>11931.058564311355</v>
      </c>
      <c r="AB294" s="1">
        <v>39143</v>
      </c>
      <c r="AC294">
        <v>1636.56</v>
      </c>
    </row>
    <row r="295" spans="1:29">
      <c r="A295" s="1">
        <v>39147</v>
      </c>
      <c r="B295">
        <v>1204.0720477956099</v>
      </c>
      <c r="D295" s="1">
        <v>39148</v>
      </c>
      <c r="E295">
        <f t="shared" si="40"/>
        <v>1638.11</v>
      </c>
      <c r="F295">
        <f t="shared" si="41"/>
        <v>1219.8905668744901</v>
      </c>
      <c r="G295" s="2">
        <f t="shared" si="42"/>
        <v>1.8286119673174284E-3</v>
      </c>
      <c r="H295" s="2">
        <f t="shared" si="43"/>
        <v>1.3106169522567679E-2</v>
      </c>
      <c r="I295">
        <f t="shared" si="44"/>
        <v>10656.314645919254</v>
      </c>
      <c r="J295">
        <f t="shared" si="45"/>
        <v>12087.429040438901</v>
      </c>
      <c r="AB295" s="1">
        <v>39146</v>
      </c>
      <c r="AC295">
        <v>1635.53</v>
      </c>
    </row>
    <row r="296" spans="1:29">
      <c r="A296" s="1">
        <v>39148</v>
      </c>
      <c r="B296">
        <v>1219.8905668744901</v>
      </c>
      <c r="D296" s="1">
        <v>39149</v>
      </c>
      <c r="E296">
        <f t="shared" si="40"/>
        <v>1638.06</v>
      </c>
      <c r="F296">
        <f t="shared" si="41"/>
        <v>1223.8026428383901</v>
      </c>
      <c r="G296" s="2">
        <f t="shared" si="42"/>
        <v>-3.0522980752234474E-5</v>
      </c>
      <c r="H296" s="2">
        <f t="shared" si="43"/>
        <v>3.1755580934778823E-3</v>
      </c>
      <c r="I296">
        <f t="shared" si="44"/>
        <v>10655.989383432427</v>
      </c>
      <c r="J296">
        <f t="shared" si="45"/>
        <v>12125.813373557605</v>
      </c>
      <c r="AB296" s="1">
        <v>39147</v>
      </c>
      <c r="AC296">
        <v>1635.12</v>
      </c>
    </row>
    <row r="297" spans="1:29">
      <c r="A297" s="1">
        <v>39149</v>
      </c>
      <c r="B297">
        <v>1223.8026428383901</v>
      </c>
      <c r="D297" s="1">
        <v>39150</v>
      </c>
      <c r="E297">
        <f t="shared" si="40"/>
        <v>1630.5</v>
      </c>
      <c r="F297">
        <f t="shared" si="41"/>
        <v>1211.7747208722101</v>
      </c>
      <c r="G297" s="2">
        <f t="shared" si="42"/>
        <v>-4.6152155598695455E-3</v>
      </c>
      <c r="H297" s="2">
        <f t="shared" si="43"/>
        <v>-9.8596675520943641E-3</v>
      </c>
      <c r="I297">
        <f t="shared" si="44"/>
        <v>10606.809695424205</v>
      </c>
      <c r="J297">
        <f t="shared" si="45"/>
        <v>12006.256884895587</v>
      </c>
      <c r="AB297" s="1">
        <v>39148</v>
      </c>
      <c r="AC297">
        <v>1638.11</v>
      </c>
    </row>
    <row r="298" spans="1:29">
      <c r="A298" s="1">
        <v>39150</v>
      </c>
      <c r="B298">
        <v>1211.7747208722101</v>
      </c>
      <c r="D298" s="1">
        <v>39153</v>
      </c>
      <c r="E298">
        <f t="shared" si="40"/>
        <v>1633.99</v>
      </c>
      <c r="F298">
        <f t="shared" si="41"/>
        <v>1211.6955878956701</v>
      </c>
      <c r="G298" s="2">
        <f t="shared" si="42"/>
        <v>2.1404477154247648E-3</v>
      </c>
      <c r="H298" s="2">
        <f t="shared" si="43"/>
        <v>-9.6652579308719507E-5</v>
      </c>
      <c r="I298">
        <f t="shared" si="44"/>
        <v>10629.513017004721</v>
      </c>
      <c r="J298">
        <f t="shared" si="45"/>
        <v>12005.096449199818</v>
      </c>
      <c r="AB298" s="1">
        <v>39149</v>
      </c>
      <c r="AC298">
        <v>1638.06</v>
      </c>
    </row>
    <row r="299" spans="1:29">
      <c r="A299" s="1">
        <v>39153</v>
      </c>
      <c r="B299">
        <v>1211.6955878956701</v>
      </c>
      <c r="D299" s="1">
        <v>39154</v>
      </c>
      <c r="E299">
        <f t="shared" si="40"/>
        <v>1638.76</v>
      </c>
      <c r="F299">
        <f t="shared" si="41"/>
        <v>1215.6018136668499</v>
      </c>
      <c r="G299" s="2">
        <f t="shared" si="42"/>
        <v>2.9192345118391749E-3</v>
      </c>
      <c r="H299" s="2">
        <f t="shared" si="43"/>
        <v>3.1924190488144774E-3</v>
      </c>
      <c r="I299">
        <f t="shared" si="44"/>
        <v>10660.543058248006</v>
      </c>
      <c r="J299">
        <f t="shared" si="45"/>
        <v>12043.421747787099</v>
      </c>
      <c r="AB299" s="1">
        <v>39150</v>
      </c>
      <c r="AC299">
        <v>1630.5</v>
      </c>
    </row>
    <row r="300" spans="1:29">
      <c r="A300" s="1">
        <v>39154</v>
      </c>
      <c r="B300">
        <v>1215.6018136668499</v>
      </c>
      <c r="D300" s="1">
        <v>39155</v>
      </c>
      <c r="E300">
        <f t="shared" si="40"/>
        <v>1634.1</v>
      </c>
      <c r="F300">
        <f t="shared" si="41"/>
        <v>1197.9474228352601</v>
      </c>
      <c r="G300" s="2">
        <f t="shared" si="42"/>
        <v>-2.8436134638385457E-3</v>
      </c>
      <c r="H300" s="2">
        <f t="shared" si="43"/>
        <v>-1.4554518416121575E-2</v>
      </c>
      <c r="I300">
        <f t="shared" si="44"/>
        <v>10630.22859447574</v>
      </c>
      <c r="J300">
        <f t="shared" si="45"/>
        <v>11868.135544165812</v>
      </c>
      <c r="AB300" s="1">
        <v>39153</v>
      </c>
      <c r="AC300">
        <v>1633.99</v>
      </c>
    </row>
    <row r="301" spans="1:29">
      <c r="A301" s="1">
        <v>39155</v>
      </c>
      <c r="B301">
        <v>1197.9474228352601</v>
      </c>
      <c r="D301" s="1">
        <v>39156</v>
      </c>
      <c r="E301">
        <f t="shared" si="40"/>
        <v>1633.82</v>
      </c>
      <c r="F301">
        <f t="shared" si="41"/>
        <v>1206.4666480805699</v>
      </c>
      <c r="G301" s="2">
        <f t="shared" si="42"/>
        <v>-1.7134814270847176E-4</v>
      </c>
      <c r="H301" s="2">
        <f t="shared" si="43"/>
        <v>7.080169281788418E-3</v>
      </c>
      <c r="I301">
        <f t="shared" si="44"/>
        <v>10628.407124549511</v>
      </c>
      <c r="J301">
        <f t="shared" si="45"/>
        <v>11952.163952877716</v>
      </c>
      <c r="AB301" s="1">
        <v>39154</v>
      </c>
      <c r="AC301">
        <v>1638.76</v>
      </c>
    </row>
    <row r="302" spans="1:29">
      <c r="A302" s="1">
        <v>39156</v>
      </c>
      <c r="B302">
        <v>1206.4666480805699</v>
      </c>
      <c r="D302" s="1">
        <v>39157</v>
      </c>
      <c r="E302">
        <f t="shared" si="40"/>
        <v>1632.61</v>
      </c>
      <c r="F302">
        <f t="shared" si="41"/>
        <v>1218.09268164778</v>
      </c>
      <c r="G302" s="2">
        <f t="shared" si="42"/>
        <v>-7.40595659252552E-4</v>
      </c>
      <c r="H302" s="2">
        <f t="shared" si="43"/>
        <v>9.6050825886833894E-3</v>
      </c>
      <c r="I302">
        <f t="shared" si="44"/>
        <v>10620.535772368301</v>
      </c>
      <c r="J302">
        <f t="shared" si="45"/>
        <v>12066.96547475859</v>
      </c>
      <c r="AB302" s="1">
        <v>39155</v>
      </c>
      <c r="AC302">
        <v>1634.1</v>
      </c>
    </row>
    <row r="303" spans="1:29">
      <c r="A303" s="1">
        <v>39157</v>
      </c>
      <c r="B303">
        <v>1218.09268164778</v>
      </c>
      <c r="D303" s="1">
        <v>39160</v>
      </c>
      <c r="E303">
        <f t="shared" si="40"/>
        <v>1631.14</v>
      </c>
      <c r="F303">
        <f t="shared" si="41"/>
        <v>1217.5736737462901</v>
      </c>
      <c r="G303" s="2">
        <f t="shared" si="42"/>
        <v>-9.0039874801683961E-4</v>
      </c>
      <c r="H303" s="2">
        <f t="shared" si="43"/>
        <v>-4.5743164597747887E-4</v>
      </c>
      <c r="I303">
        <f t="shared" si="44"/>
        <v>10610.973055255592</v>
      </c>
      <c r="J303">
        <f t="shared" si="45"/>
        <v>12061.445662879518</v>
      </c>
      <c r="AB303" s="1">
        <v>39156</v>
      </c>
      <c r="AC303">
        <v>1633.82</v>
      </c>
    </row>
    <row r="304" spans="1:29">
      <c r="A304" s="1">
        <v>39160</v>
      </c>
      <c r="B304">
        <v>1217.5736737462901</v>
      </c>
      <c r="D304" s="1">
        <v>39161</v>
      </c>
      <c r="E304">
        <f t="shared" si="40"/>
        <v>1632.56</v>
      </c>
      <c r="F304">
        <f t="shared" si="41"/>
        <v>1227.4856764874301</v>
      </c>
      <c r="G304" s="2">
        <f t="shared" si="42"/>
        <v>8.7055678850367357E-4</v>
      </c>
      <c r="H304" s="2">
        <f t="shared" si="43"/>
        <v>8.1094335280887612E-3</v>
      </c>
      <c r="I304">
        <f t="shared" si="44"/>
        <v>10620.210509881474</v>
      </c>
      <c r="J304">
        <f t="shared" si="45"/>
        <v>12159.257154735293</v>
      </c>
      <c r="AB304" s="1">
        <v>39157</v>
      </c>
      <c r="AC304">
        <v>1632.61</v>
      </c>
    </row>
    <row r="305" spans="1:29">
      <c r="A305" s="1">
        <v>39161</v>
      </c>
      <c r="B305">
        <v>1227.4856764874301</v>
      </c>
      <c r="D305" s="1">
        <v>39162</v>
      </c>
      <c r="E305">
        <f t="shared" si="40"/>
        <v>1636.05</v>
      </c>
      <c r="F305">
        <f t="shared" si="41"/>
        <v>1230.7784089322799</v>
      </c>
      <c r="G305" s="2">
        <f t="shared" si="42"/>
        <v>2.1377468515706433E-3</v>
      </c>
      <c r="H305" s="2">
        <f t="shared" si="43"/>
        <v>2.6511525188622439E-3</v>
      </c>
      <c r="I305">
        <f t="shared" si="44"/>
        <v>10642.91383146199</v>
      </c>
      <c r="J305">
        <f t="shared" si="45"/>
        <v>12191.493199968561</v>
      </c>
      <c r="AB305" s="1">
        <v>39160</v>
      </c>
      <c r="AC305">
        <v>1631.14</v>
      </c>
    </row>
    <row r="306" spans="1:29">
      <c r="A306" s="1">
        <v>39162</v>
      </c>
      <c r="B306">
        <v>1230.7784089322799</v>
      </c>
      <c r="D306" s="1">
        <v>39163</v>
      </c>
      <c r="E306">
        <f t="shared" si="40"/>
        <v>1629.56</v>
      </c>
      <c r="F306">
        <f t="shared" si="41"/>
        <v>1234.67620743321</v>
      </c>
      <c r="G306" s="2">
        <f t="shared" si="42"/>
        <v>-3.9668714281347883E-3</v>
      </c>
      <c r="H306" s="2">
        <f t="shared" si="43"/>
        <v>3.1355884589868385E-3</v>
      </c>
      <c r="I306">
        <f t="shared" si="44"/>
        <v>10600.694760671864</v>
      </c>
      <c r="J306">
        <f t="shared" si="45"/>
        <v>12229.720705344198</v>
      </c>
      <c r="AB306" s="1">
        <v>39161</v>
      </c>
      <c r="AC306">
        <v>1632.56</v>
      </c>
    </row>
    <row r="307" spans="1:29">
      <c r="A307" s="1">
        <v>39163</v>
      </c>
      <c r="B307">
        <v>1234.67620743321</v>
      </c>
      <c r="D307" s="1">
        <v>39164</v>
      </c>
      <c r="E307">
        <f t="shared" si="40"/>
        <v>1627.75</v>
      </c>
      <c r="F307">
        <f t="shared" si="41"/>
        <v>1220.4235102310699</v>
      </c>
      <c r="G307" s="2">
        <f t="shared" si="42"/>
        <v>-1.1107292766144861E-3</v>
      </c>
      <c r="H307" s="2">
        <f t="shared" si="43"/>
        <v>-1.1575021236581528E-2</v>
      </c>
      <c r="I307">
        <f t="shared" si="44"/>
        <v>10588.920258648732</v>
      </c>
      <c r="J307">
        <f t="shared" si="45"/>
        <v>12088.161428462379</v>
      </c>
      <c r="AB307" s="1">
        <v>39162</v>
      </c>
      <c r="AC307">
        <v>1636.05</v>
      </c>
    </row>
    <row r="308" spans="1:29">
      <c r="A308" s="1">
        <v>39164</v>
      </c>
      <c r="B308">
        <v>1220.4235102310699</v>
      </c>
      <c r="D308" s="1">
        <v>39167</v>
      </c>
      <c r="E308">
        <f t="shared" si="40"/>
        <v>1630.29</v>
      </c>
      <c r="F308">
        <f t="shared" si="41"/>
        <v>1234.8017285143801</v>
      </c>
      <c r="G308" s="2">
        <f t="shared" si="42"/>
        <v>1.5604361849177462E-3</v>
      </c>
      <c r="H308" s="2">
        <f t="shared" si="43"/>
        <v>1.1749985848879064E-2</v>
      </c>
      <c r="I308">
        <f t="shared" si="44"/>
        <v>10605.443592979536</v>
      </c>
      <c r="J308">
        <f t="shared" si="45"/>
        <v>12230.197154185777</v>
      </c>
      <c r="AB308" s="1">
        <v>39163</v>
      </c>
      <c r="AC308">
        <v>1629.56</v>
      </c>
    </row>
    <row r="309" spans="1:29">
      <c r="A309" s="1">
        <v>39167</v>
      </c>
      <c r="B309">
        <v>1234.8017285143801</v>
      </c>
      <c r="D309" s="1">
        <v>39168</v>
      </c>
      <c r="E309">
        <f t="shared" si="40"/>
        <v>1628.52</v>
      </c>
      <c r="F309">
        <f t="shared" si="41"/>
        <v>1230.8402426083301</v>
      </c>
      <c r="G309" s="2">
        <f t="shared" si="42"/>
        <v>-1.0856964098411304E-3</v>
      </c>
      <c r="H309" s="2">
        <f t="shared" si="43"/>
        <v>-3.2395451576265103E-3</v>
      </c>
      <c r="I309">
        <f t="shared" si="44"/>
        <v>10593.929300945865</v>
      </c>
      <c r="J309">
        <f t="shared" si="45"/>
        <v>12190.576878218117</v>
      </c>
      <c r="AB309" s="1">
        <v>39164</v>
      </c>
      <c r="AC309">
        <v>1627.75</v>
      </c>
    </row>
    <row r="310" spans="1:29">
      <c r="A310" s="1">
        <v>39168</v>
      </c>
      <c r="B310">
        <v>1230.8402426083301</v>
      </c>
      <c r="D310" s="1">
        <v>39169</v>
      </c>
      <c r="E310">
        <f t="shared" si="40"/>
        <v>1627.2</v>
      </c>
      <c r="F310">
        <f t="shared" si="41"/>
        <v>1238.0392754847701</v>
      </c>
      <c r="G310" s="2">
        <f t="shared" si="42"/>
        <v>-8.1055191216561351E-4</v>
      </c>
      <c r="H310" s="2">
        <f t="shared" si="43"/>
        <v>5.8175275424188991E-3</v>
      </c>
      <c r="I310">
        <f t="shared" si="44"/>
        <v>10585.342371293636</v>
      </c>
      <c r="J310">
        <f t="shared" si="45"/>
        <v>12261.495894965125</v>
      </c>
      <c r="AB310" s="1">
        <v>39167</v>
      </c>
      <c r="AC310">
        <v>1630.29</v>
      </c>
    </row>
    <row r="311" spans="1:29">
      <c r="A311" s="1">
        <v>39169</v>
      </c>
      <c r="B311">
        <v>1238.0392754847701</v>
      </c>
      <c r="D311" s="1">
        <v>39170</v>
      </c>
      <c r="E311">
        <f t="shared" si="40"/>
        <v>1626.52</v>
      </c>
      <c r="F311">
        <f t="shared" si="41"/>
        <v>1226.9617199637601</v>
      </c>
      <c r="G311" s="2">
        <f t="shared" si="42"/>
        <v>-4.1789577187811844E-4</v>
      </c>
      <c r="H311" s="2">
        <f t="shared" si="43"/>
        <v>-8.9790100280726978E-3</v>
      </c>
      <c r="I311">
        <f t="shared" si="44"/>
        <v>10580.91880147279</v>
      </c>
      <c r="J311">
        <f t="shared" si="45"/>
        <v>12151.399800365061</v>
      </c>
      <c r="AB311" s="1">
        <v>39168</v>
      </c>
      <c r="AC311">
        <v>1628.52</v>
      </c>
    </row>
    <row r="312" spans="1:29">
      <c r="A312" s="1">
        <v>39170</v>
      </c>
      <c r="B312">
        <v>1226.9617199637601</v>
      </c>
      <c r="D312" s="1">
        <v>39171</v>
      </c>
      <c r="E312">
        <f t="shared" si="40"/>
        <v>1624.99</v>
      </c>
      <c r="F312">
        <f t="shared" si="41"/>
        <v>1229.37202674113</v>
      </c>
      <c r="G312" s="2">
        <f t="shared" si="42"/>
        <v>-9.4065858397063273E-4</v>
      </c>
      <c r="H312" s="2">
        <f t="shared" si="43"/>
        <v>1.9331022823581797E-3</v>
      </c>
      <c r="I312">
        <f t="shared" si="44"/>
        <v>10570.965769375887</v>
      </c>
      <c r="J312">
        <f t="shared" si="45"/>
        <v>12174.889699052992</v>
      </c>
      <c r="AB312" s="1">
        <v>39169</v>
      </c>
      <c r="AC312">
        <v>1627.2</v>
      </c>
    </row>
    <row r="313" spans="1:29">
      <c r="A313" s="1">
        <v>39171</v>
      </c>
      <c r="B313">
        <v>1229.37202674113</v>
      </c>
      <c r="D313" s="1">
        <v>39174</v>
      </c>
      <c r="E313">
        <f t="shared" si="40"/>
        <v>1625.48</v>
      </c>
      <c r="F313">
        <f t="shared" si="41"/>
        <v>1234.2201874370401</v>
      </c>
      <c r="G313" s="2">
        <f t="shared" si="42"/>
        <v>3.0154031717111174E-4</v>
      </c>
      <c r="H313" s="2">
        <f t="shared" si="43"/>
        <v>3.912258253763479E-3</v>
      </c>
      <c r="I313">
        <f t="shared" si="44"/>
        <v>10574.153341746789</v>
      </c>
      <c r="J313">
        <f t="shared" si="45"/>
        <v>12222.52101176677</v>
      </c>
      <c r="AB313" s="1">
        <v>39170</v>
      </c>
      <c r="AC313">
        <v>1626.52</v>
      </c>
    </row>
    <row r="314" spans="1:29">
      <c r="A314" s="1">
        <v>39174</v>
      </c>
      <c r="B314">
        <v>1234.2201874370401</v>
      </c>
      <c r="D314" s="1">
        <v>39175</v>
      </c>
      <c r="E314">
        <f t="shared" si="40"/>
        <v>1623.98</v>
      </c>
      <c r="F314">
        <f t="shared" si="41"/>
        <v>1229.59715445657</v>
      </c>
      <c r="G314" s="2">
        <f t="shared" si="42"/>
        <v>-9.2280434087166352E-4</v>
      </c>
      <c r="H314" s="2">
        <f t="shared" si="43"/>
        <v>-3.7770608933943898E-3</v>
      </c>
      <c r="I314">
        <f t="shared" si="44"/>
        <v>10564.395467141983</v>
      </c>
      <c r="J314">
        <f t="shared" si="45"/>
        <v>12176.355805634535</v>
      </c>
      <c r="AB314" s="1">
        <v>39171</v>
      </c>
      <c r="AC314">
        <v>1624.99</v>
      </c>
    </row>
    <row r="315" spans="1:29">
      <c r="A315" s="1">
        <v>39175</v>
      </c>
      <c r="B315">
        <v>1229.59715445657</v>
      </c>
      <c r="D315" s="1">
        <v>39176</v>
      </c>
      <c r="E315">
        <f t="shared" si="40"/>
        <v>1624.87</v>
      </c>
      <c r="F315">
        <f t="shared" si="41"/>
        <v>1245.2706519629301</v>
      </c>
      <c r="G315" s="2">
        <f t="shared" si="42"/>
        <v>5.4803630586586216E-4</v>
      </c>
      <c r="H315" s="2">
        <f t="shared" si="43"/>
        <v>1.2715506501272367E-2</v>
      </c>
      <c r="I315">
        <f t="shared" si="44"/>
        <v>10570.185139407502</v>
      </c>
      <c r="J315">
        <f t="shared" si="45"/>
        <v>12331.184337042887</v>
      </c>
      <c r="AB315" s="1">
        <v>39174</v>
      </c>
      <c r="AC315">
        <v>1625.48</v>
      </c>
    </row>
    <row r="316" spans="1:29">
      <c r="A316" s="1">
        <v>39176</v>
      </c>
      <c r="B316">
        <v>1245.2706519629301</v>
      </c>
      <c r="D316" s="1">
        <v>39177</v>
      </c>
      <c r="E316">
        <f t="shared" si="40"/>
        <v>1623.33</v>
      </c>
      <c r="F316">
        <f t="shared" si="41"/>
        <v>1246.9048414686799</v>
      </c>
      <c r="G316" s="2">
        <f t="shared" si="42"/>
        <v>-9.4776812914265651E-4</v>
      </c>
      <c r="H316" s="2">
        <f t="shared" si="43"/>
        <v>1.2809675202788092E-3</v>
      </c>
      <c r="I316">
        <f t="shared" si="44"/>
        <v>10560.167054813233</v>
      </c>
      <c r="J316">
        <f t="shared" si="45"/>
        <v>12346.98018366521</v>
      </c>
      <c r="AB316" s="1">
        <v>39175</v>
      </c>
      <c r="AC316">
        <v>1623.98</v>
      </c>
    </row>
    <row r="317" spans="1:29">
      <c r="A317" s="1">
        <v>39177</v>
      </c>
      <c r="B317">
        <v>1246.9048414686799</v>
      </c>
      <c r="D317" s="1">
        <v>39181</v>
      </c>
      <c r="E317">
        <f t="shared" si="40"/>
        <v>1618.43</v>
      </c>
      <c r="F317">
        <f t="shared" si="41"/>
        <v>1237.9849603544001</v>
      </c>
      <c r="G317" s="2">
        <f t="shared" si="42"/>
        <v>-3.0184866909376273E-3</v>
      </c>
      <c r="H317" s="2">
        <f t="shared" si="43"/>
        <v>-7.1849673635884567E-3</v>
      </c>
      <c r="I317">
        <f t="shared" si="44"/>
        <v>10528.291331104201</v>
      </c>
      <c r="J317">
        <f t="shared" si="45"/>
        <v>12258.267534006702</v>
      </c>
      <c r="AB317" s="1">
        <v>39176</v>
      </c>
      <c r="AC317">
        <v>1624.87</v>
      </c>
    </row>
    <row r="318" spans="1:29">
      <c r="A318" s="1">
        <v>39181</v>
      </c>
      <c r="B318">
        <v>1237.9849603544001</v>
      </c>
      <c r="D318" s="1">
        <v>39182</v>
      </c>
      <c r="E318">
        <f t="shared" si="40"/>
        <v>1621.52</v>
      </c>
      <c r="F318">
        <f t="shared" si="41"/>
        <v>1249.1835366210901</v>
      </c>
      <c r="G318" s="2">
        <f t="shared" si="42"/>
        <v>1.9092577374368869E-3</v>
      </c>
      <c r="H318" s="2">
        <f t="shared" si="43"/>
        <v>9.0144604159939305E-3</v>
      </c>
      <c r="I318">
        <f t="shared" si="44"/>
        <v>10548.392552790101</v>
      </c>
      <c r="J318">
        <f t="shared" si="45"/>
        <v>12368.769201460667</v>
      </c>
      <c r="AB318" s="1">
        <v>39177</v>
      </c>
      <c r="AC318">
        <v>1623.33</v>
      </c>
    </row>
    <row r="319" spans="1:29">
      <c r="A319" s="1">
        <v>39182</v>
      </c>
      <c r="B319">
        <v>1249.1835366210901</v>
      </c>
      <c r="D319" s="1">
        <v>39183</v>
      </c>
      <c r="E319">
        <f t="shared" si="40"/>
        <v>1621.5</v>
      </c>
      <c r="F319">
        <f t="shared" si="41"/>
        <v>1249.1014170710901</v>
      </c>
      <c r="G319" s="2">
        <f t="shared" si="42"/>
        <v>-1.2334106270661671E-5</v>
      </c>
      <c r="H319" s="2">
        <f t="shared" si="43"/>
        <v>-9.7087784862758594E-5</v>
      </c>
      <c r="I319">
        <f t="shared" si="44"/>
        <v>10548.26244779537</v>
      </c>
      <c r="J319">
        <f t="shared" si="45"/>
        <v>12367.56834505742</v>
      </c>
      <c r="AB319" s="1">
        <v>39181</v>
      </c>
      <c r="AC319">
        <v>1618.43</v>
      </c>
    </row>
    <row r="320" spans="1:29">
      <c r="A320" s="1">
        <v>39183</v>
      </c>
      <c r="B320">
        <v>1249.1014170710901</v>
      </c>
      <c r="D320" s="1">
        <v>39184</v>
      </c>
      <c r="E320">
        <f t="shared" si="40"/>
        <v>1621.8</v>
      </c>
      <c r="F320">
        <f t="shared" si="41"/>
        <v>1245.7255001342601</v>
      </c>
      <c r="G320" s="2">
        <f t="shared" si="42"/>
        <v>1.8501387604064057E-4</v>
      </c>
      <c r="H320" s="2">
        <f t="shared" si="43"/>
        <v>-2.7340256189225857E-3</v>
      </c>
      <c r="I320">
        <f t="shared" si="44"/>
        <v>10550.214022716331</v>
      </c>
      <c r="J320">
        <f t="shared" si="45"/>
        <v>12333.755096358258</v>
      </c>
      <c r="AB320" s="1">
        <v>39182</v>
      </c>
      <c r="AC320">
        <v>1621.52</v>
      </c>
    </row>
    <row r="321" spans="1:29">
      <c r="A321" s="1">
        <v>39184</v>
      </c>
      <c r="B321">
        <v>1245.7255001342601</v>
      </c>
      <c r="D321" s="1">
        <v>39185</v>
      </c>
      <c r="E321">
        <f t="shared" si="40"/>
        <v>1619.38</v>
      </c>
      <c r="F321">
        <f t="shared" si="41"/>
        <v>1262.65989190562</v>
      </c>
      <c r="G321" s="2">
        <f t="shared" si="42"/>
        <v>-1.4921691947218374E-3</v>
      </c>
      <c r="H321" s="2">
        <f t="shared" si="43"/>
        <v>1.3562650249819031E-2</v>
      </c>
      <c r="I321">
        <f t="shared" si="44"/>
        <v>10534.471318353912</v>
      </c>
      <c r="J321">
        <f t="shared" si="45"/>
        <v>12501.033502997087</v>
      </c>
      <c r="AB321" s="1">
        <v>39183</v>
      </c>
      <c r="AC321">
        <v>1621.5</v>
      </c>
    </row>
    <row r="322" spans="1:29">
      <c r="A322" s="1">
        <v>39185</v>
      </c>
      <c r="B322">
        <v>1262.65989190562</v>
      </c>
      <c r="D322" s="1">
        <v>39188</v>
      </c>
      <c r="E322">
        <f t="shared" si="40"/>
        <v>1623</v>
      </c>
      <c r="F322">
        <f t="shared" si="41"/>
        <v>1274.8504453847199</v>
      </c>
      <c r="G322" s="2">
        <f t="shared" si="42"/>
        <v>2.2354234336596779E-3</v>
      </c>
      <c r="H322" s="2">
        <f t="shared" si="43"/>
        <v>9.6233120030931544E-3</v>
      </c>
      <c r="I322">
        <f t="shared" si="44"/>
        <v>10558.020322400176</v>
      </c>
      <c r="J322">
        <f t="shared" si="45"/>
        <v>12621.334848757548</v>
      </c>
      <c r="AB322" s="1">
        <v>39184</v>
      </c>
      <c r="AC322">
        <v>1621.8</v>
      </c>
    </row>
    <row r="323" spans="1:29">
      <c r="A323" s="1">
        <v>39188</v>
      </c>
      <c r="B323">
        <v>1274.8504453847199</v>
      </c>
      <c r="D323" s="1">
        <v>39189</v>
      </c>
      <c r="E323">
        <f t="shared" si="40"/>
        <v>1627.78</v>
      </c>
      <c r="F323">
        <f t="shared" si="41"/>
        <v>1275.3501603475299</v>
      </c>
      <c r="G323" s="2">
        <f t="shared" si="42"/>
        <v>2.9451632778805248E-3</v>
      </c>
      <c r="H323" s="2">
        <f t="shared" si="43"/>
        <v>3.6063007609840126E-4</v>
      </c>
      <c r="I323">
        <f t="shared" si="44"/>
        <v>10589.115416140825</v>
      </c>
      <c r="J323">
        <f t="shared" si="45"/>
        <v>12625.886481704518</v>
      </c>
      <c r="AB323" s="1">
        <v>39185</v>
      </c>
      <c r="AC323">
        <v>1619.38</v>
      </c>
    </row>
    <row r="324" spans="1:29">
      <c r="A324" s="1">
        <v>39189</v>
      </c>
      <c r="B324">
        <v>1275.3501603475299</v>
      </c>
      <c r="D324" s="1">
        <v>39190</v>
      </c>
      <c r="E324">
        <f t="shared" si="40"/>
        <v>1631.43</v>
      </c>
      <c r="F324">
        <f t="shared" si="41"/>
        <v>1279.6917139530599</v>
      </c>
      <c r="G324" s="2">
        <f t="shared" si="42"/>
        <v>2.2423177579280473E-3</v>
      </c>
      <c r="H324" s="2">
        <f t="shared" si="43"/>
        <v>3.3728559606041827E-3</v>
      </c>
      <c r="I324">
        <f t="shared" si="44"/>
        <v>10612.859577679186</v>
      </c>
      <c r="J324">
        <f t="shared" si="45"/>
        <v>12668.471778182246</v>
      </c>
      <c r="AB324" s="1">
        <v>39188</v>
      </c>
      <c r="AC324">
        <v>1623</v>
      </c>
    </row>
    <row r="325" spans="1:29">
      <c r="A325" s="1">
        <v>39190</v>
      </c>
      <c r="B325">
        <v>1279.6917139530599</v>
      </c>
      <c r="D325" s="1">
        <v>39191</v>
      </c>
      <c r="E325">
        <f t="shared" ref="E325:E388" si="46">SUMIF(AB:AB,D325,AC:AC)</f>
        <v>1630.3</v>
      </c>
      <c r="F325">
        <f t="shared" ref="F325:F388" si="47">SUMIF(A:A,D325,B:B)</f>
        <v>1269.3955923863</v>
      </c>
      <c r="G325" s="2">
        <f t="shared" ref="G325:G388" si="48">E325/E324-1</f>
        <v>-6.9264387684431217E-4</v>
      </c>
      <c r="H325" s="2">
        <f t="shared" ref="H325:H388" si="49">(F325/F324-1)-($M$23/252)</f>
        <v>-8.0771319948884975E-3</v>
      </c>
      <c r="I325">
        <f t="shared" ref="I325:I388" si="50">I324*(1+G325)</f>
        <v>10605.508645476899</v>
      </c>
      <c r="J325">
        <f t="shared" ref="J325:J388" si="51">J324*(1+H325)</f>
        <v>12566.146859456348</v>
      </c>
      <c r="AB325" s="1">
        <v>39189</v>
      </c>
      <c r="AC325">
        <v>1627.78</v>
      </c>
    </row>
    <row r="326" spans="1:29">
      <c r="A326" s="1">
        <v>39191</v>
      </c>
      <c r="B326">
        <v>1269.3955923863</v>
      </c>
      <c r="D326" s="1">
        <v>39192</v>
      </c>
      <c r="E326">
        <f t="shared" si="46"/>
        <v>1631</v>
      </c>
      <c r="F326">
        <f t="shared" si="47"/>
        <v>1282.6712664116401</v>
      </c>
      <c r="G326" s="2">
        <f t="shared" si="48"/>
        <v>4.2936882782318442E-4</v>
      </c>
      <c r="H326" s="2">
        <f t="shared" si="49"/>
        <v>1.0426914635881157E-2</v>
      </c>
      <c r="I326">
        <f t="shared" si="50"/>
        <v>10610.062320292476</v>
      </c>
      <c r="J326">
        <f t="shared" si="51"/>
        <v>12697.173000061845</v>
      </c>
      <c r="AB326" s="1">
        <v>39190</v>
      </c>
      <c r="AC326">
        <v>1631.43</v>
      </c>
    </row>
    <row r="327" spans="1:29">
      <c r="A327" s="1">
        <v>39192</v>
      </c>
      <c r="B327">
        <v>1282.6712664116401</v>
      </c>
      <c r="D327" s="1">
        <v>39195</v>
      </c>
      <c r="E327">
        <f t="shared" si="46"/>
        <v>1634.26</v>
      </c>
      <c r="F327">
        <f t="shared" si="47"/>
        <v>1282.0493689182899</v>
      </c>
      <c r="G327" s="2">
        <f t="shared" si="48"/>
        <v>1.9987737584303833E-3</v>
      </c>
      <c r="H327" s="2">
        <f t="shared" si="49"/>
        <v>-5.1619478575474142E-4</v>
      </c>
      <c r="I327">
        <f t="shared" si="50"/>
        <v>10631.269434433589</v>
      </c>
      <c r="J327">
        <f t="shared" si="51"/>
        <v>12690.618785565388</v>
      </c>
      <c r="AB327" s="1">
        <v>39191</v>
      </c>
      <c r="AC327">
        <v>1630.3</v>
      </c>
    </row>
    <row r="328" spans="1:29">
      <c r="A328" s="1">
        <v>39195</v>
      </c>
      <c r="B328">
        <v>1282.0493689182899</v>
      </c>
      <c r="D328" s="1">
        <v>39196</v>
      </c>
      <c r="E328">
        <f t="shared" si="46"/>
        <v>1636.93</v>
      </c>
      <c r="F328">
        <f t="shared" si="47"/>
        <v>1272.38867908631</v>
      </c>
      <c r="G328" s="2">
        <f t="shared" si="48"/>
        <v>1.6337669648649467E-3</v>
      </c>
      <c r="H328" s="2">
        <f t="shared" si="49"/>
        <v>-7.5666985198712729E-3</v>
      </c>
      <c r="I328">
        <f t="shared" si="50"/>
        <v>10648.638451230145</v>
      </c>
      <c r="J328">
        <f t="shared" si="51"/>
        <v>12594.592699184401</v>
      </c>
      <c r="AB328" s="1">
        <v>39192</v>
      </c>
      <c r="AC328">
        <v>1631</v>
      </c>
    </row>
    <row r="329" spans="1:29">
      <c r="A329" s="1">
        <v>39196</v>
      </c>
      <c r="B329">
        <v>1272.38867908631</v>
      </c>
      <c r="D329" s="1">
        <v>39197</v>
      </c>
      <c r="E329">
        <f t="shared" si="46"/>
        <v>1634.27</v>
      </c>
      <c r="F329">
        <f t="shared" si="47"/>
        <v>1269.61164618985</v>
      </c>
      <c r="G329" s="2">
        <f t="shared" si="48"/>
        <v>-1.6249931273787377E-3</v>
      </c>
      <c r="H329" s="2">
        <f t="shared" si="49"/>
        <v>-2.2138842619536018E-3</v>
      </c>
      <c r="I329">
        <f t="shared" si="50"/>
        <v>10631.334486930955</v>
      </c>
      <c r="J329">
        <f t="shared" si="51"/>
        <v>12566.709728621961</v>
      </c>
      <c r="AB329" s="1">
        <v>39195</v>
      </c>
      <c r="AC329">
        <v>1634.26</v>
      </c>
    </row>
    <row r="330" spans="1:29">
      <c r="A330" s="1">
        <v>39197</v>
      </c>
      <c r="B330">
        <v>1269.61164618985</v>
      </c>
      <c r="D330" s="1">
        <v>39198</v>
      </c>
      <c r="E330">
        <f t="shared" si="46"/>
        <v>1630.41</v>
      </c>
      <c r="F330">
        <f t="shared" si="47"/>
        <v>1249.0844791125501</v>
      </c>
      <c r="G330" s="2">
        <f t="shared" si="48"/>
        <v>-2.361910822569091E-3</v>
      </c>
      <c r="H330" s="2">
        <f t="shared" si="49"/>
        <v>-1.619941692918617E-2</v>
      </c>
      <c r="I330">
        <f t="shared" si="50"/>
        <v>10606.22422294792</v>
      </c>
      <c r="J330">
        <f t="shared" si="51"/>
        <v>12363.136358299955</v>
      </c>
      <c r="AB330" s="1">
        <v>39196</v>
      </c>
      <c r="AC330">
        <v>1636.93</v>
      </c>
    </row>
    <row r="331" spans="1:29">
      <c r="A331" s="1">
        <v>39198</v>
      </c>
      <c r="B331">
        <v>1249.0844791125501</v>
      </c>
      <c r="D331" s="1">
        <v>39199</v>
      </c>
      <c r="E331">
        <f t="shared" si="46"/>
        <v>1629.11</v>
      </c>
      <c r="F331">
        <f t="shared" si="47"/>
        <v>1256.4605596174099</v>
      </c>
      <c r="G331" s="2">
        <f t="shared" si="48"/>
        <v>-7.9734545298437709E-4</v>
      </c>
      <c r="H331" s="2">
        <f t="shared" si="49"/>
        <v>5.8738402569769813E-3</v>
      </c>
      <c r="I331">
        <f t="shared" si="50"/>
        <v>10597.76739829042</v>
      </c>
      <c r="J331">
        <f t="shared" si="51"/>
        <v>12435.755446343832</v>
      </c>
      <c r="AB331" s="1">
        <v>39197</v>
      </c>
      <c r="AC331">
        <v>1634.27</v>
      </c>
    </row>
    <row r="332" spans="1:29">
      <c r="A332" s="1">
        <v>39199</v>
      </c>
      <c r="B332">
        <v>1256.4605596174099</v>
      </c>
      <c r="D332" s="1">
        <v>39202</v>
      </c>
      <c r="E332">
        <f t="shared" si="46"/>
        <v>1636.91</v>
      </c>
      <c r="F332">
        <f t="shared" si="47"/>
        <v>1265.22446494423</v>
      </c>
      <c r="G332" s="2">
        <f t="shared" si="48"/>
        <v>4.7878903204818801E-3</v>
      </c>
      <c r="H332" s="2">
        <f t="shared" si="49"/>
        <v>6.943724750201186E-3</v>
      </c>
      <c r="I332">
        <f t="shared" si="50"/>
        <v>10648.508346235412</v>
      </c>
      <c r="J332">
        <f t="shared" si="51"/>
        <v>12522.105909224058</v>
      </c>
      <c r="AB332" s="1">
        <v>39198</v>
      </c>
      <c r="AC332">
        <v>1630.41</v>
      </c>
    </row>
    <row r="333" spans="1:29">
      <c r="A333" s="1">
        <v>39202</v>
      </c>
      <c r="B333">
        <v>1265.22446494423</v>
      </c>
      <c r="D333" s="1">
        <v>39203</v>
      </c>
      <c r="E333">
        <f t="shared" si="46"/>
        <v>1636.14</v>
      </c>
      <c r="F333">
        <f t="shared" si="47"/>
        <v>1253.1811203807099</v>
      </c>
      <c r="G333" s="2">
        <f t="shared" si="48"/>
        <v>-4.7039849472485518E-4</v>
      </c>
      <c r="H333" s="2">
        <f t="shared" si="49"/>
        <v>-9.5500906606973742E-3</v>
      </c>
      <c r="I333">
        <f t="shared" si="50"/>
        <v>10643.499303938279</v>
      </c>
      <c r="J333">
        <f t="shared" si="51"/>
        <v>12402.518662528113</v>
      </c>
      <c r="AB333" s="1">
        <v>39199</v>
      </c>
      <c r="AC333">
        <v>1629.11</v>
      </c>
    </row>
    <row r="334" spans="1:29">
      <c r="A334" s="1">
        <v>39203</v>
      </c>
      <c r="B334">
        <v>1253.1811203807099</v>
      </c>
      <c r="D334" s="1">
        <v>39204</v>
      </c>
      <c r="E334">
        <f t="shared" si="46"/>
        <v>1636.18</v>
      </c>
      <c r="F334">
        <f t="shared" si="47"/>
        <v>1248.53039735878</v>
      </c>
      <c r="G334" s="2">
        <f t="shared" si="48"/>
        <v>2.4447785641701358E-5</v>
      </c>
      <c r="H334" s="2">
        <f t="shared" si="49"/>
        <v>-3.7424831727762889E-3</v>
      </c>
      <c r="I334">
        <f t="shared" si="50"/>
        <v>10643.75951392774</v>
      </c>
      <c r="J334">
        <f t="shared" si="51"/>
        <v>12356.102445133558</v>
      </c>
      <c r="AB334" s="1">
        <v>39202</v>
      </c>
      <c r="AC334">
        <v>1636.91</v>
      </c>
    </row>
    <row r="335" spans="1:29">
      <c r="A335" s="1">
        <v>39204</v>
      </c>
      <c r="B335">
        <v>1248.53039735878</v>
      </c>
      <c r="D335" s="1">
        <v>39205</v>
      </c>
      <c r="E335">
        <f t="shared" si="46"/>
        <v>1633.53</v>
      </c>
      <c r="F335">
        <f t="shared" si="47"/>
        <v>1263.8273551157899</v>
      </c>
      <c r="G335" s="2">
        <f t="shared" si="48"/>
        <v>-1.6196262024961161E-3</v>
      </c>
      <c r="H335" s="2">
        <f t="shared" si="49"/>
        <v>1.2220621421975187E-2</v>
      </c>
      <c r="I335">
        <f t="shared" si="50"/>
        <v>10626.520602125915</v>
      </c>
      <c r="J335">
        <f t="shared" si="51"/>
        <v>12507.101695366677</v>
      </c>
      <c r="AB335" s="1">
        <v>39203</v>
      </c>
      <c r="AC335">
        <v>1636.14</v>
      </c>
    </row>
    <row r="336" spans="1:29">
      <c r="A336" s="1">
        <v>39205</v>
      </c>
      <c r="B336">
        <v>1263.8273551157899</v>
      </c>
      <c r="D336" s="1">
        <v>39206</v>
      </c>
      <c r="E336">
        <f t="shared" si="46"/>
        <v>1637.51</v>
      </c>
      <c r="F336">
        <f t="shared" si="47"/>
        <v>1276.36058273648</v>
      </c>
      <c r="G336" s="2">
        <f t="shared" si="48"/>
        <v>2.4364413264525986E-3</v>
      </c>
      <c r="H336" s="2">
        <f t="shared" si="49"/>
        <v>9.88553348332929E-3</v>
      </c>
      <c r="I336">
        <f t="shared" si="50"/>
        <v>10652.411496077335</v>
      </c>
      <c r="J336">
        <f t="shared" si="51"/>
        <v>12630.741067955627</v>
      </c>
      <c r="AB336" s="1">
        <v>39204</v>
      </c>
      <c r="AC336">
        <v>1636.18</v>
      </c>
    </row>
    <row r="337" spans="1:29">
      <c r="A337" s="1">
        <v>39206</v>
      </c>
      <c r="B337">
        <v>1276.36058273648</v>
      </c>
      <c r="D337" s="1">
        <v>39209</v>
      </c>
      <c r="E337">
        <f t="shared" si="46"/>
        <v>1638.95</v>
      </c>
      <c r="F337">
        <f t="shared" si="47"/>
        <v>1279.55331958328</v>
      </c>
      <c r="G337" s="2">
        <f t="shared" si="48"/>
        <v>8.7938394269349018E-4</v>
      </c>
      <c r="H337" s="2">
        <f t="shared" si="49"/>
        <v>2.4700887806770829E-3</v>
      </c>
      <c r="I337">
        <f t="shared" si="50"/>
        <v>10661.779055697949</v>
      </c>
      <c r="J337">
        <f t="shared" si="51"/>
        <v>12661.94011975922</v>
      </c>
      <c r="AB337" s="1">
        <v>39205</v>
      </c>
      <c r="AC337">
        <v>1633.53</v>
      </c>
    </row>
    <row r="338" spans="1:29">
      <c r="A338" s="1">
        <v>39209</v>
      </c>
      <c r="B338">
        <v>1279.55331958328</v>
      </c>
      <c r="D338" s="1">
        <v>39210</v>
      </c>
      <c r="E338">
        <f t="shared" si="46"/>
        <v>1638.85</v>
      </c>
      <c r="F338">
        <f t="shared" si="47"/>
        <v>1273.7639985410001</v>
      </c>
      <c r="G338" s="2">
        <f t="shared" si="48"/>
        <v>-6.1014674029191696E-5</v>
      </c>
      <c r="H338" s="2">
        <f t="shared" si="49"/>
        <v>-4.555835176316669E-3</v>
      </c>
      <c r="I338">
        <f t="shared" si="50"/>
        <v>10661.128530724294</v>
      </c>
      <c r="J338">
        <f t="shared" si="51"/>
        <v>12604.254407561206</v>
      </c>
      <c r="AB338" s="1">
        <v>39206</v>
      </c>
      <c r="AC338">
        <v>1637.51</v>
      </c>
    </row>
    <row r="339" spans="1:29">
      <c r="A339" s="1">
        <v>39210</v>
      </c>
      <c r="B339">
        <v>1273.7639985410001</v>
      </c>
      <c r="D339" s="1">
        <v>39211</v>
      </c>
      <c r="E339">
        <f t="shared" si="46"/>
        <v>1634.87</v>
      </c>
      <c r="F339">
        <f t="shared" si="47"/>
        <v>1261.6181962486201</v>
      </c>
      <c r="G339" s="2">
        <f t="shared" si="48"/>
        <v>-2.4285322024590883E-3</v>
      </c>
      <c r="H339" s="2">
        <f t="shared" si="49"/>
        <v>-9.5667123554821539E-3</v>
      </c>
      <c r="I339">
        <f t="shared" si="50"/>
        <v>10635.237636772876</v>
      </c>
      <c r="J339">
        <f t="shared" si="51"/>
        <v>12483.673131188751</v>
      </c>
      <c r="AB339" s="1">
        <v>39209</v>
      </c>
      <c r="AC339">
        <v>1638.95</v>
      </c>
    </row>
    <row r="340" spans="1:29">
      <c r="A340" s="1">
        <v>39211</v>
      </c>
      <c r="B340">
        <v>1261.6181962486201</v>
      </c>
      <c r="D340" s="1">
        <v>39212</v>
      </c>
      <c r="E340">
        <f t="shared" si="46"/>
        <v>1637.48</v>
      </c>
      <c r="F340">
        <f t="shared" si="47"/>
        <v>1234.9376952163</v>
      </c>
      <c r="G340" s="2">
        <f t="shared" si="48"/>
        <v>1.5964572106650365E-3</v>
      </c>
      <c r="H340" s="2">
        <f t="shared" si="49"/>
        <v>-2.1179190218514141E-2</v>
      </c>
      <c r="I340">
        <f t="shared" si="50"/>
        <v>10652.216338585238</v>
      </c>
      <c r="J340">
        <f t="shared" si="51"/>
        <v>12219.279043317551</v>
      </c>
      <c r="AB340" s="1">
        <v>39210</v>
      </c>
      <c r="AC340">
        <v>1638.85</v>
      </c>
    </row>
    <row r="341" spans="1:29">
      <c r="A341" s="1">
        <v>39212</v>
      </c>
      <c r="B341">
        <v>1234.9376952163</v>
      </c>
      <c r="D341" s="1">
        <v>39213</v>
      </c>
      <c r="E341">
        <f t="shared" si="46"/>
        <v>1635.24</v>
      </c>
      <c r="F341">
        <f t="shared" si="47"/>
        <v>1242.7227099951699</v>
      </c>
      <c r="G341" s="2">
        <f t="shared" si="48"/>
        <v>-1.367955639152818E-3</v>
      </c>
      <c r="H341" s="2">
        <f t="shared" si="49"/>
        <v>6.2726245155853792E-3</v>
      </c>
      <c r="I341">
        <f t="shared" si="50"/>
        <v>10637.644579175394</v>
      </c>
      <c r="J341">
        <f t="shared" si="51"/>
        <v>12295.925992607441</v>
      </c>
      <c r="AB341" s="1">
        <v>39211</v>
      </c>
      <c r="AC341">
        <v>1634.87</v>
      </c>
    </row>
    <row r="342" spans="1:29">
      <c r="A342" s="1">
        <v>39213</v>
      </c>
      <c r="B342">
        <v>1242.7227099951699</v>
      </c>
      <c r="D342" s="1">
        <v>39216</v>
      </c>
      <c r="E342">
        <f t="shared" si="46"/>
        <v>1635.09</v>
      </c>
      <c r="F342">
        <f t="shared" si="47"/>
        <v>1238.1426799684</v>
      </c>
      <c r="G342" s="2">
        <f t="shared" si="48"/>
        <v>-9.1729654362771029E-5</v>
      </c>
      <c r="H342" s="2">
        <f t="shared" si="49"/>
        <v>-3.7168294747413114E-3</v>
      </c>
      <c r="I342">
        <f t="shared" si="50"/>
        <v>10636.668791714912</v>
      </c>
      <c r="J342">
        <f t="shared" si="51"/>
        <v>12250.224132458879</v>
      </c>
      <c r="AB342" s="1">
        <v>39212</v>
      </c>
      <c r="AC342">
        <v>1637.48</v>
      </c>
    </row>
    <row r="343" spans="1:29">
      <c r="A343" s="1">
        <v>39216</v>
      </c>
      <c r="B343">
        <v>1238.1426799684</v>
      </c>
      <c r="D343" s="1">
        <v>39217</v>
      </c>
      <c r="E343">
        <f t="shared" si="46"/>
        <v>1633.34</v>
      </c>
      <c r="F343">
        <f t="shared" si="47"/>
        <v>1245.62817269178</v>
      </c>
      <c r="G343" s="2">
        <f t="shared" si="48"/>
        <v>-1.0702774770807721E-3</v>
      </c>
      <c r="H343" s="2">
        <f t="shared" si="49"/>
        <v>6.0143940221864759E-3</v>
      </c>
      <c r="I343">
        <f t="shared" si="50"/>
        <v>10625.284604675971</v>
      </c>
      <c r="J343">
        <f t="shared" si="51"/>
        <v>12323.901807251583</v>
      </c>
      <c r="AB343" s="1">
        <v>39213</v>
      </c>
      <c r="AC343">
        <v>1635.24</v>
      </c>
    </row>
    <row r="344" spans="1:29">
      <c r="A344" s="1">
        <v>39217</v>
      </c>
      <c r="B344">
        <v>1245.62817269178</v>
      </c>
      <c r="D344" s="1">
        <v>39218</v>
      </c>
      <c r="E344">
        <f t="shared" si="46"/>
        <v>1634.2</v>
      </c>
      <c r="F344">
        <f t="shared" si="47"/>
        <v>1221.9853940021601</v>
      </c>
      <c r="G344" s="2">
        <f t="shared" si="48"/>
        <v>5.2652846314926727E-4</v>
      </c>
      <c r="H344" s="2">
        <f t="shared" si="49"/>
        <v>-1.9011956106503334E-2</v>
      </c>
      <c r="I344">
        <f t="shared" si="50"/>
        <v>10630.879119449395</v>
      </c>
      <c r="J344">
        <f t="shared" si="51"/>
        <v>12089.600327031259</v>
      </c>
      <c r="AB344" s="1">
        <v>39216</v>
      </c>
      <c r="AC344">
        <v>1635.09</v>
      </c>
    </row>
    <row r="345" spans="1:29">
      <c r="A345" s="1">
        <v>39218</v>
      </c>
      <c r="B345">
        <v>1221.9853940021601</v>
      </c>
      <c r="D345" s="1">
        <v>39219</v>
      </c>
      <c r="E345">
        <f t="shared" si="46"/>
        <v>1630.04</v>
      </c>
      <c r="F345">
        <f t="shared" si="47"/>
        <v>1211.0319025490601</v>
      </c>
      <c r="G345" s="2">
        <f t="shared" si="48"/>
        <v>-2.5455880553176824E-3</v>
      </c>
      <c r="H345" s="2">
        <f t="shared" si="49"/>
        <v>-8.9950336389641779E-3</v>
      </c>
      <c r="I345">
        <f t="shared" si="50"/>
        <v>10603.817280545398</v>
      </c>
      <c r="J345">
        <f t="shared" si="51"/>
        <v>11980.853965407981</v>
      </c>
      <c r="AB345" s="1">
        <v>39217</v>
      </c>
      <c r="AC345">
        <v>1633.34</v>
      </c>
    </row>
    <row r="346" spans="1:29">
      <c r="A346" s="1">
        <v>39219</v>
      </c>
      <c r="B346">
        <v>1211.0319025490601</v>
      </c>
      <c r="D346" s="1">
        <v>39220</v>
      </c>
      <c r="E346">
        <f t="shared" si="46"/>
        <v>1625.82</v>
      </c>
      <c r="F346">
        <f t="shared" si="47"/>
        <v>1216.2067046186701</v>
      </c>
      <c r="G346" s="2">
        <f t="shared" si="48"/>
        <v>-2.5888935240853117E-3</v>
      </c>
      <c r="H346" s="2">
        <f t="shared" si="49"/>
        <v>4.2417026089810132E-3</v>
      </c>
      <c r="I346">
        <f t="shared" si="50"/>
        <v>10576.365126657211</v>
      </c>
      <c r="J346">
        <f t="shared" si="51"/>
        <v>12031.673184930873</v>
      </c>
      <c r="AB346" s="1">
        <v>39218</v>
      </c>
      <c r="AC346">
        <v>1634.2</v>
      </c>
    </row>
    <row r="347" spans="1:29">
      <c r="A347" s="1">
        <v>39220</v>
      </c>
      <c r="B347">
        <v>1216.2067046186701</v>
      </c>
      <c r="D347" s="1">
        <v>39223</v>
      </c>
      <c r="E347">
        <f t="shared" si="46"/>
        <v>1627.97</v>
      </c>
      <c r="F347">
        <f t="shared" si="47"/>
        <v>1218.1861084832501</v>
      </c>
      <c r="G347" s="2">
        <f t="shared" si="48"/>
        <v>1.3224096148405362E-3</v>
      </c>
      <c r="H347" s="2">
        <f t="shared" si="49"/>
        <v>1.5961733661403418E-3</v>
      </c>
      <c r="I347">
        <f t="shared" si="50"/>
        <v>10590.351413590766</v>
      </c>
      <c r="J347">
        <f t="shared" si="51"/>
        <v>12050.877821218763</v>
      </c>
      <c r="AB347" s="1">
        <v>39219</v>
      </c>
      <c r="AC347">
        <v>1630.04</v>
      </c>
    </row>
    <row r="348" spans="1:29">
      <c r="A348" s="1">
        <v>39223</v>
      </c>
      <c r="B348">
        <v>1218.1861084832501</v>
      </c>
      <c r="D348" s="1">
        <v>39224</v>
      </c>
      <c r="E348">
        <f t="shared" si="46"/>
        <v>1624.28</v>
      </c>
      <c r="F348">
        <f t="shared" si="47"/>
        <v>1210.62264830499</v>
      </c>
      <c r="G348" s="2">
        <f t="shared" si="48"/>
        <v>-2.2666265348870729E-3</v>
      </c>
      <c r="H348" s="2">
        <f t="shared" si="49"/>
        <v>-6.2401379337771231E-3</v>
      </c>
      <c r="I348">
        <f t="shared" si="50"/>
        <v>10566.347042062942</v>
      </c>
      <c r="J348">
        <f t="shared" si="51"/>
        <v>11975.678681391262</v>
      </c>
      <c r="AB348" s="1">
        <v>39220</v>
      </c>
      <c r="AC348">
        <v>1625.82</v>
      </c>
    </row>
    <row r="349" spans="1:29">
      <c r="A349" s="1">
        <v>39224</v>
      </c>
      <c r="B349">
        <v>1210.62264830499</v>
      </c>
      <c r="D349" s="1">
        <v>39225</v>
      </c>
      <c r="E349">
        <f t="shared" si="46"/>
        <v>1621.85</v>
      </c>
      <c r="F349">
        <f t="shared" si="47"/>
        <v>1214.0305997420701</v>
      </c>
      <c r="G349" s="2">
        <f t="shared" si="48"/>
        <v>-1.4960474794986078E-3</v>
      </c>
      <c r="H349" s="2">
        <f t="shared" si="49"/>
        <v>2.7836910060997319E-3</v>
      </c>
      <c r="I349">
        <f t="shared" si="50"/>
        <v>10550.539285203156</v>
      </c>
      <c r="J349">
        <f t="shared" si="51"/>
        <v>12009.01527042859</v>
      </c>
      <c r="AB349" s="1">
        <v>39223</v>
      </c>
      <c r="AC349">
        <v>1627.97</v>
      </c>
    </row>
    <row r="350" spans="1:29">
      <c r="A350" s="1">
        <v>39225</v>
      </c>
      <c r="B350">
        <v>1214.0305997420701</v>
      </c>
      <c r="D350" s="1">
        <v>39226</v>
      </c>
      <c r="E350">
        <f t="shared" si="46"/>
        <v>1622.19</v>
      </c>
      <c r="F350">
        <f t="shared" si="47"/>
        <v>1198.16938174402</v>
      </c>
      <c r="G350" s="2">
        <f t="shared" si="48"/>
        <v>2.096371427691146E-4</v>
      </c>
      <c r="H350" s="2">
        <f t="shared" si="49"/>
        <v>-1.309627360069302E-2</v>
      </c>
      <c r="I350">
        <f t="shared" si="50"/>
        <v>10552.75107011358</v>
      </c>
      <c r="J350">
        <f t="shared" si="51"/>
        <v>11851.741920772158</v>
      </c>
      <c r="AB350" s="1">
        <v>39224</v>
      </c>
      <c r="AC350">
        <v>1624.28</v>
      </c>
    </row>
    <row r="351" spans="1:29">
      <c r="A351" s="1">
        <v>39226</v>
      </c>
      <c r="B351">
        <v>1198.16938174402</v>
      </c>
      <c r="D351" s="1">
        <v>39227</v>
      </c>
      <c r="E351">
        <f t="shared" si="46"/>
        <v>1621.8</v>
      </c>
      <c r="F351">
        <f t="shared" si="47"/>
        <v>1200.8217888317999</v>
      </c>
      <c r="G351" s="2">
        <f t="shared" si="48"/>
        <v>-2.4041573428523755E-4</v>
      </c>
      <c r="H351" s="2">
        <f t="shared" si="49"/>
        <v>2.1823670913575185E-3</v>
      </c>
      <c r="I351">
        <f t="shared" si="50"/>
        <v>10550.214022716329</v>
      </c>
      <c r="J351">
        <f t="shared" si="51"/>
        <v>11877.606772315312</v>
      </c>
      <c r="AB351" s="1">
        <v>39225</v>
      </c>
      <c r="AC351">
        <v>1621.85</v>
      </c>
    </row>
    <row r="352" spans="1:29">
      <c r="A352" s="1">
        <v>39227</v>
      </c>
      <c r="B352">
        <v>1200.8217888317999</v>
      </c>
      <c r="D352" s="1">
        <v>39231</v>
      </c>
      <c r="E352">
        <f t="shared" si="46"/>
        <v>1621.2</v>
      </c>
      <c r="F352">
        <f t="shared" si="47"/>
        <v>1203.2884647640101</v>
      </c>
      <c r="G352" s="2">
        <f t="shared" si="48"/>
        <v>-3.6995930447647485E-4</v>
      </c>
      <c r="H352" s="2">
        <f t="shared" si="49"/>
        <v>2.0228073347391081E-3</v>
      </c>
      <c r="I352">
        <f t="shared" si="50"/>
        <v>10546.310872874406</v>
      </c>
      <c r="J352">
        <f t="shared" si="51"/>
        <v>11901.632882413498</v>
      </c>
      <c r="AB352" s="1">
        <v>39226</v>
      </c>
      <c r="AC352">
        <v>1622.19</v>
      </c>
    </row>
    <row r="353" spans="1:29">
      <c r="A353" s="1">
        <v>39231</v>
      </c>
      <c r="B353">
        <v>1203.2884647640101</v>
      </c>
      <c r="D353" s="1">
        <v>39232</v>
      </c>
      <c r="E353">
        <f t="shared" si="46"/>
        <v>1621.06</v>
      </c>
      <c r="F353">
        <f t="shared" si="47"/>
        <v>1196.60511193101</v>
      </c>
      <c r="G353" s="2">
        <f t="shared" si="48"/>
        <v>-8.6355785837710641E-5</v>
      </c>
      <c r="H353" s="2">
        <f t="shared" si="49"/>
        <v>-5.5855891319441017E-3</v>
      </c>
      <c r="I353">
        <f t="shared" si="50"/>
        <v>10545.400137911291</v>
      </c>
      <c r="J353">
        <f t="shared" si="51"/>
        <v>11835.155251133101</v>
      </c>
      <c r="AB353" s="1">
        <v>39227</v>
      </c>
      <c r="AC353">
        <v>1621.8</v>
      </c>
    </row>
    <row r="354" spans="1:29">
      <c r="A354" s="1">
        <v>39232</v>
      </c>
      <c r="B354">
        <v>1196.60511193101</v>
      </c>
      <c r="D354" s="1">
        <v>39233</v>
      </c>
      <c r="E354">
        <f t="shared" si="46"/>
        <v>1620.55</v>
      </c>
      <c r="F354">
        <f t="shared" si="47"/>
        <v>1208.8702819098701</v>
      </c>
      <c r="G354" s="2">
        <f t="shared" si="48"/>
        <v>-3.1460895956969548E-4</v>
      </c>
      <c r="H354" s="2">
        <f t="shared" si="49"/>
        <v>1.0218623701644914E-2</v>
      </c>
      <c r="I354">
        <f t="shared" si="50"/>
        <v>10542.082460545656</v>
      </c>
      <c r="J354">
        <f t="shared" si="51"/>
        <v>11956.094249094976</v>
      </c>
      <c r="AB354" s="1">
        <v>39231</v>
      </c>
      <c r="AC354">
        <v>1621.2</v>
      </c>
    </row>
    <row r="355" spans="1:29">
      <c r="A355" s="1">
        <v>39233</v>
      </c>
      <c r="B355">
        <v>1208.8702819098701</v>
      </c>
      <c r="D355" s="1">
        <v>39234</v>
      </c>
      <c r="E355">
        <f t="shared" si="46"/>
        <v>1614.99</v>
      </c>
      <c r="F355">
        <f t="shared" si="47"/>
        <v>1223.3416477014</v>
      </c>
      <c r="G355" s="2">
        <f t="shared" si="48"/>
        <v>-3.4309339421800811E-3</v>
      </c>
      <c r="H355" s="2">
        <f t="shared" si="49"/>
        <v>1.1939633957093932E-2</v>
      </c>
      <c r="I355">
        <f t="shared" si="50"/>
        <v>10505.91327201051</v>
      </c>
      <c r="J355">
        <f t="shared" si="51"/>
        <v>12098.845637985685</v>
      </c>
      <c r="AB355" s="1">
        <v>39232</v>
      </c>
      <c r="AC355">
        <v>1621.06</v>
      </c>
    </row>
    <row r="356" spans="1:29">
      <c r="A356" s="1">
        <v>39234</v>
      </c>
      <c r="B356">
        <v>1223.3416477014</v>
      </c>
      <c r="D356" s="1">
        <v>39237</v>
      </c>
      <c r="E356">
        <f t="shared" si="46"/>
        <v>1618.7</v>
      </c>
      <c r="F356">
        <f t="shared" si="47"/>
        <v>1224.8818081440199</v>
      </c>
      <c r="G356" s="2">
        <f t="shared" si="48"/>
        <v>2.2972278466120155E-3</v>
      </c>
      <c r="H356" s="2">
        <f t="shared" si="49"/>
        <v>1.2276289748594745E-3</v>
      </c>
      <c r="I356">
        <f t="shared" si="50"/>
        <v>10530.047748533063</v>
      </c>
      <c r="J356">
        <f t="shared" si="51"/>
        <v>12113.698531453228</v>
      </c>
      <c r="AB356" s="1">
        <v>39233</v>
      </c>
      <c r="AC356">
        <v>1620.55</v>
      </c>
    </row>
    <row r="357" spans="1:29">
      <c r="A357" s="1">
        <v>39237</v>
      </c>
      <c r="B357">
        <v>1224.8818081440199</v>
      </c>
      <c r="D357" s="1">
        <v>39238</v>
      </c>
      <c r="E357">
        <f t="shared" si="46"/>
        <v>1614.29</v>
      </c>
      <c r="F357">
        <f t="shared" si="47"/>
        <v>1218.79001018504</v>
      </c>
      <c r="G357" s="2">
        <f t="shared" si="48"/>
        <v>-2.7244084759375786E-3</v>
      </c>
      <c r="H357" s="2">
        <f t="shared" si="49"/>
        <v>-5.0047253463788906E-3</v>
      </c>
      <c r="I357">
        <f t="shared" si="50"/>
        <v>10501.359597194933</v>
      </c>
      <c r="J357">
        <f t="shared" si="51"/>
        <v>12053.072797374472</v>
      </c>
      <c r="AB357" s="1">
        <v>39234</v>
      </c>
      <c r="AC357">
        <v>1614.99</v>
      </c>
    </row>
    <row r="358" spans="1:29">
      <c r="A358" s="1">
        <v>39238</v>
      </c>
      <c r="B358">
        <v>1218.79001018504</v>
      </c>
      <c r="D358" s="1">
        <v>39239</v>
      </c>
      <c r="E358">
        <f t="shared" si="46"/>
        <v>1613.81</v>
      </c>
      <c r="F358">
        <f t="shared" si="47"/>
        <v>1218.8852768281499</v>
      </c>
      <c r="G358" s="2">
        <f t="shared" si="48"/>
        <v>-2.9734434333361648E-4</v>
      </c>
      <c r="H358" s="2">
        <f t="shared" si="49"/>
        <v>4.6815729623251531E-5</v>
      </c>
      <c r="I358">
        <f t="shared" si="50"/>
        <v>10498.237077321395</v>
      </c>
      <c r="J358">
        <f t="shared" si="51"/>
        <v>12053.637070771683</v>
      </c>
      <c r="AB358" s="1">
        <v>39237</v>
      </c>
      <c r="AC358">
        <v>1618.7</v>
      </c>
    </row>
    <row r="359" spans="1:29">
      <c r="A359" s="1">
        <v>39239</v>
      </c>
      <c r="B359">
        <v>1218.8852768281499</v>
      </c>
      <c r="D359" s="1">
        <v>39240</v>
      </c>
      <c r="E359">
        <f t="shared" si="46"/>
        <v>1601.82</v>
      </c>
      <c r="F359">
        <f t="shared" si="47"/>
        <v>1191.5827044144901</v>
      </c>
      <c r="G359" s="2">
        <f t="shared" si="48"/>
        <v>-7.4296230659123275E-3</v>
      </c>
      <c r="H359" s="2">
        <f t="shared" si="49"/>
        <v>-2.2430973627696003E-2</v>
      </c>
      <c r="I359">
        <f t="shared" si="50"/>
        <v>10420.239132980312</v>
      </c>
      <c r="J359">
        <f t="shared" si="51"/>
        <v>11783.262255519385</v>
      </c>
      <c r="AB359" s="1">
        <v>39238</v>
      </c>
      <c r="AC359">
        <v>1614.29</v>
      </c>
    </row>
    <row r="360" spans="1:29">
      <c r="A360" s="1">
        <v>39240</v>
      </c>
      <c r="B360">
        <v>1191.5827044144901</v>
      </c>
      <c r="D360" s="1">
        <v>39241</v>
      </c>
      <c r="E360">
        <f t="shared" si="46"/>
        <v>1599.79</v>
      </c>
      <c r="F360">
        <f t="shared" si="47"/>
        <v>1164.7630395224101</v>
      </c>
      <c r="G360" s="2">
        <f t="shared" si="48"/>
        <v>-1.2673084366532361E-3</v>
      </c>
      <c r="H360" s="2">
        <f t="shared" si="49"/>
        <v>-2.2538947539826579E-2</v>
      </c>
      <c r="I360">
        <f t="shared" si="50"/>
        <v>10407.033476015142</v>
      </c>
      <c r="J360">
        <f t="shared" si="51"/>
        <v>11517.679925694216</v>
      </c>
      <c r="AB360" s="1">
        <v>39239</v>
      </c>
      <c r="AC360">
        <v>1613.81</v>
      </c>
    </row>
    <row r="361" spans="1:29">
      <c r="A361" s="1">
        <v>39241</v>
      </c>
      <c r="B361">
        <v>1164.7630395224101</v>
      </c>
      <c r="D361" s="1">
        <v>39244</v>
      </c>
      <c r="E361">
        <f t="shared" si="46"/>
        <v>1599</v>
      </c>
      <c r="F361">
        <f t="shared" si="47"/>
        <v>1178.7562755696099</v>
      </c>
      <c r="G361" s="2">
        <f t="shared" si="48"/>
        <v>-4.938148131942155E-4</v>
      </c>
      <c r="H361" s="2">
        <f t="shared" si="49"/>
        <v>1.198245581010945E-2</v>
      </c>
      <c r="I361">
        <f t="shared" si="50"/>
        <v>10401.894328723278</v>
      </c>
      <c r="J361">
        <f t="shared" si="51"/>
        <v>11655.69001643883</v>
      </c>
      <c r="AB361" s="1">
        <v>39240</v>
      </c>
      <c r="AC361">
        <v>1601.82</v>
      </c>
    </row>
    <row r="362" spans="1:29">
      <c r="A362" s="1">
        <v>39244</v>
      </c>
      <c r="B362">
        <v>1178.7562755696099</v>
      </c>
      <c r="D362" s="1">
        <v>39245</v>
      </c>
      <c r="E362">
        <f t="shared" si="46"/>
        <v>1588.85</v>
      </c>
      <c r="F362">
        <f t="shared" si="47"/>
        <v>1160.73871418209</v>
      </c>
      <c r="G362" s="2">
        <f t="shared" si="48"/>
        <v>-6.3477173233271733E-3</v>
      </c>
      <c r="H362" s="2">
        <f t="shared" si="49"/>
        <v>-1.531657971662862E-2</v>
      </c>
      <c r="I362">
        <f t="shared" si="50"/>
        <v>10335.866043897422</v>
      </c>
      <c r="J362">
        <f t="shared" si="51"/>
        <v>11477.164711149733</v>
      </c>
      <c r="AB362" s="1">
        <v>39241</v>
      </c>
      <c r="AC362">
        <v>1599.79</v>
      </c>
    </row>
    <row r="363" spans="1:29">
      <c r="A363" s="1">
        <v>39245</v>
      </c>
      <c r="B363">
        <v>1160.73871418209</v>
      </c>
      <c r="D363" s="1">
        <v>39246</v>
      </c>
      <c r="E363">
        <f t="shared" si="46"/>
        <v>1593.85</v>
      </c>
      <c r="F363">
        <f t="shared" si="47"/>
        <v>1163.50709157557</v>
      </c>
      <c r="G363" s="2">
        <f t="shared" si="48"/>
        <v>3.1469301696196439E-3</v>
      </c>
      <c r="H363" s="2">
        <f t="shared" si="49"/>
        <v>2.3536641990412285E-3</v>
      </c>
      <c r="I363">
        <f t="shared" si="50"/>
        <v>10368.392292580111</v>
      </c>
      <c r="J363">
        <f t="shared" si="51"/>
        <v>11504.178102836864</v>
      </c>
      <c r="AB363" s="1">
        <v>39244</v>
      </c>
      <c r="AC363">
        <v>1599</v>
      </c>
    </row>
    <row r="364" spans="1:29">
      <c r="A364" s="1">
        <v>39246</v>
      </c>
      <c r="B364">
        <v>1163.50709157557</v>
      </c>
      <c r="D364" s="1">
        <v>39247</v>
      </c>
      <c r="E364">
        <f t="shared" si="46"/>
        <v>1593.04</v>
      </c>
      <c r="F364">
        <f t="shared" si="47"/>
        <v>1169.2420656322099</v>
      </c>
      <c r="G364" s="2">
        <f t="shared" si="48"/>
        <v>-5.0820340684498699E-4</v>
      </c>
      <c r="H364" s="2">
        <f t="shared" si="49"/>
        <v>4.8976917063915052E-3</v>
      </c>
      <c r="I364">
        <f t="shared" si="50"/>
        <v>10363.123040293516</v>
      </c>
      <c r="J364">
        <f t="shared" si="51"/>
        <v>11560.522020519978</v>
      </c>
      <c r="AB364" s="1">
        <v>39245</v>
      </c>
      <c r="AC364">
        <v>1588.85</v>
      </c>
    </row>
    <row r="365" spans="1:29">
      <c r="A365" s="1">
        <v>39247</v>
      </c>
      <c r="B365">
        <v>1169.2420656322099</v>
      </c>
      <c r="D365" s="1">
        <v>39248</v>
      </c>
      <c r="E365">
        <f t="shared" si="46"/>
        <v>1598.35</v>
      </c>
      <c r="F365">
        <f t="shared" si="47"/>
        <v>1178.67856068683</v>
      </c>
      <c r="G365" s="2">
        <f t="shared" si="48"/>
        <v>3.3332496359161912E-3</v>
      </c>
      <c r="H365" s="2">
        <f t="shared" si="49"/>
        <v>8.039259380177988E-3</v>
      </c>
      <c r="I365">
        <f t="shared" si="50"/>
        <v>10397.66591639453</v>
      </c>
      <c r="J365">
        <f t="shared" si="51"/>
        <v>11653.460055613197</v>
      </c>
      <c r="AB365" s="1">
        <v>39246</v>
      </c>
      <c r="AC365">
        <v>1593.85</v>
      </c>
    </row>
    <row r="366" spans="1:29">
      <c r="A366" s="1">
        <v>39248</v>
      </c>
      <c r="B366">
        <v>1178.67856068683</v>
      </c>
      <c r="D366" s="1">
        <v>39251</v>
      </c>
      <c r="E366">
        <f t="shared" si="46"/>
        <v>1601.23</v>
      </c>
      <c r="F366">
        <f t="shared" si="47"/>
        <v>1181.45883682984</v>
      </c>
      <c r="G366" s="2">
        <f t="shared" si="48"/>
        <v>1.8018581662340161E-3</v>
      </c>
      <c r="H366" s="2">
        <f t="shared" si="49"/>
        <v>2.3274585600277739E-3</v>
      </c>
      <c r="I366">
        <f t="shared" si="50"/>
        <v>10416.401035635758</v>
      </c>
      <c r="J366">
        <f t="shared" si="51"/>
        <v>11680.583000973575</v>
      </c>
      <c r="AB366" s="1">
        <v>39247</v>
      </c>
      <c r="AC366">
        <v>1593.04</v>
      </c>
    </row>
    <row r="367" spans="1:29">
      <c r="A367" s="1">
        <v>39251</v>
      </c>
      <c r="B367">
        <v>1181.45883682984</v>
      </c>
      <c r="D367" s="1">
        <v>39252</v>
      </c>
      <c r="E367">
        <f t="shared" si="46"/>
        <v>1606.71</v>
      </c>
      <c r="F367">
        <f t="shared" si="47"/>
        <v>1196.21851127949</v>
      </c>
      <c r="G367" s="2">
        <f t="shared" si="48"/>
        <v>3.4223690537900087E-3</v>
      </c>
      <c r="H367" s="2">
        <f t="shared" si="49"/>
        <v>1.2461404658232389E-2</v>
      </c>
      <c r="I367">
        <f t="shared" si="50"/>
        <v>10452.049804191984</v>
      </c>
      <c r="J367">
        <f t="shared" si="51"/>
        <v>11826.139472392775</v>
      </c>
      <c r="AB367" s="1">
        <v>39248</v>
      </c>
      <c r="AC367">
        <v>1598.35</v>
      </c>
    </row>
    <row r="368" spans="1:29">
      <c r="A368" s="1">
        <v>39252</v>
      </c>
      <c r="B368">
        <v>1196.21851127949</v>
      </c>
      <c r="D368" s="1">
        <v>39253</v>
      </c>
      <c r="E368">
        <f t="shared" si="46"/>
        <v>1602.97</v>
      </c>
      <c r="F368">
        <f t="shared" si="47"/>
        <v>1182.5956745727999</v>
      </c>
      <c r="G368" s="2">
        <f t="shared" si="48"/>
        <v>-2.3277380485589028E-3</v>
      </c>
      <c r="H368" s="2">
        <f t="shared" si="49"/>
        <v>-1.1419600247640138E-2</v>
      </c>
      <c r="I368">
        <f t="shared" si="50"/>
        <v>10427.720170177334</v>
      </c>
      <c r="J368">
        <f t="shared" si="51"/>
        <v>11691.089687145211</v>
      </c>
      <c r="AB368" s="1">
        <v>39251</v>
      </c>
      <c r="AC368">
        <v>1601.23</v>
      </c>
    </row>
    <row r="369" spans="1:29">
      <c r="A369" s="1">
        <v>39253</v>
      </c>
      <c r="B369">
        <v>1182.5956745727999</v>
      </c>
      <c r="D369" s="1">
        <v>39254</v>
      </c>
      <c r="E369">
        <f t="shared" si="46"/>
        <v>1597.95</v>
      </c>
      <c r="F369">
        <f t="shared" si="47"/>
        <v>1169.4020061460301</v>
      </c>
      <c r="G369" s="2">
        <f t="shared" si="48"/>
        <v>-3.1316868063656633E-3</v>
      </c>
      <c r="H369" s="2">
        <f t="shared" si="49"/>
        <v>-1.1187882847093189E-2</v>
      </c>
      <c r="I369">
        <f t="shared" si="50"/>
        <v>10395.063816499916</v>
      </c>
      <c r="J369">
        <f t="shared" si="51"/>
        <v>11560.291145370571</v>
      </c>
      <c r="AB369" s="1">
        <v>39252</v>
      </c>
      <c r="AC369">
        <v>1606.71</v>
      </c>
    </row>
    <row r="370" spans="1:29">
      <c r="A370" s="1">
        <v>39254</v>
      </c>
      <c r="B370">
        <v>1169.4020061460301</v>
      </c>
      <c r="D370" s="1">
        <v>39255</v>
      </c>
      <c r="E370">
        <f t="shared" si="46"/>
        <v>1600.79</v>
      </c>
      <c r="F370">
        <f t="shared" si="47"/>
        <v>1178.0532949968599</v>
      </c>
      <c r="G370" s="2">
        <f t="shared" si="48"/>
        <v>1.7772771363309126E-3</v>
      </c>
      <c r="H370" s="2">
        <f t="shared" si="49"/>
        <v>7.3666959529384516E-3</v>
      </c>
      <c r="I370">
        <f t="shared" si="50"/>
        <v>10413.538725751683</v>
      </c>
      <c r="J370">
        <f t="shared" si="51"/>
        <v>11645.452295365962</v>
      </c>
      <c r="AB370" s="1">
        <v>39253</v>
      </c>
      <c r="AC370">
        <v>1602.97</v>
      </c>
    </row>
    <row r="371" spans="1:29">
      <c r="A371" s="1">
        <v>39255</v>
      </c>
      <c r="B371">
        <v>1178.0532949968599</v>
      </c>
      <c r="D371" s="1">
        <v>39258</v>
      </c>
      <c r="E371">
        <f t="shared" si="46"/>
        <v>1606.83</v>
      </c>
      <c r="F371">
        <f t="shared" si="47"/>
        <v>1177.51157534249</v>
      </c>
      <c r="G371" s="2">
        <f t="shared" si="48"/>
        <v>3.7731370135996034E-3</v>
      </c>
      <c r="H371" s="2">
        <f t="shared" si="49"/>
        <v>-4.911922853258247E-4</v>
      </c>
      <c r="I371">
        <f t="shared" si="50"/>
        <v>10452.830434160369</v>
      </c>
      <c r="J371">
        <f t="shared" si="51"/>
        <v>11639.732139039348</v>
      </c>
      <c r="AB371" s="1">
        <v>39254</v>
      </c>
      <c r="AC371">
        <v>1597.95</v>
      </c>
    </row>
    <row r="372" spans="1:29">
      <c r="A372" s="1">
        <v>39258</v>
      </c>
      <c r="B372">
        <v>1177.51157534249</v>
      </c>
      <c r="D372" s="1">
        <v>39259</v>
      </c>
      <c r="E372">
        <f t="shared" si="46"/>
        <v>1604.15</v>
      </c>
      <c r="F372">
        <f t="shared" si="47"/>
        <v>1159.3128429727401</v>
      </c>
      <c r="G372" s="2">
        <f t="shared" si="48"/>
        <v>-1.6678802362414258E-3</v>
      </c>
      <c r="H372" s="2">
        <f t="shared" si="49"/>
        <v>-1.5486596314605172E-2</v>
      </c>
      <c r="I372">
        <f t="shared" si="50"/>
        <v>10435.39636486645</v>
      </c>
      <c r="J372">
        <f t="shared" si="51"/>
        <v>11459.47230619191</v>
      </c>
      <c r="AB372" s="1">
        <v>39255</v>
      </c>
      <c r="AC372">
        <v>1600.79</v>
      </c>
    </row>
    <row r="373" spans="1:29">
      <c r="A373" s="1">
        <v>39259</v>
      </c>
      <c r="B373">
        <v>1159.3128429727401</v>
      </c>
      <c r="D373" s="1">
        <v>39260</v>
      </c>
      <c r="E373">
        <f t="shared" si="46"/>
        <v>1606.89</v>
      </c>
      <c r="F373">
        <f t="shared" si="47"/>
        <v>1158.90739841343</v>
      </c>
      <c r="G373" s="2">
        <f t="shared" si="48"/>
        <v>1.7080696942306517E-3</v>
      </c>
      <c r="H373" s="2">
        <f t="shared" si="49"/>
        <v>-3.8107754910646696E-4</v>
      </c>
      <c r="I373">
        <f t="shared" si="50"/>
        <v>10453.220749144564</v>
      </c>
      <c r="J373">
        <f t="shared" si="51"/>
        <v>11455.105358571414</v>
      </c>
      <c r="AB373" s="1">
        <v>39258</v>
      </c>
      <c r="AC373">
        <v>1606.83</v>
      </c>
    </row>
    <row r="374" spans="1:29">
      <c r="A374" s="1">
        <v>39260</v>
      </c>
      <c r="B374">
        <v>1158.90739841343</v>
      </c>
      <c r="D374" s="1">
        <v>39261</v>
      </c>
      <c r="E374">
        <f t="shared" si="46"/>
        <v>1603.32</v>
      </c>
      <c r="F374">
        <f t="shared" si="47"/>
        <v>1168.3123948770101</v>
      </c>
      <c r="G374" s="2">
        <f t="shared" si="48"/>
        <v>-2.2216828781063125E-3</v>
      </c>
      <c r="H374" s="2">
        <f t="shared" si="49"/>
        <v>8.0840502435600373E-3</v>
      </c>
      <c r="I374">
        <f t="shared" si="50"/>
        <v>10429.997007585123</v>
      </c>
      <c r="J374">
        <f t="shared" si="51"/>
        <v>11547.709005835379</v>
      </c>
      <c r="AB374" s="1">
        <v>39259</v>
      </c>
      <c r="AC374">
        <v>1604.15</v>
      </c>
    </row>
    <row r="375" spans="1:29">
      <c r="A375" s="1">
        <v>39261</v>
      </c>
      <c r="B375">
        <v>1168.3123948770101</v>
      </c>
      <c r="D375" s="1">
        <v>39262</v>
      </c>
      <c r="E375">
        <f t="shared" si="46"/>
        <v>1612.62</v>
      </c>
      <c r="F375">
        <f t="shared" si="47"/>
        <v>1175.0222486667201</v>
      </c>
      <c r="G375" s="2">
        <f t="shared" si="48"/>
        <v>5.8004640371229765E-3</v>
      </c>
      <c r="H375" s="2">
        <f t="shared" si="49"/>
        <v>5.7118525427140802E-3</v>
      </c>
      <c r="I375">
        <f t="shared" si="50"/>
        <v>10490.495830134922</v>
      </c>
      <c r="J375">
        <f t="shared" si="51"/>
        <v>11613.66781688288</v>
      </c>
      <c r="AB375" s="1">
        <v>39260</v>
      </c>
      <c r="AC375">
        <v>1606.89</v>
      </c>
    </row>
    <row r="376" spans="1:29">
      <c r="A376" s="1">
        <v>39262</v>
      </c>
      <c r="B376">
        <v>1175.0222486667201</v>
      </c>
      <c r="D376" s="1">
        <v>39265</v>
      </c>
      <c r="E376">
        <f t="shared" si="46"/>
        <v>1615.66</v>
      </c>
      <c r="F376">
        <f t="shared" si="47"/>
        <v>1178.0886955354199</v>
      </c>
      <c r="G376" s="2">
        <f t="shared" si="48"/>
        <v>1.8851310290088907E-3</v>
      </c>
      <c r="H376" s="2">
        <f t="shared" si="49"/>
        <v>2.5783433949434172E-3</v>
      </c>
      <c r="I376">
        <f t="shared" si="50"/>
        <v>10510.271789333998</v>
      </c>
      <c r="J376">
        <f t="shared" si="51"/>
        <v>11643.611840589607</v>
      </c>
      <c r="AB376" s="1">
        <v>39261</v>
      </c>
      <c r="AC376">
        <v>1603.32</v>
      </c>
    </row>
    <row r="377" spans="1:29">
      <c r="A377" s="1">
        <v>39265</v>
      </c>
      <c r="B377">
        <v>1178.0886955354199</v>
      </c>
      <c r="D377" s="1">
        <v>39266</v>
      </c>
      <c r="E377">
        <f t="shared" si="46"/>
        <v>1611.06</v>
      </c>
      <c r="F377">
        <f t="shared" si="47"/>
        <v>1182.8354990693299</v>
      </c>
      <c r="G377" s="2">
        <f t="shared" si="48"/>
        <v>-2.8471336791157098E-3</v>
      </c>
      <c r="H377" s="2">
        <f t="shared" si="49"/>
        <v>3.9978920145358979E-3</v>
      </c>
      <c r="I377">
        <f t="shared" si="50"/>
        <v>10480.347640545926</v>
      </c>
      <c r="J377">
        <f t="shared" si="51"/>
        <v>11690.161743387454</v>
      </c>
      <c r="AB377" s="1">
        <v>39262</v>
      </c>
      <c r="AC377">
        <v>1612.62</v>
      </c>
    </row>
    <row r="378" spans="1:29">
      <c r="A378" s="1">
        <v>39266</v>
      </c>
      <c r="B378">
        <v>1182.8354990693299</v>
      </c>
      <c r="D378" s="1">
        <v>39268</v>
      </c>
      <c r="E378">
        <f t="shared" si="46"/>
        <v>1602.65</v>
      </c>
      <c r="F378">
        <f t="shared" si="47"/>
        <v>1167.32538651241</v>
      </c>
      <c r="G378" s="2">
        <f t="shared" si="48"/>
        <v>-5.2201656052536238E-3</v>
      </c>
      <c r="H378" s="2">
        <f t="shared" si="49"/>
        <v>-1.3144003137621573E-2</v>
      </c>
      <c r="I378">
        <f t="shared" si="50"/>
        <v>10425.638490261646</v>
      </c>
      <c r="J378">
        <f t="shared" si="51"/>
        <v>11536.506220753066</v>
      </c>
      <c r="AB378" s="1">
        <v>39265</v>
      </c>
      <c r="AC378">
        <v>1615.66</v>
      </c>
    </row>
    <row r="379" spans="1:29">
      <c r="A379" s="1">
        <v>39268</v>
      </c>
      <c r="B379">
        <v>1167.32538651241</v>
      </c>
      <c r="D379" s="1">
        <v>39269</v>
      </c>
      <c r="E379">
        <f t="shared" si="46"/>
        <v>1598.52</v>
      </c>
      <c r="F379">
        <f t="shared" si="47"/>
        <v>1172.6191814303399</v>
      </c>
      <c r="G379" s="2">
        <f t="shared" si="48"/>
        <v>-2.5769818737716443E-3</v>
      </c>
      <c r="H379" s="2">
        <f t="shared" si="49"/>
        <v>4.5036287690259583E-3</v>
      </c>
      <c r="I379">
        <f t="shared" si="50"/>
        <v>10398.771808849746</v>
      </c>
      <c r="J379">
        <f t="shared" si="51"/>
        <v>11588.462362062895</v>
      </c>
      <c r="AB379" s="1">
        <v>39266</v>
      </c>
      <c r="AC379">
        <v>1611.06</v>
      </c>
    </row>
    <row r="380" spans="1:29">
      <c r="A380" s="1">
        <v>39269</v>
      </c>
      <c r="B380">
        <v>1172.6191814303399</v>
      </c>
      <c r="D380" s="1">
        <v>39272</v>
      </c>
      <c r="E380">
        <f t="shared" si="46"/>
        <v>1602.41</v>
      </c>
      <c r="F380">
        <f t="shared" si="47"/>
        <v>1189.1773092178701</v>
      </c>
      <c r="G380" s="2">
        <f t="shared" si="48"/>
        <v>2.4335009884144387E-3</v>
      </c>
      <c r="H380" s="2">
        <f t="shared" si="49"/>
        <v>1.4089286077249763E-2</v>
      </c>
      <c r="I380">
        <f t="shared" si="50"/>
        <v>10424.077230324878</v>
      </c>
      <c r="J380">
        <f t="shared" si="51"/>
        <v>11751.73552347744</v>
      </c>
      <c r="AB380" s="1">
        <v>39268</v>
      </c>
      <c r="AC380">
        <v>1602.65</v>
      </c>
    </row>
    <row r="381" spans="1:29">
      <c r="A381" s="1">
        <v>39272</v>
      </c>
      <c r="B381">
        <v>1189.1773092178701</v>
      </c>
      <c r="D381" s="1">
        <v>39273</v>
      </c>
      <c r="E381">
        <f t="shared" si="46"/>
        <v>1613.38</v>
      </c>
      <c r="F381">
        <f t="shared" si="47"/>
        <v>1201.38548899892</v>
      </c>
      <c r="G381" s="2">
        <f t="shared" si="48"/>
        <v>6.845938305427568E-3</v>
      </c>
      <c r="H381" s="2">
        <f t="shared" si="49"/>
        <v>1.0234722712799094E-2</v>
      </c>
      <c r="I381">
        <f t="shared" si="50"/>
        <v>10495.439819934694</v>
      </c>
      <c r="J381">
        <f t="shared" si="51"/>
        <v>11872.011277954382</v>
      </c>
      <c r="AB381" s="1">
        <v>39269</v>
      </c>
      <c r="AC381">
        <v>1598.52</v>
      </c>
    </row>
    <row r="382" spans="1:29">
      <c r="A382" s="1">
        <v>39273</v>
      </c>
      <c r="B382">
        <v>1201.38548899892</v>
      </c>
      <c r="D382" s="1">
        <v>39274</v>
      </c>
      <c r="E382">
        <f t="shared" si="46"/>
        <v>1608.26</v>
      </c>
      <c r="F382">
        <f t="shared" si="47"/>
        <v>1192.4773093225799</v>
      </c>
      <c r="G382" s="2">
        <f t="shared" si="48"/>
        <v>-3.1734619246551743E-3</v>
      </c>
      <c r="H382" s="2">
        <f t="shared" si="49"/>
        <v>-7.4462711925994737E-3</v>
      </c>
      <c r="I382">
        <f t="shared" si="50"/>
        <v>10462.132941283622</v>
      </c>
      <c r="J382">
        <f t="shared" si="51"/>
        <v>11783.609062377134</v>
      </c>
      <c r="AB382" s="1">
        <v>39272</v>
      </c>
      <c r="AC382">
        <v>1602.41</v>
      </c>
    </row>
    <row r="383" spans="1:29">
      <c r="A383" s="1">
        <v>39274</v>
      </c>
      <c r="B383">
        <v>1192.4773093225799</v>
      </c>
      <c r="D383" s="1">
        <v>39275</v>
      </c>
      <c r="E383">
        <f t="shared" si="46"/>
        <v>1604.87</v>
      </c>
      <c r="F383">
        <f t="shared" si="47"/>
        <v>1200.2156666988601</v>
      </c>
      <c r="G383" s="2">
        <f t="shared" si="48"/>
        <v>-2.1078681307749036E-3</v>
      </c>
      <c r="H383" s="2">
        <f t="shared" si="49"/>
        <v>6.4579628466206688E-3</v>
      </c>
      <c r="I383">
        <f t="shared" si="50"/>
        <v>10440.08014467676</v>
      </c>
      <c r="J383">
        <f t="shared" si="51"/>
        <v>11859.707171901067</v>
      </c>
      <c r="AB383" s="1">
        <v>39273</v>
      </c>
      <c r="AC383">
        <v>1613.38</v>
      </c>
    </row>
    <row r="384" spans="1:29">
      <c r="A384" s="1">
        <v>39275</v>
      </c>
      <c r="B384">
        <v>1200.2156666988601</v>
      </c>
      <c r="D384" s="1">
        <v>39276</v>
      </c>
      <c r="E384">
        <f t="shared" si="46"/>
        <v>1607.16</v>
      </c>
      <c r="F384">
        <f t="shared" si="47"/>
        <v>1200.2766268223399</v>
      </c>
      <c r="G384" s="2">
        <f t="shared" si="48"/>
        <v>1.4269068522685391E-3</v>
      </c>
      <c r="H384" s="2">
        <f t="shared" si="49"/>
        <v>1.944176828246957E-5</v>
      </c>
      <c r="I384">
        <f t="shared" si="50"/>
        <v>10454.977166573432</v>
      </c>
      <c r="J384">
        <f t="shared" si="51"/>
        <v>11859.9377455798</v>
      </c>
      <c r="AB384" s="1">
        <v>39274</v>
      </c>
      <c r="AC384">
        <v>1608.26</v>
      </c>
    </row>
    <row r="385" spans="1:29">
      <c r="A385" s="1">
        <v>39276</v>
      </c>
      <c r="B385">
        <v>1200.2766268223399</v>
      </c>
      <c r="D385" s="1">
        <v>39279</v>
      </c>
      <c r="E385">
        <f t="shared" si="46"/>
        <v>1612.83</v>
      </c>
      <c r="F385">
        <f t="shared" si="47"/>
        <v>1203.5817988504</v>
      </c>
      <c r="G385" s="2">
        <f t="shared" si="48"/>
        <v>3.5279623684012495E-3</v>
      </c>
      <c r="H385" s="2">
        <f t="shared" si="49"/>
        <v>2.7223260333414053E-3</v>
      </c>
      <c r="I385">
        <f t="shared" si="50"/>
        <v>10491.861932579597</v>
      </c>
      <c r="J385">
        <f t="shared" si="51"/>
        <v>11892.2243628584</v>
      </c>
      <c r="AB385" s="1">
        <v>39275</v>
      </c>
      <c r="AC385">
        <v>1604.87</v>
      </c>
    </row>
    <row r="386" spans="1:29">
      <c r="A386" s="1">
        <v>39279</v>
      </c>
      <c r="B386">
        <v>1203.5817988504</v>
      </c>
      <c r="D386" s="1">
        <v>39280</v>
      </c>
      <c r="E386">
        <f t="shared" si="46"/>
        <v>1608.86</v>
      </c>
      <c r="F386">
        <f t="shared" si="47"/>
        <v>1200.9488908830499</v>
      </c>
      <c r="G386" s="2">
        <f t="shared" si="48"/>
        <v>-2.4615117526335384E-3</v>
      </c>
      <c r="H386" s="2">
        <f t="shared" si="49"/>
        <v>-2.2189096778227105E-3</v>
      </c>
      <c r="I386">
        <f t="shared" si="50"/>
        <v>10466.036091125545</v>
      </c>
      <c r="J386">
        <f t="shared" si="51"/>
        <v>11865.836591128815</v>
      </c>
      <c r="AB386" s="1">
        <v>39276</v>
      </c>
      <c r="AC386">
        <v>1607.16</v>
      </c>
    </row>
    <row r="387" spans="1:29">
      <c r="A387" s="1">
        <v>39280</v>
      </c>
      <c r="B387">
        <v>1200.9488908830499</v>
      </c>
      <c r="D387" s="1">
        <v>39281</v>
      </c>
      <c r="E387">
        <f t="shared" si="46"/>
        <v>1614</v>
      </c>
      <c r="F387">
        <f t="shared" si="47"/>
        <v>1216.7649769181401</v>
      </c>
      <c r="G387" s="2">
        <f t="shared" si="48"/>
        <v>3.1948087465658581E-3</v>
      </c>
      <c r="H387" s="2">
        <f t="shared" si="49"/>
        <v>1.3138308682639399E-2</v>
      </c>
      <c r="I387">
        <f t="shared" si="50"/>
        <v>10499.473074771347</v>
      </c>
      <c r="J387">
        <f t="shared" si="51"/>
        <v>12021.733615040821</v>
      </c>
      <c r="AB387" s="1">
        <v>39279</v>
      </c>
      <c r="AC387">
        <v>1612.83</v>
      </c>
    </row>
    <row r="388" spans="1:29">
      <c r="A388" s="1">
        <v>39281</v>
      </c>
      <c r="B388">
        <v>1216.7649769181401</v>
      </c>
      <c r="D388" s="1">
        <v>39282</v>
      </c>
      <c r="E388">
        <f t="shared" si="46"/>
        <v>1612.4</v>
      </c>
      <c r="F388">
        <f t="shared" si="47"/>
        <v>1224.15368602532</v>
      </c>
      <c r="G388" s="2">
        <f t="shared" si="48"/>
        <v>-9.9132589838901719E-4</v>
      </c>
      <c r="H388" s="2">
        <f t="shared" si="49"/>
        <v>6.0410717190904854E-3</v>
      </c>
      <c r="I388">
        <f t="shared" si="50"/>
        <v>10489.064675192889</v>
      </c>
      <c r="J388">
        <f t="shared" si="51"/>
        <v>12094.357769997083</v>
      </c>
      <c r="AB388" s="1">
        <v>39280</v>
      </c>
      <c r="AC388">
        <v>1608.86</v>
      </c>
    </row>
    <row r="389" spans="1:29">
      <c r="A389" s="1">
        <v>39282</v>
      </c>
      <c r="B389">
        <v>1224.15368602532</v>
      </c>
      <c r="D389" s="1">
        <v>39283</v>
      </c>
      <c r="E389">
        <f t="shared" ref="E389:E452" si="52">SUMIF(AB:AB,D389,AC:AC)</f>
        <v>1617.09</v>
      </c>
      <c r="F389">
        <f t="shared" ref="F389:F452" si="53">SUMIF(A:A,D389,B:B)</f>
        <v>1240.7911688832601</v>
      </c>
      <c r="G389" s="2">
        <f t="shared" ref="G389:G452" si="54">E389/E388-1</f>
        <v>2.9087075167451015E-3</v>
      </c>
      <c r="H389" s="2">
        <f t="shared" ref="H389:H452" si="55">(F389/F388-1)-($M$23/252)</f>
        <v>1.3559659053373386E-2</v>
      </c>
      <c r="I389">
        <f t="shared" ref="I389:I452" si="56">I388*(1+G389)</f>
        <v>10519.574296457247</v>
      </c>
      <c r="J389">
        <f t="shared" ref="J389:J452" si="57">J388*(1+H389)</f>
        <v>12258.35313782776</v>
      </c>
      <c r="AB389" s="1">
        <v>39281</v>
      </c>
      <c r="AC389">
        <v>1614</v>
      </c>
    </row>
    <row r="390" spans="1:29">
      <c r="A390" s="1">
        <v>39283</v>
      </c>
      <c r="B390">
        <v>1240.7911688832601</v>
      </c>
      <c r="D390" s="1">
        <v>39286</v>
      </c>
      <c r="E390">
        <f t="shared" si="52"/>
        <v>1616.19</v>
      </c>
      <c r="F390">
        <f t="shared" si="53"/>
        <v>1233.2587921524801</v>
      </c>
      <c r="G390" s="2">
        <f t="shared" si="54"/>
        <v>-5.565552937683016E-4</v>
      </c>
      <c r="H390" s="2">
        <f t="shared" si="55"/>
        <v>-6.1019732724112759E-3</v>
      </c>
      <c r="I390">
        <f t="shared" si="56"/>
        <v>10513.719571694364</v>
      </c>
      <c r="J390">
        <f t="shared" si="57"/>
        <v>12183.552994616957</v>
      </c>
      <c r="AB390" s="1">
        <v>39282</v>
      </c>
      <c r="AC390">
        <v>1612.4</v>
      </c>
    </row>
    <row r="391" spans="1:29">
      <c r="A391" s="1">
        <v>39286</v>
      </c>
      <c r="B391">
        <v>1233.2587921524801</v>
      </c>
      <c r="D391" s="1">
        <v>39287</v>
      </c>
      <c r="E391">
        <f t="shared" si="52"/>
        <v>1616.34</v>
      </c>
      <c r="F391">
        <f t="shared" si="53"/>
        <v>1240.98899942204</v>
      </c>
      <c r="G391" s="2">
        <f t="shared" si="54"/>
        <v>9.2810870009119029E-5</v>
      </c>
      <c r="H391" s="2">
        <f t="shared" si="55"/>
        <v>6.236765254904986E-3</v>
      </c>
      <c r="I391">
        <f t="shared" si="56"/>
        <v>10514.695359154844</v>
      </c>
      <c r="J391">
        <f t="shared" si="57"/>
        <v>12259.538954615076</v>
      </c>
      <c r="AB391" s="1">
        <v>39283</v>
      </c>
      <c r="AC391">
        <v>1617.09</v>
      </c>
    </row>
    <row r="392" spans="1:29">
      <c r="A392" s="1">
        <v>39287</v>
      </c>
      <c r="B392">
        <v>1240.98899942204</v>
      </c>
      <c r="D392" s="1">
        <v>39288</v>
      </c>
      <c r="E392">
        <f t="shared" si="52"/>
        <v>1618.47</v>
      </c>
      <c r="F392">
        <f t="shared" si="53"/>
        <v>1221.1017499300399</v>
      </c>
      <c r="G392" s="2">
        <f t="shared" si="54"/>
        <v>1.3177920487026373E-3</v>
      </c>
      <c r="H392" s="2">
        <f t="shared" si="55"/>
        <v>-1.6056672155434302E-2</v>
      </c>
      <c r="I392">
        <f t="shared" si="56"/>
        <v>10528.55154109367</v>
      </c>
      <c r="J392">
        <f t="shared" si="57"/>
        <v>12062.691556844047</v>
      </c>
      <c r="AB392" s="1">
        <v>39286</v>
      </c>
      <c r="AC392">
        <v>1616.19</v>
      </c>
    </row>
    <row r="393" spans="1:29">
      <c r="A393" s="1">
        <v>39288</v>
      </c>
      <c r="B393">
        <v>1221.1017499300399</v>
      </c>
      <c r="D393" s="1">
        <v>39289</v>
      </c>
      <c r="E393">
        <f t="shared" si="52"/>
        <v>1623.87</v>
      </c>
      <c r="F393">
        <f t="shared" si="53"/>
        <v>1203.9959368571001</v>
      </c>
      <c r="G393" s="2">
        <f t="shared" si="54"/>
        <v>3.3364844575431984E-3</v>
      </c>
      <c r="H393" s="2">
        <f t="shared" si="55"/>
        <v>-1.4039856747935986E-2</v>
      </c>
      <c r="I393">
        <f t="shared" si="56"/>
        <v>10563.679889670972</v>
      </c>
      <c r="J393">
        <f t="shared" si="57"/>
        <v>11893.333095391421</v>
      </c>
      <c r="AB393" s="1">
        <v>39287</v>
      </c>
      <c r="AC393">
        <v>1616.34</v>
      </c>
    </row>
    <row r="394" spans="1:29">
      <c r="A394" s="1">
        <v>39289</v>
      </c>
      <c r="B394">
        <v>1203.9959368571001</v>
      </c>
      <c r="D394" s="1">
        <v>39290</v>
      </c>
      <c r="E394">
        <f t="shared" si="52"/>
        <v>1619.73</v>
      </c>
      <c r="F394">
        <f t="shared" si="53"/>
        <v>1196.9785253402499</v>
      </c>
      <c r="G394" s="2">
        <f t="shared" si="54"/>
        <v>-2.5494651665465273E-3</v>
      </c>
      <c r="H394" s="2">
        <f t="shared" si="55"/>
        <v>-5.8597837566919716E-3</v>
      </c>
      <c r="I394">
        <f t="shared" si="56"/>
        <v>10536.748155761707</v>
      </c>
      <c r="J394">
        <f t="shared" si="57"/>
        <v>11823.64073530612</v>
      </c>
      <c r="AB394" s="1">
        <v>39288</v>
      </c>
      <c r="AC394">
        <v>1618.47</v>
      </c>
    </row>
    <row r="395" spans="1:29">
      <c r="A395" s="1">
        <v>39290</v>
      </c>
      <c r="B395">
        <v>1196.9785253402499</v>
      </c>
      <c r="D395" s="1">
        <v>39293</v>
      </c>
      <c r="E395">
        <f t="shared" si="52"/>
        <v>1613.71</v>
      </c>
      <c r="F395">
        <f t="shared" si="53"/>
        <v>1200.6219374473501</v>
      </c>
      <c r="G395" s="2">
        <f t="shared" si="54"/>
        <v>-3.7166688275206416E-3</v>
      </c>
      <c r="H395" s="2">
        <f t="shared" si="55"/>
        <v>3.0124916228456374E-3</v>
      </c>
      <c r="I395">
        <f t="shared" si="56"/>
        <v>10497.586552347751</v>
      </c>
      <c r="J395">
        <f t="shared" si="57"/>
        <v>11859.259353972766</v>
      </c>
      <c r="AB395" s="1">
        <v>39289</v>
      </c>
      <c r="AC395">
        <v>1623.87</v>
      </c>
    </row>
    <row r="396" spans="1:29">
      <c r="A396" s="1">
        <v>39293</v>
      </c>
      <c r="B396">
        <v>1200.6219374473501</v>
      </c>
      <c r="D396" s="1">
        <v>39294</v>
      </c>
      <c r="E396">
        <f t="shared" si="52"/>
        <v>1616.35</v>
      </c>
      <c r="F396">
        <f t="shared" si="53"/>
        <v>1211.28413555883</v>
      </c>
      <c r="G396" s="2">
        <f t="shared" si="54"/>
        <v>1.6359816819626616E-3</v>
      </c>
      <c r="H396" s="2">
        <f t="shared" si="55"/>
        <v>8.8492132579257258E-3</v>
      </c>
      <c r="I396">
        <f t="shared" si="56"/>
        <v>10514.760411652211</v>
      </c>
      <c r="J396">
        <f t="shared" si="57"/>
        <v>11964.20446907712</v>
      </c>
      <c r="AB396" s="1">
        <v>39290</v>
      </c>
      <c r="AC396">
        <v>1619.73</v>
      </c>
    </row>
    <row r="397" spans="1:29">
      <c r="A397" s="1">
        <v>39294</v>
      </c>
      <c r="B397">
        <v>1211.28413555883</v>
      </c>
      <c r="D397" s="1">
        <v>39295</v>
      </c>
      <c r="E397">
        <f t="shared" si="52"/>
        <v>1616.25</v>
      </c>
      <c r="F397">
        <f t="shared" si="53"/>
        <v>1202.2738880444399</v>
      </c>
      <c r="G397" s="2">
        <f t="shared" si="54"/>
        <v>-6.1867788535896473E-5</v>
      </c>
      <c r="H397" s="2">
        <f t="shared" si="55"/>
        <v>-7.4699404087620654E-3</v>
      </c>
      <c r="I397">
        <f t="shared" si="56"/>
        <v>10514.109886678558</v>
      </c>
      <c r="J397">
        <f t="shared" si="57"/>
        <v>11874.832574654869</v>
      </c>
      <c r="AB397" s="1">
        <v>39293</v>
      </c>
      <c r="AC397">
        <v>1613.71</v>
      </c>
    </row>
    <row r="398" spans="1:29">
      <c r="A398" s="1">
        <v>39295</v>
      </c>
      <c r="B398">
        <v>1202.2738880444399</v>
      </c>
      <c r="D398" s="1">
        <v>39296</v>
      </c>
      <c r="E398">
        <f t="shared" si="52"/>
        <v>1618.63</v>
      </c>
      <c r="F398">
        <f t="shared" si="53"/>
        <v>1204.8874071468299</v>
      </c>
      <c r="G398" s="2">
        <f t="shared" si="54"/>
        <v>1.4725444702243795E-3</v>
      </c>
      <c r="H398" s="2">
        <f t="shared" si="55"/>
        <v>2.1424642053694217E-3</v>
      </c>
      <c r="I398">
        <f t="shared" si="56"/>
        <v>10529.592381051518</v>
      </c>
      <c r="J398">
        <f t="shared" si="57"/>
        <v>11900.27397839082</v>
      </c>
      <c r="AB398" s="1">
        <v>39294</v>
      </c>
      <c r="AC398">
        <v>1616.35</v>
      </c>
    </row>
    <row r="399" spans="1:29">
      <c r="A399" s="1">
        <v>39296</v>
      </c>
      <c r="B399">
        <v>1204.8874071468299</v>
      </c>
      <c r="D399" s="1">
        <v>39297</v>
      </c>
      <c r="E399">
        <f t="shared" si="52"/>
        <v>1623.55</v>
      </c>
      <c r="F399">
        <f t="shared" si="53"/>
        <v>1224.61248069004</v>
      </c>
      <c r="G399" s="2">
        <f t="shared" si="54"/>
        <v>3.0396075693641667E-3</v>
      </c>
      <c r="H399" s="2">
        <f t="shared" si="55"/>
        <v>1.6339536094808507E-2</v>
      </c>
      <c r="I399">
        <f t="shared" si="56"/>
        <v>10561.598209755281</v>
      </c>
      <c r="J399">
        <f t="shared" si="57"/>
        <v>12094.718934598846</v>
      </c>
      <c r="AB399" s="1">
        <v>39295</v>
      </c>
      <c r="AC399">
        <v>1616.25</v>
      </c>
    </row>
    <row r="400" spans="1:29">
      <c r="A400" s="1">
        <v>39297</v>
      </c>
      <c r="B400">
        <v>1224.61248069004</v>
      </c>
      <c r="D400" s="1">
        <v>39300</v>
      </c>
      <c r="E400">
        <f t="shared" si="52"/>
        <v>1618.86</v>
      </c>
      <c r="F400">
        <f t="shared" si="53"/>
        <v>1219.2980502983401</v>
      </c>
      <c r="G400" s="2">
        <f t="shared" si="54"/>
        <v>-2.888731483477569E-3</v>
      </c>
      <c r="H400" s="2">
        <f t="shared" si="55"/>
        <v>-4.3710325555711745E-3</v>
      </c>
      <c r="I400">
        <f t="shared" si="56"/>
        <v>10531.08858849092</v>
      </c>
      <c r="J400">
        <f t="shared" si="57"/>
        <v>12041.852524385233</v>
      </c>
      <c r="AB400" s="1">
        <v>39296</v>
      </c>
      <c r="AC400">
        <v>1618.63</v>
      </c>
    </row>
    <row r="401" spans="1:29">
      <c r="A401" s="1">
        <v>39300</v>
      </c>
      <c r="B401">
        <v>1219.2980502983401</v>
      </c>
      <c r="D401" s="1">
        <v>39301</v>
      </c>
      <c r="E401">
        <f t="shared" si="52"/>
        <v>1618.7</v>
      </c>
      <c r="F401">
        <f t="shared" si="53"/>
        <v>1213.6978548741299</v>
      </c>
      <c r="G401" s="2">
        <f t="shared" si="54"/>
        <v>-9.8834982642070912E-5</v>
      </c>
      <c r="H401" s="2">
        <f t="shared" si="55"/>
        <v>-4.6243159734492886E-3</v>
      </c>
      <c r="I401">
        <f t="shared" si="56"/>
        <v>10530.047748533074</v>
      </c>
      <c r="J401">
        <f t="shared" si="57"/>
        <v>11986.167193406798</v>
      </c>
      <c r="AB401" s="1">
        <v>39297</v>
      </c>
      <c r="AC401">
        <v>1623.55</v>
      </c>
    </row>
    <row r="402" spans="1:29">
      <c r="A402" s="1">
        <v>39301</v>
      </c>
      <c r="B402">
        <v>1213.6978548741299</v>
      </c>
      <c r="D402" s="1">
        <v>39302</v>
      </c>
      <c r="E402">
        <f t="shared" si="52"/>
        <v>1612.64</v>
      </c>
      <c r="F402">
        <f t="shared" si="53"/>
        <v>1215.2898067788999</v>
      </c>
      <c r="G402" s="2">
        <f t="shared" si="54"/>
        <v>-3.7437449805398648E-3</v>
      </c>
      <c r="H402" s="2">
        <f t="shared" si="55"/>
        <v>1.2803050067456642E-3</v>
      </c>
      <c r="I402">
        <f t="shared" si="56"/>
        <v>10490.625935129658</v>
      </c>
      <c r="J402">
        <f t="shared" si="57"/>
        <v>12001.513143276206</v>
      </c>
      <c r="AB402" s="1">
        <v>39300</v>
      </c>
      <c r="AC402">
        <v>1618.86</v>
      </c>
    </row>
    <row r="403" spans="1:29">
      <c r="A403" s="1">
        <v>39302</v>
      </c>
      <c r="B403">
        <v>1215.2898067788999</v>
      </c>
      <c r="D403" s="1">
        <v>39303</v>
      </c>
      <c r="E403">
        <f t="shared" si="52"/>
        <v>1616.47</v>
      </c>
      <c r="F403">
        <f t="shared" si="53"/>
        <v>1196.6647246590301</v>
      </c>
      <c r="G403" s="2">
        <f t="shared" si="54"/>
        <v>2.3749875979759416E-3</v>
      </c>
      <c r="H403" s="2">
        <f t="shared" si="55"/>
        <v>-1.5356979369606482E-2</v>
      </c>
      <c r="I403">
        <f t="shared" si="56"/>
        <v>10515.541041620596</v>
      </c>
      <c r="J403">
        <f t="shared" si="57"/>
        <v>11817.206153530853</v>
      </c>
      <c r="AB403" s="1">
        <v>39301</v>
      </c>
      <c r="AC403">
        <v>1618.7</v>
      </c>
    </row>
    <row r="404" spans="1:29">
      <c r="A404" s="1">
        <v>39303</v>
      </c>
      <c r="B404">
        <v>1196.6647246590301</v>
      </c>
      <c r="D404" s="1">
        <v>39304</v>
      </c>
      <c r="E404">
        <f t="shared" si="52"/>
        <v>1615.94</v>
      </c>
      <c r="F404">
        <f t="shared" si="53"/>
        <v>1209.3090656623001</v>
      </c>
      <c r="G404" s="2">
        <f t="shared" si="54"/>
        <v>-3.2787493736352591E-4</v>
      </c>
      <c r="H404" s="2">
        <f t="shared" si="55"/>
        <v>1.0534969615217793E-2</v>
      </c>
      <c r="I404">
        <f t="shared" si="56"/>
        <v>10512.093259260231</v>
      </c>
      <c r="J404">
        <f t="shared" si="57"/>
        <v>11941.700061295065</v>
      </c>
      <c r="AB404" s="1">
        <v>39302</v>
      </c>
      <c r="AC404">
        <v>1612.64</v>
      </c>
    </row>
    <row r="405" spans="1:29">
      <c r="A405" s="1">
        <v>39304</v>
      </c>
      <c r="B405">
        <v>1209.3090656623001</v>
      </c>
      <c r="D405" s="1">
        <v>39307</v>
      </c>
      <c r="E405">
        <f t="shared" si="52"/>
        <v>1617.47</v>
      </c>
      <c r="F405">
        <f t="shared" si="53"/>
        <v>1210.50782532056</v>
      </c>
      <c r="G405" s="2">
        <f t="shared" si="54"/>
        <v>9.4681733232659937E-4</v>
      </c>
      <c r="H405" s="2">
        <f t="shared" si="55"/>
        <v>9.5992729384261144E-4</v>
      </c>
      <c r="I405">
        <f t="shared" si="56"/>
        <v>10522.046291357132</v>
      </c>
      <c r="J405">
        <f t="shared" si="57"/>
        <v>11953.163225118784</v>
      </c>
      <c r="AB405" s="1">
        <v>39303</v>
      </c>
      <c r="AC405">
        <v>1616.47</v>
      </c>
    </row>
    <row r="406" spans="1:29">
      <c r="A406" s="1">
        <v>39307</v>
      </c>
      <c r="B406">
        <v>1210.50782532056</v>
      </c>
      <c r="D406" s="1">
        <v>39308</v>
      </c>
      <c r="E406">
        <f t="shared" si="52"/>
        <v>1620.82</v>
      </c>
      <c r="F406">
        <f t="shared" si="53"/>
        <v>1211.42823970632</v>
      </c>
      <c r="G406" s="2">
        <f t="shared" si="54"/>
        <v>2.0711357861351587E-3</v>
      </c>
      <c r="H406" s="2">
        <f t="shared" si="55"/>
        <v>7.2900472652722781E-4</v>
      </c>
      <c r="I406">
        <f t="shared" si="56"/>
        <v>10543.838877974533</v>
      </c>
      <c r="J406">
        <f t="shared" si="57"/>
        <v>11961.877137606845</v>
      </c>
      <c r="AB406" s="1">
        <v>39304</v>
      </c>
      <c r="AC406">
        <v>1615.94</v>
      </c>
    </row>
    <row r="407" spans="1:29">
      <c r="A407" s="1">
        <v>39308</v>
      </c>
      <c r="B407">
        <v>1211.42823970632</v>
      </c>
      <c r="D407" s="1">
        <v>39309</v>
      </c>
      <c r="E407">
        <f t="shared" si="52"/>
        <v>1617.31</v>
      </c>
      <c r="F407">
        <f t="shared" si="53"/>
        <v>1210.75682344698</v>
      </c>
      <c r="G407" s="2">
        <f t="shared" si="54"/>
        <v>-2.1655705136905956E-3</v>
      </c>
      <c r="H407" s="2">
        <f t="shared" si="55"/>
        <v>-5.8558447785220713E-4</v>
      </c>
      <c r="I407">
        <f t="shared" si="56"/>
        <v>10521.005451399287</v>
      </c>
      <c r="J407">
        <f t="shared" si="57"/>
        <v>11954.872448029088</v>
      </c>
      <c r="AB407" s="1">
        <v>39307</v>
      </c>
      <c r="AC407">
        <v>1617.47</v>
      </c>
    </row>
    <row r="408" spans="1:29">
      <c r="A408" s="1">
        <v>39309</v>
      </c>
      <c r="B408">
        <v>1210.75682344698</v>
      </c>
      <c r="D408" s="1">
        <v>39310</v>
      </c>
      <c r="E408">
        <f t="shared" si="52"/>
        <v>1621.41</v>
      </c>
      <c r="F408">
        <f t="shared" si="53"/>
        <v>1174.2426726046299</v>
      </c>
      <c r="G408" s="2">
        <f t="shared" si="54"/>
        <v>2.5350736717142386E-3</v>
      </c>
      <c r="H408" s="2">
        <f t="shared" si="55"/>
        <v>-3.0189470255294202E-2</v>
      </c>
      <c r="I408">
        <f t="shared" si="56"/>
        <v>10547.676975319091</v>
      </c>
      <c r="J408">
        <f t="shared" si="57"/>
        <v>11593.961181853478</v>
      </c>
      <c r="AB408" s="1">
        <v>39308</v>
      </c>
      <c r="AC408">
        <v>1620.82</v>
      </c>
    </row>
    <row r="409" spans="1:29">
      <c r="A409" s="1">
        <v>39310</v>
      </c>
      <c r="B409">
        <v>1174.2426726046299</v>
      </c>
      <c r="D409" s="1">
        <v>39311</v>
      </c>
      <c r="E409">
        <f t="shared" si="52"/>
        <v>1616.41</v>
      </c>
      <c r="F409">
        <f t="shared" si="53"/>
        <v>1187.9908674579999</v>
      </c>
      <c r="G409" s="2">
        <f t="shared" si="54"/>
        <v>-3.0837357608500815E-3</v>
      </c>
      <c r="H409" s="2">
        <f t="shared" si="55"/>
        <v>1.167678845047323E-2</v>
      </c>
      <c r="I409">
        <f t="shared" si="56"/>
        <v>10515.150726636404</v>
      </c>
      <c r="J409">
        <f t="shared" si="57"/>
        <v>11729.341413876979</v>
      </c>
      <c r="AB409" s="1">
        <v>39309</v>
      </c>
      <c r="AC409">
        <v>1617.31</v>
      </c>
    </row>
    <row r="410" spans="1:29">
      <c r="A410" s="1">
        <v>39311</v>
      </c>
      <c r="B410">
        <v>1187.9908674579999</v>
      </c>
      <c r="D410" s="1">
        <v>39314</v>
      </c>
      <c r="E410">
        <f t="shared" si="52"/>
        <v>1620.53</v>
      </c>
      <c r="F410">
        <f t="shared" si="53"/>
        <v>1188.7419745606001</v>
      </c>
      <c r="G410" s="2">
        <f t="shared" si="54"/>
        <v>2.548858272344301E-3</v>
      </c>
      <c r="H410" s="2">
        <f t="shared" si="55"/>
        <v>6.0090068981985068E-4</v>
      </c>
      <c r="I410">
        <f t="shared" si="56"/>
        <v>10541.952355550939</v>
      </c>
      <c r="J410">
        <f t="shared" si="57"/>
        <v>11736.389583223709</v>
      </c>
      <c r="AB410" s="1">
        <v>39310</v>
      </c>
      <c r="AC410">
        <v>1621.41</v>
      </c>
    </row>
    <row r="411" spans="1:29">
      <c r="A411" s="1">
        <v>39314</v>
      </c>
      <c r="B411">
        <v>1188.7419745606001</v>
      </c>
      <c r="D411" s="1">
        <v>39315</v>
      </c>
      <c r="E411">
        <f t="shared" si="52"/>
        <v>1624.36</v>
      </c>
      <c r="F411">
        <f t="shared" si="53"/>
        <v>1191.7690689829799</v>
      </c>
      <c r="G411" s="2">
        <f t="shared" si="54"/>
        <v>2.3634243117991449E-3</v>
      </c>
      <c r="H411" s="2">
        <f t="shared" si="55"/>
        <v>2.5151196549853768E-3</v>
      </c>
      <c r="I411">
        <f t="shared" si="56"/>
        <v>10566.867462041875</v>
      </c>
      <c r="J411">
        <f t="shared" si="57"/>
        <v>11765.90800734304</v>
      </c>
      <c r="AB411" s="1">
        <v>39311</v>
      </c>
      <c r="AC411">
        <v>1616.41</v>
      </c>
    </row>
    <row r="412" spans="1:29">
      <c r="A412" s="1">
        <v>39315</v>
      </c>
      <c r="B412">
        <v>1191.7690689829799</v>
      </c>
      <c r="D412" s="1">
        <v>39316</v>
      </c>
      <c r="E412">
        <f t="shared" si="52"/>
        <v>1622.1</v>
      </c>
      <c r="F412">
        <f t="shared" si="53"/>
        <v>1192.4037770217701</v>
      </c>
      <c r="G412" s="2">
        <f t="shared" si="54"/>
        <v>-1.3913171956955184E-3</v>
      </c>
      <c r="H412" s="2">
        <f t="shared" si="55"/>
        <v>5.0122715874464452E-4</v>
      </c>
      <c r="I412">
        <f t="shared" si="56"/>
        <v>10552.1655976373</v>
      </c>
      <c r="J412">
        <f t="shared" si="57"/>
        <v>11771.80539998361</v>
      </c>
      <c r="AB412" s="1">
        <v>39314</v>
      </c>
      <c r="AC412">
        <v>1620.53</v>
      </c>
    </row>
    <row r="413" spans="1:29">
      <c r="A413" s="1">
        <v>39316</v>
      </c>
      <c r="B413">
        <v>1192.4037770217701</v>
      </c>
      <c r="D413" s="1">
        <v>39317</v>
      </c>
      <c r="E413">
        <f t="shared" si="52"/>
        <v>1625.4</v>
      </c>
      <c r="F413">
        <f t="shared" si="53"/>
        <v>1193.5531819053299</v>
      </c>
      <c r="G413" s="2">
        <f t="shared" si="54"/>
        <v>2.0343998520437889E-3</v>
      </c>
      <c r="H413" s="2">
        <f t="shared" si="55"/>
        <v>9.3259011161447381E-4</v>
      </c>
      <c r="I413">
        <f t="shared" si="56"/>
        <v>10573.632921767876</v>
      </c>
      <c r="J413">
        <f t="shared" si="57"/>
        <v>11782.783669295484</v>
      </c>
      <c r="AB413" s="1">
        <v>39315</v>
      </c>
      <c r="AC413">
        <v>1624.36</v>
      </c>
    </row>
    <row r="414" spans="1:29">
      <c r="A414" s="1">
        <v>39317</v>
      </c>
      <c r="B414">
        <v>1193.5531819053299</v>
      </c>
      <c r="D414" s="1">
        <v>39318</v>
      </c>
      <c r="E414">
        <f t="shared" si="52"/>
        <v>1623.72</v>
      </c>
      <c r="F414">
        <f t="shared" si="53"/>
        <v>1211.6826210622201</v>
      </c>
      <c r="G414" s="2">
        <f t="shared" si="54"/>
        <v>-1.0335917312661591E-3</v>
      </c>
      <c r="H414" s="2">
        <f t="shared" si="55"/>
        <v>1.5158119877842846E-2</v>
      </c>
      <c r="I414">
        <f t="shared" si="56"/>
        <v>10562.704102210493</v>
      </c>
      <c r="J414">
        <f t="shared" si="57"/>
        <v>11961.388516649353</v>
      </c>
      <c r="AB414" s="1">
        <v>39316</v>
      </c>
      <c r="AC414">
        <v>1622.1</v>
      </c>
    </row>
    <row r="415" spans="1:29">
      <c r="A415" s="1">
        <v>39318</v>
      </c>
      <c r="B415">
        <v>1211.6826210622201</v>
      </c>
      <c r="D415" s="1">
        <v>39321</v>
      </c>
      <c r="E415">
        <f t="shared" si="52"/>
        <v>1627.88</v>
      </c>
      <c r="F415">
        <f t="shared" si="53"/>
        <v>1213.6310334831101</v>
      </c>
      <c r="G415" s="2">
        <f t="shared" si="54"/>
        <v>2.5620180819354577E-3</v>
      </c>
      <c r="H415" s="2">
        <f t="shared" si="55"/>
        <v>1.5766728837770202E-3</v>
      </c>
      <c r="I415">
        <f t="shared" si="56"/>
        <v>10589.76594111449</v>
      </c>
      <c r="J415">
        <f t="shared" si="57"/>
        <v>11980.247713575875</v>
      </c>
      <c r="AB415" s="1">
        <v>39317</v>
      </c>
      <c r="AC415">
        <v>1625.4</v>
      </c>
    </row>
    <row r="416" spans="1:29">
      <c r="A416" s="1">
        <v>39321</v>
      </c>
      <c r="B416">
        <v>1213.6310334831101</v>
      </c>
      <c r="D416" s="1">
        <v>39322</v>
      </c>
      <c r="E416">
        <f t="shared" si="52"/>
        <v>1632.94</v>
      </c>
      <c r="F416">
        <f t="shared" si="53"/>
        <v>1212.61701508241</v>
      </c>
      <c r="G416" s="2">
        <f t="shared" si="54"/>
        <v>3.108337223874047E-3</v>
      </c>
      <c r="H416" s="2">
        <f t="shared" si="55"/>
        <v>-8.6687365548080353E-4</v>
      </c>
      <c r="I416">
        <f t="shared" si="56"/>
        <v>10622.682504781371</v>
      </c>
      <c r="J416">
        <f t="shared" si="57"/>
        <v>11969.862352446842</v>
      </c>
      <c r="AB416" s="1">
        <v>39318</v>
      </c>
      <c r="AC416">
        <v>1623.72</v>
      </c>
    </row>
    <row r="417" spans="1:29">
      <c r="A417" s="1">
        <v>39322</v>
      </c>
      <c r="B417">
        <v>1212.61701508241</v>
      </c>
      <c r="D417" s="1">
        <v>39323</v>
      </c>
      <c r="E417">
        <f t="shared" si="52"/>
        <v>1629.6</v>
      </c>
      <c r="F417">
        <f t="shared" si="53"/>
        <v>1211.0213181219401</v>
      </c>
      <c r="G417" s="2">
        <f t="shared" si="54"/>
        <v>-2.0453905226157643E-3</v>
      </c>
      <c r="H417" s="2">
        <f t="shared" si="55"/>
        <v>-1.347260941565486E-3</v>
      </c>
      <c r="I417">
        <f t="shared" si="56"/>
        <v>10600.954970661334</v>
      </c>
      <c r="J417">
        <f t="shared" si="57"/>
        <v>11953.735824423477</v>
      </c>
      <c r="AB417" s="1">
        <v>39321</v>
      </c>
      <c r="AC417">
        <v>1627.88</v>
      </c>
    </row>
    <row r="418" spans="1:29">
      <c r="A418" s="1">
        <v>39323</v>
      </c>
      <c r="B418">
        <v>1211.0213181219401</v>
      </c>
      <c r="D418" s="1">
        <v>39324</v>
      </c>
      <c r="E418">
        <f t="shared" si="52"/>
        <v>1634.11</v>
      </c>
      <c r="F418">
        <f t="shared" si="53"/>
        <v>1212.08970297056</v>
      </c>
      <c r="G418" s="2">
        <f t="shared" si="54"/>
        <v>2.767550319096701E-3</v>
      </c>
      <c r="H418" s="2">
        <f t="shared" si="55"/>
        <v>8.5086882947912413E-4</v>
      </c>
      <c r="I418">
        <f t="shared" si="56"/>
        <v>10630.293646973118</v>
      </c>
      <c r="J418">
        <f t="shared" si="57"/>
        <v>11963.906885632305</v>
      </c>
      <c r="AB418" s="1">
        <v>39322</v>
      </c>
      <c r="AC418">
        <v>1632.94</v>
      </c>
    </row>
    <row r="419" spans="1:29">
      <c r="A419" s="1">
        <v>39324</v>
      </c>
      <c r="B419">
        <v>1212.08970297056</v>
      </c>
      <c r="D419" s="1">
        <v>39325</v>
      </c>
      <c r="E419">
        <f t="shared" si="52"/>
        <v>1629.43</v>
      </c>
      <c r="F419">
        <f t="shared" si="53"/>
        <v>1225.7416628240901</v>
      </c>
      <c r="G419" s="2">
        <f t="shared" si="54"/>
        <v>-2.8639442877161914E-3</v>
      </c>
      <c r="H419" s="2">
        <f t="shared" si="55"/>
        <v>1.1231810459203817E-2</v>
      </c>
      <c r="I419">
        <f t="shared" si="56"/>
        <v>10599.849078206124</v>
      </c>
      <c r="J419">
        <f t="shared" si="57"/>
        <v>12098.283220123289</v>
      </c>
      <c r="AB419" s="1">
        <v>39323</v>
      </c>
      <c r="AC419">
        <v>1629.6</v>
      </c>
    </row>
    <row r="420" spans="1:29">
      <c r="A420" s="1">
        <v>39325</v>
      </c>
      <c r="B420">
        <v>1225.7416628240901</v>
      </c>
      <c r="D420" s="1">
        <v>39329</v>
      </c>
      <c r="E420">
        <f t="shared" si="52"/>
        <v>1629.28</v>
      </c>
      <c r="F420">
        <f t="shared" si="53"/>
        <v>1242.39227751917</v>
      </c>
      <c r="G420" s="2">
        <f t="shared" si="54"/>
        <v>-9.2056731495149258E-5</v>
      </c>
      <c r="H420" s="2">
        <f t="shared" si="55"/>
        <v>1.3552764967201225E-2</v>
      </c>
      <c r="I420">
        <f t="shared" si="56"/>
        <v>10598.873290745641</v>
      </c>
      <c r="J420">
        <f t="shared" si="57"/>
        <v>12262.248409112253</v>
      </c>
      <c r="AB420" s="1">
        <v>39324</v>
      </c>
      <c r="AC420">
        <v>1634.11</v>
      </c>
    </row>
    <row r="421" spans="1:29">
      <c r="A421" s="1">
        <v>39329</v>
      </c>
      <c r="B421">
        <v>1242.39227751917</v>
      </c>
      <c r="D421" s="1">
        <v>39330</v>
      </c>
      <c r="E421">
        <f t="shared" si="52"/>
        <v>1637.72</v>
      </c>
      <c r="F421">
        <f t="shared" si="53"/>
        <v>1246.9070900976999</v>
      </c>
      <c r="G421" s="2">
        <f t="shared" si="54"/>
        <v>5.1802022979476892E-3</v>
      </c>
      <c r="H421" s="2">
        <f t="shared" si="55"/>
        <v>3.6026178266278194E-3</v>
      </c>
      <c r="I421">
        <f t="shared" si="56"/>
        <v>10653.777598522018</v>
      </c>
      <c r="J421">
        <f t="shared" si="57"/>
        <v>12306.424603825459</v>
      </c>
      <c r="AB421" s="1">
        <v>39325</v>
      </c>
      <c r="AC421">
        <v>1629.43</v>
      </c>
    </row>
    <row r="422" spans="1:29">
      <c r="A422" s="1">
        <v>39330</v>
      </c>
      <c r="B422">
        <v>1246.9070900976999</v>
      </c>
      <c r="D422" s="1">
        <v>39331</v>
      </c>
      <c r="E422">
        <f t="shared" si="52"/>
        <v>1633.85</v>
      </c>
      <c r="F422">
        <f t="shared" si="53"/>
        <v>1268.0998036963299</v>
      </c>
      <c r="G422" s="2">
        <f t="shared" si="54"/>
        <v>-2.3630413013213669E-3</v>
      </c>
      <c r="H422" s="2">
        <f t="shared" si="55"/>
        <v>1.6964875906918388E-2</v>
      </c>
      <c r="I422">
        <f t="shared" si="56"/>
        <v>10628.602282041618</v>
      </c>
      <c r="J422">
        <f t="shared" si="57"/>
        <v>12515.201570087203</v>
      </c>
      <c r="AB422" s="1">
        <v>39329</v>
      </c>
      <c r="AC422">
        <v>1629.28</v>
      </c>
    </row>
    <row r="423" spans="1:29">
      <c r="A423" s="1">
        <v>39331</v>
      </c>
      <c r="B423">
        <v>1268.0998036963299</v>
      </c>
      <c r="D423" s="1">
        <v>39332</v>
      </c>
      <c r="E423">
        <f t="shared" si="52"/>
        <v>1643.63</v>
      </c>
      <c r="F423">
        <f t="shared" si="53"/>
        <v>1286.1211603889601</v>
      </c>
      <c r="G423" s="2">
        <f t="shared" si="54"/>
        <v>5.985861615203536E-3</v>
      </c>
      <c r="H423" s="2">
        <f t="shared" si="55"/>
        <v>1.4179958641897883E-2</v>
      </c>
      <c r="I423">
        <f t="shared" si="56"/>
        <v>10692.223624464956</v>
      </c>
      <c r="J423">
        <f t="shared" si="57"/>
        <v>12692.666610746055</v>
      </c>
      <c r="AB423" s="1">
        <v>39330</v>
      </c>
      <c r="AC423">
        <v>1637.72</v>
      </c>
    </row>
    <row r="424" spans="1:29">
      <c r="A424" s="1">
        <v>39332</v>
      </c>
      <c r="B424">
        <v>1286.1211603889601</v>
      </c>
      <c r="D424" s="1">
        <v>39335</v>
      </c>
      <c r="E424">
        <f t="shared" si="52"/>
        <v>1647.51</v>
      </c>
      <c r="F424">
        <f t="shared" si="53"/>
        <v>1293.3454104795801</v>
      </c>
      <c r="G424" s="2">
        <f t="shared" si="54"/>
        <v>2.3606286086284012E-3</v>
      </c>
      <c r="H424" s="2">
        <f t="shared" si="55"/>
        <v>5.5857344037480664E-3</v>
      </c>
      <c r="I424">
        <f t="shared" si="56"/>
        <v>10717.46399344272</v>
      </c>
      <c r="J424">
        <f t="shared" si="57"/>
        <v>12763.564475309002</v>
      </c>
      <c r="AB424" s="1">
        <v>39331</v>
      </c>
      <c r="AC424">
        <v>1633.85</v>
      </c>
    </row>
    <row r="425" spans="1:29">
      <c r="A425" s="1">
        <v>39335</v>
      </c>
      <c r="B425">
        <v>1293.3454104795801</v>
      </c>
      <c r="D425" s="1">
        <v>39336</v>
      </c>
      <c r="E425">
        <f t="shared" si="52"/>
        <v>1643.34</v>
      </c>
      <c r="F425">
        <f t="shared" si="53"/>
        <v>1306.1219217726</v>
      </c>
      <c r="G425" s="2">
        <f t="shared" si="54"/>
        <v>-2.5310923757670967E-3</v>
      </c>
      <c r="H425" s="2">
        <f t="shared" si="55"/>
        <v>9.8473043919052542E-3</v>
      </c>
      <c r="I425">
        <f t="shared" si="56"/>
        <v>10690.337102041358</v>
      </c>
      <c r="J425">
        <f t="shared" si="57"/>
        <v>12889.251179823077</v>
      </c>
      <c r="AB425" s="1">
        <v>39332</v>
      </c>
      <c r="AC425">
        <v>1643.63</v>
      </c>
    </row>
    <row r="426" spans="1:29">
      <c r="A426" s="1">
        <v>39336</v>
      </c>
      <c r="B426">
        <v>1306.1219217726</v>
      </c>
      <c r="D426" s="1">
        <v>39337</v>
      </c>
      <c r="E426">
        <f t="shared" si="52"/>
        <v>1638.54</v>
      </c>
      <c r="F426">
        <f t="shared" si="53"/>
        <v>1302.29561855663</v>
      </c>
      <c r="G426" s="2">
        <f t="shared" si="54"/>
        <v>-2.9208806455145453E-3</v>
      </c>
      <c r="H426" s="2">
        <f t="shared" si="55"/>
        <v>-2.9608637885539016E-3</v>
      </c>
      <c r="I426">
        <f t="shared" si="56"/>
        <v>10659.111903305979</v>
      </c>
      <c r="J426">
        <f t="shared" si="57"/>
        <v>12851.087862743163</v>
      </c>
      <c r="AB426" s="1">
        <v>39335</v>
      </c>
      <c r="AC426">
        <v>1647.51</v>
      </c>
    </row>
    <row r="427" spans="1:29">
      <c r="A427" s="1">
        <v>39337</v>
      </c>
      <c r="B427">
        <v>1302.29561855663</v>
      </c>
      <c r="D427" s="1">
        <v>39338</v>
      </c>
      <c r="E427">
        <f t="shared" si="52"/>
        <v>1631.91</v>
      </c>
      <c r="F427">
        <f t="shared" si="53"/>
        <v>1291.01346116945</v>
      </c>
      <c r="G427" s="2">
        <f t="shared" si="54"/>
        <v>-4.0462851074736239E-3</v>
      </c>
      <c r="H427" s="2">
        <f t="shared" si="55"/>
        <v>-8.6946336606762761E-3</v>
      </c>
      <c r="I427">
        <f t="shared" si="56"/>
        <v>10615.982097552736</v>
      </c>
      <c r="J427">
        <f t="shared" si="57"/>
        <v>12739.352361635449</v>
      </c>
      <c r="AB427" s="1">
        <v>39336</v>
      </c>
      <c r="AC427">
        <v>1643.34</v>
      </c>
    </row>
    <row r="428" spans="1:29">
      <c r="A428" s="1">
        <v>39338</v>
      </c>
      <c r="B428">
        <v>1291.01346116945</v>
      </c>
      <c r="D428" s="1">
        <v>39339</v>
      </c>
      <c r="E428">
        <f t="shared" si="52"/>
        <v>1632.48</v>
      </c>
      <c r="F428">
        <f t="shared" si="53"/>
        <v>1293.33580485466</v>
      </c>
      <c r="G428" s="2">
        <f t="shared" si="54"/>
        <v>3.4928396786582105E-4</v>
      </c>
      <c r="H428" s="2">
        <f t="shared" si="55"/>
        <v>1.7675039853953475E-3</v>
      </c>
      <c r="I428">
        <f t="shared" si="56"/>
        <v>10619.690089902562</v>
      </c>
      <c r="J428">
        <f t="shared" si="57"/>
        <v>12761.869217705995</v>
      </c>
      <c r="AB428" s="1">
        <v>39337</v>
      </c>
      <c r="AC428">
        <v>1638.54</v>
      </c>
    </row>
    <row r="429" spans="1:29">
      <c r="A429" s="1">
        <v>39339</v>
      </c>
      <c r="B429">
        <v>1293.33580485466</v>
      </c>
      <c r="D429" s="1">
        <v>39342</v>
      </c>
      <c r="E429">
        <f t="shared" si="52"/>
        <v>1633.61</v>
      </c>
      <c r="F429">
        <f t="shared" si="53"/>
        <v>1304.7385740165801</v>
      </c>
      <c r="G429" s="2">
        <f t="shared" si="54"/>
        <v>6.92198373027475E-4</v>
      </c>
      <c r="H429" s="2">
        <f t="shared" si="55"/>
        <v>8.7852080397415547E-3</v>
      </c>
      <c r="I429">
        <f t="shared" si="56"/>
        <v>10627.04102210485</v>
      </c>
      <c r="J429">
        <f t="shared" si="57"/>
        <v>12873.984893759514</v>
      </c>
      <c r="AB429" s="1">
        <v>39338</v>
      </c>
      <c r="AC429">
        <v>1631.91</v>
      </c>
    </row>
    <row r="430" spans="1:29">
      <c r="A430" s="1">
        <v>39342</v>
      </c>
      <c r="B430">
        <v>1304.7385740165801</v>
      </c>
      <c r="D430" s="1">
        <v>39343</v>
      </c>
      <c r="E430">
        <f t="shared" si="52"/>
        <v>1635.85</v>
      </c>
      <c r="F430">
        <f t="shared" si="53"/>
        <v>1303.0508105913</v>
      </c>
      <c r="G430" s="2">
        <f t="shared" si="54"/>
        <v>1.3711963075642153E-3</v>
      </c>
      <c r="H430" s="2">
        <f t="shared" si="55"/>
        <v>-1.3249136482162186E-3</v>
      </c>
      <c r="I430">
        <f t="shared" si="56"/>
        <v>10641.612781514694</v>
      </c>
      <c r="J430">
        <f t="shared" si="57"/>
        <v>12856.927975466844</v>
      </c>
      <c r="AB430" s="1">
        <v>39339</v>
      </c>
      <c r="AC430">
        <v>1632.48</v>
      </c>
    </row>
    <row r="431" spans="1:29">
      <c r="A431" s="1">
        <v>39343</v>
      </c>
      <c r="B431">
        <v>1303.0508105913</v>
      </c>
      <c r="D431" s="1">
        <v>39344</v>
      </c>
      <c r="E431">
        <f t="shared" si="52"/>
        <v>1635.57</v>
      </c>
      <c r="F431">
        <f t="shared" si="53"/>
        <v>1313.4757648770401</v>
      </c>
      <c r="G431" s="2">
        <f t="shared" si="54"/>
        <v>-1.7116483785184489E-4</v>
      </c>
      <c r="H431" s="2">
        <f t="shared" si="55"/>
        <v>7.9690711924605643E-3</v>
      </c>
      <c r="I431">
        <f t="shared" si="56"/>
        <v>10639.791311588464</v>
      </c>
      <c r="J431">
        <f t="shared" si="57"/>
        <v>12959.385749819676</v>
      </c>
      <c r="AB431" s="1">
        <v>39342</v>
      </c>
      <c r="AC431">
        <v>1633.61</v>
      </c>
    </row>
    <row r="432" spans="1:29">
      <c r="A432" s="1">
        <v>39344</v>
      </c>
      <c r="B432">
        <v>1313.4757648770401</v>
      </c>
      <c r="D432" s="1">
        <v>39345</v>
      </c>
      <c r="E432">
        <f t="shared" si="52"/>
        <v>1624.31</v>
      </c>
      <c r="F432">
        <f t="shared" si="53"/>
        <v>1322.6525420886801</v>
      </c>
      <c r="G432" s="2">
        <f t="shared" si="54"/>
        <v>-6.8844500693947541E-3</v>
      </c>
      <c r="H432" s="2">
        <f t="shared" si="55"/>
        <v>6.9552869060414916E-3</v>
      </c>
      <c r="I432">
        <f t="shared" si="56"/>
        <v>10566.542199555053</v>
      </c>
      <c r="J432">
        <f t="shared" si="57"/>
        <v>13049.521995835736</v>
      </c>
      <c r="AB432" s="1">
        <v>39343</v>
      </c>
      <c r="AC432">
        <v>1635.85</v>
      </c>
    </row>
    <row r="433" spans="1:29">
      <c r="A433" s="1">
        <v>39345</v>
      </c>
      <c r="B433">
        <v>1322.6525420886801</v>
      </c>
      <c r="D433" s="1">
        <v>39346</v>
      </c>
      <c r="E433">
        <f t="shared" si="52"/>
        <v>1633.58</v>
      </c>
      <c r="F433">
        <f t="shared" si="53"/>
        <v>1327.59628840867</v>
      </c>
      <c r="G433" s="2">
        <f t="shared" si="54"/>
        <v>5.7070386810398332E-3</v>
      </c>
      <c r="H433" s="2">
        <f t="shared" si="55"/>
        <v>3.7064021400346711E-3</v>
      </c>
      <c r="I433">
        <f t="shared" si="56"/>
        <v>10626.845864612753</v>
      </c>
      <c r="J433">
        <f t="shared" si="57"/>
        <v>13097.88877208753</v>
      </c>
      <c r="AB433" s="1">
        <v>39344</v>
      </c>
      <c r="AC433">
        <v>1635.57</v>
      </c>
    </row>
    <row r="434" spans="1:29">
      <c r="A434" s="1">
        <v>39346</v>
      </c>
      <c r="B434">
        <v>1327.59628840867</v>
      </c>
      <c r="D434" s="1">
        <v>39349</v>
      </c>
      <c r="E434">
        <f t="shared" si="52"/>
        <v>1636.95</v>
      </c>
      <c r="F434">
        <f t="shared" si="53"/>
        <v>1331.8453094682</v>
      </c>
      <c r="G434" s="2">
        <f t="shared" si="54"/>
        <v>2.0629537580039159E-3</v>
      </c>
      <c r="H434" s="2">
        <f t="shared" si="55"/>
        <v>3.1691878067686371E-3</v>
      </c>
      <c r="I434">
        <f t="shared" si="56"/>
        <v>10648.768556224884</v>
      </c>
      <c r="J434">
        <f t="shared" si="57"/>
        <v>13139.398441478441</v>
      </c>
      <c r="AB434" s="1">
        <v>39345</v>
      </c>
      <c r="AC434">
        <v>1624.31</v>
      </c>
    </row>
    <row r="435" spans="1:29">
      <c r="A435" s="1">
        <v>39349</v>
      </c>
      <c r="B435">
        <v>1331.8453094682</v>
      </c>
      <c r="D435" s="1">
        <v>39350</v>
      </c>
      <c r="E435">
        <f t="shared" si="52"/>
        <v>1636.27</v>
      </c>
      <c r="F435">
        <f t="shared" si="53"/>
        <v>1331.10681197848</v>
      </c>
      <c r="G435" s="2">
        <f t="shared" si="54"/>
        <v>-4.1540670148754177E-4</v>
      </c>
      <c r="H435" s="2">
        <f t="shared" si="55"/>
        <v>-5.8584114656926511E-4</v>
      </c>
      <c r="I435">
        <f t="shared" si="56"/>
        <v>10644.344986404039</v>
      </c>
      <c r="J435">
        <f t="shared" si="57"/>
        <v>13131.700841230255</v>
      </c>
      <c r="AB435" s="1">
        <v>39346</v>
      </c>
      <c r="AC435">
        <v>1633.58</v>
      </c>
    </row>
    <row r="436" spans="1:29">
      <c r="A436" s="1">
        <v>39350</v>
      </c>
      <c r="B436">
        <v>1331.10681197848</v>
      </c>
      <c r="D436" s="1">
        <v>39351</v>
      </c>
      <c r="E436">
        <f t="shared" si="52"/>
        <v>1637.01</v>
      </c>
      <c r="F436">
        <f t="shared" si="53"/>
        <v>1325.08418055744</v>
      </c>
      <c r="G436" s="2">
        <f t="shared" si="54"/>
        <v>4.5224810086352818E-4</v>
      </c>
      <c r="H436" s="2">
        <f t="shared" si="55"/>
        <v>-4.55587824251894E-3</v>
      </c>
      <c r="I436">
        <f t="shared" si="56"/>
        <v>10649.158871209076</v>
      </c>
      <c r="J436">
        <f t="shared" si="57"/>
        <v>13071.874411080427</v>
      </c>
      <c r="AB436" s="1">
        <v>39349</v>
      </c>
      <c r="AC436">
        <v>1636.95</v>
      </c>
    </row>
    <row r="437" spans="1:29">
      <c r="A437" s="1">
        <v>39351</v>
      </c>
      <c r="B437">
        <v>1325.08418055744</v>
      </c>
      <c r="D437" s="1">
        <v>39352</v>
      </c>
      <c r="E437">
        <f t="shared" si="52"/>
        <v>1642.34</v>
      </c>
      <c r="F437">
        <f t="shared" si="53"/>
        <v>1337.9175810910299</v>
      </c>
      <c r="G437" s="2">
        <f t="shared" si="54"/>
        <v>3.2559361274517862E-3</v>
      </c>
      <c r="H437" s="2">
        <f t="shared" si="55"/>
        <v>9.6536207917011455E-3</v>
      </c>
      <c r="I437">
        <f t="shared" si="56"/>
        <v>10683.83185230482</v>
      </c>
      <c r="J437">
        <f t="shared" si="57"/>
        <v>13198.065329681738</v>
      </c>
      <c r="AB437" s="1">
        <v>39350</v>
      </c>
      <c r="AC437">
        <v>1636.27</v>
      </c>
    </row>
    <row r="438" spans="1:29">
      <c r="A438" s="1">
        <v>39352</v>
      </c>
      <c r="B438">
        <v>1337.9175810910299</v>
      </c>
      <c r="D438" s="1">
        <v>39353</v>
      </c>
      <c r="E438">
        <f t="shared" si="52"/>
        <v>1641.98</v>
      </c>
      <c r="F438">
        <f t="shared" si="53"/>
        <v>1355.9464824444501</v>
      </c>
      <c r="G438" s="2">
        <f t="shared" si="54"/>
        <v>-2.191994349525217E-4</v>
      </c>
      <c r="H438" s="2">
        <f t="shared" si="55"/>
        <v>1.3443996067698494E-2</v>
      </c>
      <c r="I438">
        <f t="shared" si="56"/>
        <v>10681.489962399668</v>
      </c>
      <c r="J438">
        <f t="shared" si="57"/>
        <v>13375.500068075205</v>
      </c>
      <c r="AB438" s="1">
        <v>39351</v>
      </c>
      <c r="AC438">
        <v>1637.01</v>
      </c>
    </row>
    <row r="439" spans="1:29">
      <c r="A439" s="1">
        <v>39353</v>
      </c>
      <c r="B439">
        <v>1355.9464824444501</v>
      </c>
      <c r="D439" s="1">
        <v>39356</v>
      </c>
      <c r="E439">
        <f t="shared" si="52"/>
        <v>1643.61</v>
      </c>
      <c r="F439">
        <f t="shared" si="53"/>
        <v>1366.4579886326601</v>
      </c>
      <c r="G439" s="2">
        <f t="shared" si="54"/>
        <v>9.9270393062034223E-4</v>
      </c>
      <c r="H439" s="2">
        <f t="shared" si="55"/>
        <v>7.720804971048956E-3</v>
      </c>
      <c r="I439">
        <f t="shared" si="56"/>
        <v>10692.093519470223</v>
      </c>
      <c r="J439">
        <f t="shared" si="57"/>
        <v>13478.769695491064</v>
      </c>
      <c r="AB439" s="1">
        <v>39352</v>
      </c>
      <c r="AC439">
        <v>1642.34</v>
      </c>
    </row>
    <row r="440" spans="1:29">
      <c r="A440" s="1">
        <v>39356</v>
      </c>
      <c r="B440">
        <v>1366.4579886326601</v>
      </c>
      <c r="D440" s="1">
        <v>39357</v>
      </c>
      <c r="E440">
        <f t="shared" si="52"/>
        <v>1647.98</v>
      </c>
      <c r="F440">
        <f t="shared" si="53"/>
        <v>1336.3755006909801</v>
      </c>
      <c r="G440" s="2">
        <f t="shared" si="54"/>
        <v>2.6587815844392182E-3</v>
      </c>
      <c r="H440" s="2">
        <f t="shared" si="55"/>
        <v>-2.2046287237325188E-2</v>
      </c>
      <c r="I440">
        <f t="shared" si="56"/>
        <v>10720.521460818893</v>
      </c>
      <c r="J440">
        <f t="shared" si="57"/>
        <v>13181.612867178515</v>
      </c>
      <c r="AB440" s="1">
        <v>39353</v>
      </c>
      <c r="AC440">
        <v>1641.98</v>
      </c>
    </row>
    <row r="441" spans="1:29">
      <c r="A441" s="1">
        <v>39357</v>
      </c>
      <c r="B441">
        <v>1336.3755006909801</v>
      </c>
      <c r="D441" s="1">
        <v>39358</v>
      </c>
      <c r="E441">
        <f t="shared" si="52"/>
        <v>1648.75</v>
      </c>
      <c r="F441">
        <f t="shared" si="53"/>
        <v>1334.83767323555</v>
      </c>
      <c r="G441" s="2">
        <f t="shared" si="54"/>
        <v>4.6723868008102798E-4</v>
      </c>
      <c r="H441" s="2">
        <f t="shared" si="55"/>
        <v>-1.1820942287137696E-3</v>
      </c>
      <c r="I441">
        <f t="shared" si="56"/>
        <v>10725.530503116026</v>
      </c>
      <c r="J441">
        <f t="shared" si="57"/>
        <v>13166.030958683084</v>
      </c>
      <c r="AB441" s="1">
        <v>39356</v>
      </c>
      <c r="AC441">
        <v>1643.61</v>
      </c>
    </row>
    <row r="442" spans="1:29">
      <c r="A442" s="1">
        <v>39358</v>
      </c>
      <c r="B442">
        <v>1334.83767323555</v>
      </c>
      <c r="D442" s="1">
        <v>39359</v>
      </c>
      <c r="E442">
        <f t="shared" si="52"/>
        <v>1653.36</v>
      </c>
      <c r="F442">
        <f t="shared" si="53"/>
        <v>1352.79577795613</v>
      </c>
      <c r="G442" s="2">
        <f t="shared" si="54"/>
        <v>2.7960576194085984E-3</v>
      </c>
      <c r="H442" s="2">
        <f t="shared" si="55"/>
        <v>1.342205046962105E-2</v>
      </c>
      <c r="I442">
        <f t="shared" si="56"/>
        <v>10755.519704401462</v>
      </c>
      <c r="J442">
        <f t="shared" si="57"/>
        <v>13342.746090695122</v>
      </c>
      <c r="AB442" s="1">
        <v>39357</v>
      </c>
      <c r="AC442">
        <v>1647.98</v>
      </c>
    </row>
    <row r="443" spans="1:29">
      <c r="A443" s="1">
        <v>39359</v>
      </c>
      <c r="B443">
        <v>1352.79577795613</v>
      </c>
      <c r="D443" s="1">
        <v>39360</v>
      </c>
      <c r="E443">
        <f t="shared" si="52"/>
        <v>1643.79</v>
      </c>
      <c r="F443">
        <f t="shared" si="53"/>
        <v>1351.8371945779099</v>
      </c>
      <c r="G443" s="2">
        <f t="shared" si="54"/>
        <v>-5.7882130933372133E-3</v>
      </c>
      <c r="H443" s="2">
        <f t="shared" si="55"/>
        <v>-7.3994350701170808E-4</v>
      </c>
      <c r="I443">
        <f t="shared" si="56"/>
        <v>10693.264464422798</v>
      </c>
      <c r="J443">
        <f t="shared" si="57"/>
        <v>13332.873212359607</v>
      </c>
      <c r="AB443" s="1">
        <v>39358</v>
      </c>
      <c r="AC443">
        <v>1648.75</v>
      </c>
    </row>
    <row r="444" spans="1:29">
      <c r="A444" s="1">
        <v>39360</v>
      </c>
      <c r="B444">
        <v>1351.8371945779099</v>
      </c>
      <c r="D444" s="1">
        <v>39364</v>
      </c>
      <c r="E444">
        <f t="shared" si="52"/>
        <v>1644.91</v>
      </c>
      <c r="F444">
        <f t="shared" si="53"/>
        <v>1344.9974673228501</v>
      </c>
      <c r="G444" s="2">
        <f t="shared" si="54"/>
        <v>6.8135224085819068E-4</v>
      </c>
      <c r="H444" s="2">
        <f t="shared" si="55"/>
        <v>-5.0909283350293651E-3</v>
      </c>
      <c r="I444">
        <f t="shared" si="56"/>
        <v>10700.550344127721</v>
      </c>
      <c r="J444">
        <f t="shared" si="57"/>
        <v>13264.996510335452</v>
      </c>
      <c r="AB444" s="1">
        <v>39359</v>
      </c>
      <c r="AC444">
        <v>1653.36</v>
      </c>
    </row>
    <row r="445" spans="1:29">
      <c r="A445" s="1">
        <v>39363</v>
      </c>
      <c r="B445">
        <v>1351.8371945779099</v>
      </c>
      <c r="D445" s="1">
        <v>39365</v>
      </c>
      <c r="E445">
        <f t="shared" si="52"/>
        <v>1647.24</v>
      </c>
      <c r="F445">
        <f t="shared" si="53"/>
        <v>1352.40674597472</v>
      </c>
      <c r="G445" s="2">
        <f t="shared" si="54"/>
        <v>1.4164908718410363E-3</v>
      </c>
      <c r="H445" s="2">
        <f t="shared" si="55"/>
        <v>5.4774185288180791E-3</v>
      </c>
      <c r="I445">
        <f t="shared" si="56"/>
        <v>10715.707576013854</v>
      </c>
      <c r="J445">
        <f t="shared" si="57"/>
        <v>13337.654448005869</v>
      </c>
      <c r="AB445" s="1">
        <v>39360</v>
      </c>
      <c r="AC445">
        <v>1643.79</v>
      </c>
    </row>
    <row r="446" spans="1:29">
      <c r="A446" s="1">
        <v>39364</v>
      </c>
      <c r="B446">
        <v>1344.9974673228501</v>
      </c>
      <c r="D446" s="1">
        <v>39366</v>
      </c>
      <c r="E446">
        <f t="shared" si="52"/>
        <v>1647.31</v>
      </c>
      <c r="F446">
        <f t="shared" si="53"/>
        <v>1372.71938491934</v>
      </c>
      <c r="G446" s="2">
        <f t="shared" si="54"/>
        <v>4.2495325514257942E-5</v>
      </c>
      <c r="H446" s="2">
        <f t="shared" si="55"/>
        <v>1.498827340724559E-2</v>
      </c>
      <c r="I446">
        <f t="shared" si="56"/>
        <v>10716.162943495412</v>
      </c>
      <c r="J446">
        <f t="shared" si="57"/>
        <v>13537.562859483945</v>
      </c>
      <c r="AB446" s="1">
        <v>39364</v>
      </c>
      <c r="AC446">
        <v>1644.91</v>
      </c>
    </row>
    <row r="447" spans="1:29">
      <c r="A447" s="1">
        <v>39365</v>
      </c>
      <c r="B447">
        <v>1352.40674597472</v>
      </c>
      <c r="D447" s="1">
        <v>39367</v>
      </c>
      <c r="E447">
        <f t="shared" si="52"/>
        <v>1645</v>
      </c>
      <c r="F447">
        <f t="shared" si="53"/>
        <v>1364.4203577887899</v>
      </c>
      <c r="G447" s="2">
        <f t="shared" si="54"/>
        <v>-1.4022861513618423E-3</v>
      </c>
      <c r="H447" s="2">
        <f t="shared" si="55"/>
        <v>-6.0770328484124666E-3</v>
      </c>
      <c r="I447">
        <f t="shared" si="56"/>
        <v>10701.135816604012</v>
      </c>
      <c r="J447">
        <f t="shared" si="57"/>
        <v>13455.294645299413</v>
      </c>
      <c r="AB447" s="1">
        <v>39365</v>
      </c>
      <c r="AC447">
        <v>1647.24</v>
      </c>
    </row>
    <row r="448" spans="1:29">
      <c r="A448" s="1">
        <v>39366</v>
      </c>
      <c r="B448">
        <v>1372.71938491934</v>
      </c>
      <c r="D448" s="1">
        <v>39370</v>
      </c>
      <c r="E448">
        <f t="shared" si="52"/>
        <v>1648.67</v>
      </c>
      <c r="F448">
        <f t="shared" si="53"/>
        <v>1380.99343850634</v>
      </c>
      <c r="G448" s="2">
        <f t="shared" si="54"/>
        <v>2.2310030395136238E-3</v>
      </c>
      <c r="H448" s="2">
        <f t="shared" si="55"/>
        <v>1.2115259881489837E-2</v>
      </c>
      <c r="I448">
        <f t="shared" si="56"/>
        <v>10725.010083137104</v>
      </c>
      <c r="J448">
        <f t="shared" si="57"/>
        <v>13618.309036709234</v>
      </c>
      <c r="AB448" s="1">
        <v>39366</v>
      </c>
      <c r="AC448">
        <v>1647.31</v>
      </c>
    </row>
    <row r="449" spans="1:29">
      <c r="A449" s="1">
        <v>39367</v>
      </c>
      <c r="B449">
        <v>1364.4203577887899</v>
      </c>
      <c r="D449" s="1">
        <v>39371</v>
      </c>
      <c r="E449">
        <f t="shared" si="52"/>
        <v>1648.97</v>
      </c>
      <c r="F449">
        <f t="shared" si="53"/>
        <v>1383.5886831955499</v>
      </c>
      <c r="G449" s="2">
        <f t="shared" si="54"/>
        <v>1.8196485652066663E-4</v>
      </c>
      <c r="H449" s="2">
        <f t="shared" si="55"/>
        <v>1.8479100405424894E-3</v>
      </c>
      <c r="I449">
        <f t="shared" si="56"/>
        <v>10726.961658058064</v>
      </c>
      <c r="J449">
        <f t="shared" si="57"/>
        <v>13643.474446713379</v>
      </c>
      <c r="AB449" s="1">
        <v>39367</v>
      </c>
      <c r="AC449">
        <v>1645</v>
      </c>
    </row>
    <row r="450" spans="1:29">
      <c r="A450" s="1">
        <v>39370</v>
      </c>
      <c r="B450">
        <v>1380.99343850634</v>
      </c>
      <c r="D450" s="1">
        <v>39372</v>
      </c>
      <c r="E450">
        <f t="shared" si="52"/>
        <v>1658.76</v>
      </c>
      <c r="F450">
        <f t="shared" si="53"/>
        <v>1391.4379897465701</v>
      </c>
      <c r="G450" s="2">
        <f t="shared" si="54"/>
        <v>5.9370394852544806E-3</v>
      </c>
      <c r="H450" s="2">
        <f t="shared" si="55"/>
        <v>5.6418010921133969E-3</v>
      </c>
      <c r="I450">
        <f t="shared" si="56"/>
        <v>10790.648052978766</v>
      </c>
      <c r="J450">
        <f t="shared" si="57"/>
        <v>13720.448215747067</v>
      </c>
      <c r="AB450" s="1">
        <v>39370</v>
      </c>
      <c r="AC450">
        <v>1648.67</v>
      </c>
    </row>
    <row r="451" spans="1:29">
      <c r="A451" s="1">
        <v>39371</v>
      </c>
      <c r="B451">
        <v>1383.5886831955499</v>
      </c>
      <c r="D451" s="1">
        <v>39373</v>
      </c>
      <c r="E451">
        <f t="shared" si="52"/>
        <v>1659.95</v>
      </c>
      <c r="F451">
        <f t="shared" si="53"/>
        <v>1406.1918301984199</v>
      </c>
      <c r="G451" s="2">
        <f t="shared" si="54"/>
        <v>7.1740336154713091E-4</v>
      </c>
      <c r="H451" s="2">
        <f t="shared" si="55"/>
        <v>1.0571955116639076E-2</v>
      </c>
      <c r="I451">
        <f t="shared" si="56"/>
        <v>10798.389300165245</v>
      </c>
      <c r="J451">
        <f t="shared" si="57"/>
        <v>13865.500178464114</v>
      </c>
      <c r="AB451" s="1">
        <v>39371</v>
      </c>
      <c r="AC451">
        <v>1648.97</v>
      </c>
    </row>
    <row r="452" spans="1:29">
      <c r="A452" s="1">
        <v>39372</v>
      </c>
      <c r="B452">
        <v>1391.4379897465701</v>
      </c>
      <c r="D452" s="1">
        <v>39374</v>
      </c>
      <c r="E452">
        <f t="shared" si="52"/>
        <v>1669.04</v>
      </c>
      <c r="F452">
        <f t="shared" si="53"/>
        <v>1414.69635131891</v>
      </c>
      <c r="G452" s="2">
        <f t="shared" si="54"/>
        <v>5.476068556281799E-3</v>
      </c>
      <c r="H452" s="2">
        <f t="shared" si="55"/>
        <v>6.0165604300551293E-3</v>
      </c>
      <c r="I452">
        <f t="shared" si="56"/>
        <v>10857.522020270369</v>
      </c>
      <c r="J452">
        <f t="shared" si="57"/>
        <v>13948.922798180782</v>
      </c>
      <c r="AB452" s="1">
        <v>39372</v>
      </c>
      <c r="AC452">
        <v>1658.76</v>
      </c>
    </row>
    <row r="453" spans="1:29">
      <c r="A453" s="1">
        <v>39373</v>
      </c>
      <c r="B453">
        <v>1406.1918301984199</v>
      </c>
      <c r="D453" s="1">
        <v>39377</v>
      </c>
      <c r="E453">
        <f t="shared" ref="E453:E516" si="58">SUMIF(AB:AB,D453,AC:AC)</f>
        <v>1665.09</v>
      </c>
      <c r="F453">
        <f t="shared" ref="F453:F516" si="59">SUMIF(A:A,D453,B:B)</f>
        <v>1395.2409867971801</v>
      </c>
      <c r="G453" s="2">
        <f t="shared" ref="G453:G516" si="60">E453/E452-1</f>
        <v>-2.3666299189953888E-3</v>
      </c>
      <c r="H453" s="2">
        <f t="shared" ref="H453:H516" si="61">(F453/F452-1)-($M$23/252)</f>
        <v>-1.3783674575388238E-2</v>
      </c>
      <c r="I453">
        <f t="shared" ref="I453:I516" si="62">I452*(1+G453)</f>
        <v>10831.826283811046</v>
      </c>
      <c r="J453">
        <f t="shared" ref="J453:J516" si="63">J452*(1+H453)</f>
        <v>13756.655385653445</v>
      </c>
      <c r="AB453" s="1">
        <v>39373</v>
      </c>
      <c r="AC453">
        <v>1659.95</v>
      </c>
    </row>
    <row r="454" spans="1:29">
      <c r="A454" s="1">
        <v>39374</v>
      </c>
      <c r="B454">
        <v>1414.69635131891</v>
      </c>
      <c r="D454" s="1">
        <v>39378</v>
      </c>
      <c r="E454">
        <f t="shared" si="58"/>
        <v>1667.14</v>
      </c>
      <c r="F454">
        <f t="shared" si="59"/>
        <v>1401.9848977417701</v>
      </c>
      <c r="G454" s="2">
        <f t="shared" si="60"/>
        <v>1.2311646817890765E-3</v>
      </c>
      <c r="H454" s="2">
        <f t="shared" si="61"/>
        <v>4.8021605660886982E-3</v>
      </c>
      <c r="I454">
        <f t="shared" si="62"/>
        <v>10845.162045770949</v>
      </c>
      <c r="J454">
        <f t="shared" si="63"/>
        <v>13822.7170536677</v>
      </c>
      <c r="AB454" s="1">
        <v>39374</v>
      </c>
      <c r="AC454">
        <v>1669.04</v>
      </c>
    </row>
    <row r="455" spans="1:29">
      <c r="A455" s="1">
        <v>39377</v>
      </c>
      <c r="B455">
        <v>1395.2409867971801</v>
      </c>
      <c r="D455" s="1">
        <v>39379</v>
      </c>
      <c r="E455">
        <f t="shared" si="58"/>
        <v>1673.05</v>
      </c>
      <c r="F455">
        <f t="shared" si="59"/>
        <v>1410.87529183278</v>
      </c>
      <c r="G455" s="2">
        <f t="shared" si="60"/>
        <v>3.5449932219249192E-3</v>
      </c>
      <c r="H455" s="2">
        <f t="shared" si="61"/>
        <v>6.3099417057926547E-3</v>
      </c>
      <c r="I455">
        <f t="shared" si="62"/>
        <v>10883.608071713885</v>
      </c>
      <c r="J455">
        <f t="shared" si="63"/>
        <v>13909.937592492008</v>
      </c>
      <c r="AB455" s="1">
        <v>39377</v>
      </c>
      <c r="AC455">
        <v>1665.09</v>
      </c>
    </row>
    <row r="456" spans="1:29">
      <c r="A456" s="1">
        <v>39378</v>
      </c>
      <c r="B456">
        <v>1401.9848977417701</v>
      </c>
      <c r="D456" s="1">
        <v>39380</v>
      </c>
      <c r="E456">
        <f t="shared" si="58"/>
        <v>1670.7</v>
      </c>
      <c r="F456">
        <f t="shared" si="59"/>
        <v>1418.8163415435699</v>
      </c>
      <c r="G456" s="2">
        <f t="shared" si="60"/>
        <v>-1.4046203042347161E-3</v>
      </c>
      <c r="H456" s="2">
        <f t="shared" si="61"/>
        <v>5.597106941943009E-3</v>
      </c>
      <c r="I456">
        <f t="shared" si="62"/>
        <v>10868.320734833023</v>
      </c>
      <c r="J456">
        <f t="shared" si="63"/>
        <v>13987.793000752938</v>
      </c>
      <c r="AB456" s="1">
        <v>39378</v>
      </c>
      <c r="AC456">
        <v>1667.14</v>
      </c>
    </row>
    <row r="457" spans="1:29">
      <c r="A457" s="1">
        <v>39379</v>
      </c>
      <c r="B457">
        <v>1410.87529183278</v>
      </c>
      <c r="D457" s="1">
        <v>39381</v>
      </c>
      <c r="E457">
        <f t="shared" si="58"/>
        <v>1667.82</v>
      </c>
      <c r="F457">
        <f t="shared" si="59"/>
        <v>1446.59295754497</v>
      </c>
      <c r="G457" s="2">
        <f t="shared" si="60"/>
        <v>-1.7238283354282791E-3</v>
      </c>
      <c r="H457" s="2">
        <f t="shared" si="61"/>
        <v>1.9545966890236768E-2</v>
      </c>
      <c r="I457">
        <f t="shared" si="62"/>
        <v>10849.585615591795</v>
      </c>
      <c r="J457">
        <f t="shared" si="63"/>
        <v>14261.197939613139</v>
      </c>
      <c r="AB457" s="1">
        <v>39379</v>
      </c>
      <c r="AC457">
        <v>1673.05</v>
      </c>
    </row>
    <row r="458" spans="1:29">
      <c r="A458" s="1">
        <v>39380</v>
      </c>
      <c r="B458">
        <v>1418.8163415435699</v>
      </c>
      <c r="D458" s="1">
        <v>39384</v>
      </c>
      <c r="E458">
        <f t="shared" si="58"/>
        <v>1670.42</v>
      </c>
      <c r="F458">
        <f t="shared" si="59"/>
        <v>1457.47446746732</v>
      </c>
      <c r="G458" s="2">
        <f t="shared" si="60"/>
        <v>1.5589212265112451E-3</v>
      </c>
      <c r="H458" s="2">
        <f t="shared" si="61"/>
        <v>7.4908151078039945E-3</v>
      </c>
      <c r="I458">
        <f t="shared" si="62"/>
        <v>10866.499264906792</v>
      </c>
      <c r="J458">
        <f t="shared" si="63"/>
        <v>14368.025936594575</v>
      </c>
      <c r="AB458" s="1">
        <v>39380</v>
      </c>
      <c r="AC458">
        <v>1670.7</v>
      </c>
    </row>
    <row r="459" spans="1:29">
      <c r="A459" s="1">
        <v>39381</v>
      </c>
      <c r="B459">
        <v>1446.59295754497</v>
      </c>
      <c r="D459" s="1">
        <v>39385</v>
      </c>
      <c r="E459">
        <f t="shared" si="58"/>
        <v>1669.93</v>
      </c>
      <c r="F459">
        <f t="shared" si="59"/>
        <v>1449.0661782177599</v>
      </c>
      <c r="G459" s="2">
        <f t="shared" si="60"/>
        <v>-2.9333939967191025E-4</v>
      </c>
      <c r="H459" s="2">
        <f t="shared" si="61"/>
        <v>-5.800430886504648E-3</v>
      </c>
      <c r="I459">
        <f t="shared" si="62"/>
        <v>10863.311692535888</v>
      </c>
      <c r="J459">
        <f t="shared" si="63"/>
        <v>14284.685195173852</v>
      </c>
      <c r="AB459" s="1">
        <v>39381</v>
      </c>
      <c r="AC459">
        <v>1667.82</v>
      </c>
    </row>
    <row r="460" spans="1:29">
      <c r="A460" s="1">
        <v>39384</v>
      </c>
      <c r="B460">
        <v>1457.47446746732</v>
      </c>
      <c r="D460" s="1">
        <v>39386</v>
      </c>
      <c r="E460">
        <f t="shared" si="58"/>
        <v>1661.7</v>
      </c>
      <c r="F460">
        <f t="shared" si="59"/>
        <v>1455.7869438984301</v>
      </c>
      <c r="G460" s="2">
        <f t="shared" si="60"/>
        <v>-4.9283502901319443E-3</v>
      </c>
      <c r="H460" s="2">
        <f t="shared" si="61"/>
        <v>4.6066485481331635E-3</v>
      </c>
      <c r="I460">
        <f t="shared" si="62"/>
        <v>10809.773487204186</v>
      </c>
      <c r="J460">
        <f t="shared" si="63"/>
        <v>14350.489719488738</v>
      </c>
      <c r="AB460" s="1">
        <v>39384</v>
      </c>
      <c r="AC460">
        <v>1670.42</v>
      </c>
    </row>
    <row r="461" spans="1:29">
      <c r="A461" s="1">
        <v>39385</v>
      </c>
      <c r="B461">
        <v>1449.0661782177599</v>
      </c>
      <c r="D461" s="1">
        <v>39387</v>
      </c>
      <c r="E461">
        <f t="shared" si="58"/>
        <v>1670.62</v>
      </c>
      <c r="F461">
        <f t="shared" si="59"/>
        <v>1461.2987352493701</v>
      </c>
      <c r="G461" s="2">
        <f t="shared" si="60"/>
        <v>5.367996629957128E-3</v>
      </c>
      <c r="H461" s="2">
        <f t="shared" si="61"/>
        <v>3.7547757991272753E-3</v>
      </c>
      <c r="I461">
        <f t="shared" si="62"/>
        <v>10867.800314854097</v>
      </c>
      <c r="J461">
        <f t="shared" si="63"/>
        <v>14404.372590993098</v>
      </c>
      <c r="AB461" s="1">
        <v>39385</v>
      </c>
      <c r="AC461">
        <v>1669.93</v>
      </c>
    </row>
    <row r="462" spans="1:29">
      <c r="A462" s="1">
        <v>39386</v>
      </c>
      <c r="B462">
        <v>1455.7869438984301</v>
      </c>
      <c r="D462" s="1">
        <v>39388</v>
      </c>
      <c r="E462">
        <f t="shared" si="58"/>
        <v>1674.05</v>
      </c>
      <c r="F462">
        <f t="shared" si="59"/>
        <v>1487.0166258740401</v>
      </c>
      <c r="G462" s="2">
        <f t="shared" si="60"/>
        <v>2.0531299756976207E-3</v>
      </c>
      <c r="H462" s="2">
        <f t="shared" si="61"/>
        <v>1.7567988974341944E-2</v>
      </c>
      <c r="I462">
        <f t="shared" si="62"/>
        <v>10890.113321450421</v>
      </c>
      <c r="J462">
        <f t="shared" si="63"/>
        <v>14657.428449853976</v>
      </c>
      <c r="AB462" s="1">
        <v>39386</v>
      </c>
      <c r="AC462">
        <v>1661.7</v>
      </c>
    </row>
    <row r="463" spans="1:29">
      <c r="A463" s="1">
        <v>39387</v>
      </c>
      <c r="B463">
        <v>1461.2987352493701</v>
      </c>
      <c r="D463" s="1">
        <v>39391</v>
      </c>
      <c r="E463">
        <f t="shared" si="58"/>
        <v>1667.9</v>
      </c>
      <c r="F463">
        <f t="shared" si="59"/>
        <v>1488.47792880255</v>
      </c>
      <c r="G463" s="2">
        <f t="shared" si="60"/>
        <v>-3.6737253964934657E-3</v>
      </c>
      <c r="H463" s="2">
        <f t="shared" si="61"/>
        <v>9.5135865520620333E-4</v>
      </c>
      <c r="I463">
        <f t="shared" si="62"/>
        <v>10850.106035570716</v>
      </c>
      <c r="J463">
        <f t="shared" si="63"/>
        <v>14671.37292127281</v>
      </c>
      <c r="AB463" s="1">
        <v>39387</v>
      </c>
      <c r="AC463">
        <v>1670.62</v>
      </c>
    </row>
    <row r="464" spans="1:29">
      <c r="A464" s="1">
        <v>39388</v>
      </c>
      <c r="B464">
        <v>1487.0166258740401</v>
      </c>
      <c r="D464" s="1">
        <v>39392</v>
      </c>
      <c r="E464">
        <f t="shared" si="58"/>
        <v>1664.71</v>
      </c>
      <c r="F464">
        <f t="shared" si="59"/>
        <v>1507.8116196772501</v>
      </c>
      <c r="G464" s="2">
        <f t="shared" si="60"/>
        <v>-1.9125846873313535E-3</v>
      </c>
      <c r="H464" s="2">
        <f t="shared" si="61"/>
        <v>1.2957550730013112E-2</v>
      </c>
      <c r="I464">
        <f t="shared" si="62"/>
        <v>10829.354288911161</v>
      </c>
      <c r="J464">
        <f t="shared" si="63"/>
        <v>14861.477980179143</v>
      </c>
      <c r="AB464" s="1">
        <v>39388</v>
      </c>
      <c r="AC464">
        <v>1674.05</v>
      </c>
    </row>
    <row r="465" spans="1:29">
      <c r="A465" s="1">
        <v>39391</v>
      </c>
      <c r="B465">
        <v>1488.47792880255</v>
      </c>
      <c r="D465" s="1">
        <v>39393</v>
      </c>
      <c r="E465">
        <f t="shared" si="58"/>
        <v>1664.29</v>
      </c>
      <c r="F465">
        <f t="shared" si="59"/>
        <v>1528.8281262012199</v>
      </c>
      <c r="G465" s="2">
        <f t="shared" si="60"/>
        <v>-2.5229619573385875E-4</v>
      </c>
      <c r="H465" s="2">
        <f t="shared" si="61"/>
        <v>1.3907067403325557E-2</v>
      </c>
      <c r="I465">
        <f t="shared" si="62"/>
        <v>10826.622084021816</v>
      </c>
      <c r="J465">
        <f t="shared" si="63"/>
        <v>15068.157556162532</v>
      </c>
      <c r="AB465" s="1">
        <v>39391</v>
      </c>
      <c r="AC465">
        <v>1667.9</v>
      </c>
    </row>
    <row r="466" spans="1:29">
      <c r="A466" s="1">
        <v>39392</v>
      </c>
      <c r="B466">
        <v>1507.8116196772501</v>
      </c>
      <c r="D466" s="1">
        <v>39394</v>
      </c>
      <c r="E466">
        <f t="shared" si="58"/>
        <v>1666.9</v>
      </c>
      <c r="F466">
        <f t="shared" si="59"/>
        <v>1534.9601038025601</v>
      </c>
      <c r="G466" s="2">
        <f t="shared" si="60"/>
        <v>1.568236304970938E-3</v>
      </c>
      <c r="H466" s="2">
        <f t="shared" si="61"/>
        <v>3.9795513626877613E-3</v>
      </c>
      <c r="I466">
        <f t="shared" si="62"/>
        <v>10843.600785834178</v>
      </c>
      <c r="J466">
        <f t="shared" si="63"/>
        <v>15128.122063098352</v>
      </c>
      <c r="AB466" s="1">
        <v>39392</v>
      </c>
      <c r="AC466">
        <v>1664.71</v>
      </c>
    </row>
    <row r="467" spans="1:29">
      <c r="A467" s="1">
        <v>39393</v>
      </c>
      <c r="B467">
        <v>1528.8281262012199</v>
      </c>
      <c r="D467" s="1">
        <v>39395</v>
      </c>
      <c r="E467">
        <f t="shared" si="58"/>
        <v>1668.33</v>
      </c>
      <c r="F467">
        <f t="shared" si="59"/>
        <v>1533.2878338968101</v>
      </c>
      <c r="G467" s="2">
        <f t="shared" si="60"/>
        <v>8.5787989681440635E-4</v>
      </c>
      <c r="H467" s="2">
        <f t="shared" si="61"/>
        <v>-1.1208041710791031E-3</v>
      </c>
      <c r="I467">
        <f t="shared" si="62"/>
        <v>10852.903292957426</v>
      </c>
      <c r="J467">
        <f t="shared" si="63"/>
        <v>15111.166400789438</v>
      </c>
      <c r="AB467" s="1">
        <v>39393</v>
      </c>
      <c r="AC467">
        <v>1664.29</v>
      </c>
    </row>
    <row r="468" spans="1:29">
      <c r="A468" s="1">
        <v>39394</v>
      </c>
      <c r="B468">
        <v>1534.9601038025601</v>
      </c>
      <c r="D468" s="1">
        <v>39399</v>
      </c>
      <c r="E468">
        <f t="shared" si="58"/>
        <v>1664.08</v>
      </c>
      <c r="F468">
        <f t="shared" si="59"/>
        <v>1463.3093296048501</v>
      </c>
      <c r="G468" s="2">
        <f t="shared" si="60"/>
        <v>-2.5474576372780389E-3</v>
      </c>
      <c r="H468" s="2">
        <f t="shared" si="61"/>
        <v>-4.5670858465423882E-2</v>
      </c>
      <c r="I468">
        <f t="shared" si="62"/>
        <v>10825.255981577142</v>
      </c>
      <c r="J468">
        <f t="shared" si="63"/>
        <v>14421.026458851515</v>
      </c>
      <c r="AB468" s="1">
        <v>39394</v>
      </c>
      <c r="AC468">
        <v>1666.9</v>
      </c>
    </row>
    <row r="469" spans="1:29">
      <c r="A469" s="1">
        <v>39395</v>
      </c>
      <c r="B469">
        <v>1533.2878338968101</v>
      </c>
      <c r="D469" s="1">
        <v>39400</v>
      </c>
      <c r="E469">
        <f t="shared" si="58"/>
        <v>1663.38</v>
      </c>
      <c r="F469">
        <f t="shared" si="59"/>
        <v>1491.7008853416901</v>
      </c>
      <c r="G469" s="2">
        <f t="shared" si="60"/>
        <v>-4.2065285322812063E-4</v>
      </c>
      <c r="H469" s="2">
        <f t="shared" si="61"/>
        <v>1.9370943365999062E-2</v>
      </c>
      <c r="I469">
        <f t="shared" si="62"/>
        <v>10820.702306761566</v>
      </c>
      <c r="J469">
        <f t="shared" si="63"/>
        <v>14700.375345665499</v>
      </c>
      <c r="AB469" s="1">
        <v>39395</v>
      </c>
      <c r="AC469">
        <v>1668.33</v>
      </c>
    </row>
    <row r="470" spans="1:29">
      <c r="A470" s="1">
        <v>39398</v>
      </c>
      <c r="B470">
        <v>1533.89949471625</v>
      </c>
      <c r="D470" s="1">
        <v>39401</v>
      </c>
      <c r="E470">
        <f t="shared" si="58"/>
        <v>1670.6</v>
      </c>
      <c r="F470">
        <f t="shared" si="59"/>
        <v>1449.26880778643</v>
      </c>
      <c r="G470" s="2">
        <f t="shared" si="60"/>
        <v>4.3405595834984378E-3</v>
      </c>
      <c r="H470" s="2">
        <f t="shared" si="61"/>
        <v>-2.8476782183041869E-2</v>
      </c>
      <c r="I470">
        <f t="shared" si="62"/>
        <v>10867.670209859363</v>
      </c>
      <c r="J470">
        <f t="shared" si="63"/>
        <v>14281.755958938025</v>
      </c>
      <c r="AB470" s="1">
        <v>39399</v>
      </c>
      <c r="AC470">
        <v>1664.08</v>
      </c>
    </row>
    <row r="471" spans="1:29">
      <c r="A471" s="1">
        <v>39399</v>
      </c>
      <c r="B471">
        <v>1463.3093296048501</v>
      </c>
      <c r="D471" s="1">
        <v>39402</v>
      </c>
      <c r="E471">
        <f t="shared" si="58"/>
        <v>1668.67</v>
      </c>
      <c r="F471">
        <f t="shared" si="59"/>
        <v>1447.12374689595</v>
      </c>
      <c r="G471" s="2">
        <f t="shared" si="60"/>
        <v>-1.1552735544114734E-3</v>
      </c>
      <c r="H471" s="2">
        <f t="shared" si="61"/>
        <v>-1.5114479147152796E-3</v>
      </c>
      <c r="I471">
        <f t="shared" si="62"/>
        <v>10855.115077867848</v>
      </c>
      <c r="J471">
        <f t="shared" si="63"/>
        <v>14260.169828675416</v>
      </c>
      <c r="AB471" s="1">
        <v>39400</v>
      </c>
      <c r="AC471">
        <v>1663.38</v>
      </c>
    </row>
    <row r="472" spans="1:29">
      <c r="A472" s="1">
        <v>39400</v>
      </c>
      <c r="B472">
        <v>1491.7008853416901</v>
      </c>
      <c r="D472" s="1">
        <v>39405</v>
      </c>
      <c r="E472">
        <f t="shared" si="58"/>
        <v>1674.92</v>
      </c>
      <c r="F472">
        <f t="shared" si="59"/>
        <v>1436.1797613767801</v>
      </c>
      <c r="G472" s="2">
        <f t="shared" si="60"/>
        <v>3.7454979115103537E-3</v>
      </c>
      <c r="H472" s="2">
        <f t="shared" si="61"/>
        <v>-7.5939267278946395E-3</v>
      </c>
      <c r="I472">
        <f t="shared" si="62"/>
        <v>10895.772888721207</v>
      </c>
      <c r="J472">
        <f t="shared" si="63"/>
        <v>14151.879143869122</v>
      </c>
      <c r="AB472" s="1">
        <v>39401</v>
      </c>
      <c r="AC472">
        <v>1670.6</v>
      </c>
    </row>
    <row r="473" spans="1:29">
      <c r="A473" s="1">
        <v>39401</v>
      </c>
      <c r="B473">
        <v>1449.26880778643</v>
      </c>
      <c r="D473" s="1">
        <v>39406</v>
      </c>
      <c r="E473">
        <f t="shared" si="58"/>
        <v>1674.22</v>
      </c>
      <c r="F473">
        <f t="shared" si="59"/>
        <v>1455.88975712089</v>
      </c>
      <c r="G473" s="2">
        <f t="shared" si="60"/>
        <v>-4.1793040861659581E-4</v>
      </c>
      <c r="H473" s="2">
        <f t="shared" si="61"/>
        <v>1.3692556584674465E-2</v>
      </c>
      <c r="I473">
        <f t="shared" si="62"/>
        <v>10891.21921390563</v>
      </c>
      <c r="J473">
        <f t="shared" si="63"/>
        <v>14345.654549826024</v>
      </c>
      <c r="AB473" s="1">
        <v>39402</v>
      </c>
      <c r="AC473">
        <v>1668.67</v>
      </c>
    </row>
    <row r="474" spans="1:29">
      <c r="A474" s="1">
        <v>39402</v>
      </c>
      <c r="B474">
        <v>1447.12374689595</v>
      </c>
      <c r="D474" s="1">
        <v>39407</v>
      </c>
      <c r="E474">
        <f t="shared" si="58"/>
        <v>1676.61</v>
      </c>
      <c r="F474">
        <f t="shared" si="59"/>
        <v>1475.34338585109</v>
      </c>
      <c r="G474" s="2">
        <f t="shared" si="60"/>
        <v>1.4275304320816584E-3</v>
      </c>
      <c r="H474" s="2">
        <f t="shared" si="61"/>
        <v>1.3330671259177496E-2</v>
      </c>
      <c r="I474">
        <f t="shared" si="62"/>
        <v>10906.766760775952</v>
      </c>
      <c r="J474">
        <f t="shared" si="63"/>
        <v>14536.891754627477</v>
      </c>
      <c r="AB474" s="1">
        <v>39405</v>
      </c>
      <c r="AC474">
        <v>1674.92</v>
      </c>
    </row>
    <row r="475" spans="1:29">
      <c r="A475" s="1">
        <v>39405</v>
      </c>
      <c r="B475">
        <v>1436.1797613767801</v>
      </c>
      <c r="D475" s="1">
        <v>39409</v>
      </c>
      <c r="E475">
        <f t="shared" si="58"/>
        <v>1678.46</v>
      </c>
      <c r="F475">
        <f t="shared" si="59"/>
        <v>1523.3281130253799</v>
      </c>
      <c r="G475" s="2">
        <f t="shared" si="60"/>
        <v>1.1034170140939992E-3</v>
      </c>
      <c r="H475" s="2">
        <f t="shared" si="61"/>
        <v>3.2493097396709768E-2</v>
      </c>
      <c r="I475">
        <f t="shared" si="62"/>
        <v>10918.801472788547</v>
      </c>
      <c r="J475">
        <f t="shared" si="63"/>
        <v>15009.240394256014</v>
      </c>
      <c r="AB475" s="1">
        <v>39406</v>
      </c>
      <c r="AC475">
        <v>1674.22</v>
      </c>
    </row>
    <row r="476" spans="1:29">
      <c r="A476" s="1">
        <v>39406</v>
      </c>
      <c r="B476">
        <v>1455.88975712089</v>
      </c>
      <c r="D476" s="1">
        <v>39412</v>
      </c>
      <c r="E476">
        <f t="shared" si="58"/>
        <v>1695.87</v>
      </c>
      <c r="F476">
        <f t="shared" si="59"/>
        <v>1541.9275275233399</v>
      </c>
      <c r="G476" s="2">
        <f t="shared" si="60"/>
        <v>1.0372603457931673E-2</v>
      </c>
      <c r="H476" s="2">
        <f t="shared" si="61"/>
        <v>1.2178373924815878E-2</v>
      </c>
      <c r="I476">
        <f t="shared" si="62"/>
        <v>11032.057870701663</v>
      </c>
      <c r="J476">
        <f t="shared" si="63"/>
        <v>15192.028536104714</v>
      </c>
      <c r="AB476" s="1">
        <v>39407</v>
      </c>
      <c r="AC476">
        <v>1676.61</v>
      </c>
    </row>
    <row r="477" spans="1:29">
      <c r="A477" s="1">
        <v>39407</v>
      </c>
      <c r="B477">
        <v>1475.34338585109</v>
      </c>
      <c r="D477" s="1">
        <v>39413</v>
      </c>
      <c r="E477">
        <f t="shared" si="58"/>
        <v>1684.12</v>
      </c>
      <c r="F477">
        <f t="shared" si="59"/>
        <v>1504.1762833952801</v>
      </c>
      <c r="G477" s="2">
        <f t="shared" si="60"/>
        <v>-6.9285971212416086E-3</v>
      </c>
      <c r="H477" s="2">
        <f t="shared" si="61"/>
        <v>-2.4514499973296276E-2</v>
      </c>
      <c r="I477">
        <f t="shared" si="62"/>
        <v>10955.621186297349</v>
      </c>
      <c r="J477">
        <f t="shared" si="63"/>
        <v>14819.603552962059</v>
      </c>
      <c r="AB477" s="1">
        <v>39409</v>
      </c>
      <c r="AC477">
        <v>1678.46</v>
      </c>
    </row>
    <row r="478" spans="1:29">
      <c r="A478" s="1">
        <v>39409</v>
      </c>
      <c r="B478">
        <v>1523.3281130253799</v>
      </c>
      <c r="D478" s="1">
        <v>39414</v>
      </c>
      <c r="E478">
        <f t="shared" si="58"/>
        <v>1675.08</v>
      </c>
      <c r="F478">
        <f t="shared" si="59"/>
        <v>1473.7193642022401</v>
      </c>
      <c r="G478" s="2">
        <f t="shared" si="60"/>
        <v>-5.3677885186328433E-3</v>
      </c>
      <c r="H478" s="2">
        <f t="shared" si="61"/>
        <v>-2.0279587081960124E-2</v>
      </c>
      <c r="I478">
        <f t="shared" si="62"/>
        <v>10896.813728679052</v>
      </c>
      <c r="J478">
        <f t="shared" si="63"/>
        <v>14519.06811218964</v>
      </c>
      <c r="AB478" s="1">
        <v>39412</v>
      </c>
      <c r="AC478">
        <v>1695.87</v>
      </c>
    </row>
    <row r="479" spans="1:29">
      <c r="A479" s="1">
        <v>39412</v>
      </c>
      <c r="B479">
        <v>1541.9275275233399</v>
      </c>
      <c r="D479" s="1">
        <v>39415</v>
      </c>
      <c r="E479">
        <f t="shared" si="58"/>
        <v>1678.81</v>
      </c>
      <c r="F479">
        <f t="shared" si="59"/>
        <v>1471.30039105894</v>
      </c>
      <c r="G479" s="2">
        <f t="shared" si="60"/>
        <v>2.2267593189579937E-3</v>
      </c>
      <c r="H479" s="2">
        <f t="shared" si="61"/>
        <v>-1.6727561132941263E-3</v>
      </c>
      <c r="I479">
        <f t="shared" si="62"/>
        <v>10921.078310196337</v>
      </c>
      <c r="J479">
        <f t="shared" si="63"/>
        <v>14494.781252245641</v>
      </c>
      <c r="AB479" s="1">
        <v>39413</v>
      </c>
      <c r="AC479">
        <v>1684.12</v>
      </c>
    </row>
    <row r="480" spans="1:29">
      <c r="A480" s="1">
        <v>39413</v>
      </c>
      <c r="B480">
        <v>1504.1762833952801</v>
      </c>
      <c r="D480" s="1">
        <v>39416</v>
      </c>
      <c r="E480">
        <f t="shared" si="58"/>
        <v>1671.65</v>
      </c>
      <c r="F480">
        <f t="shared" si="59"/>
        <v>1446.38310664758</v>
      </c>
      <c r="G480" s="2">
        <f t="shared" si="60"/>
        <v>-4.2649257509782545E-3</v>
      </c>
      <c r="H480" s="2">
        <f t="shared" si="61"/>
        <v>-1.6966901295359636E-2</v>
      </c>
      <c r="I480">
        <f t="shared" si="62"/>
        <v>10874.50072208273</v>
      </c>
      <c r="J480">
        <f t="shared" si="63"/>
        <v>14248.849729440961</v>
      </c>
      <c r="AB480" s="1">
        <v>39414</v>
      </c>
      <c r="AC480">
        <v>1675.08</v>
      </c>
    </row>
    <row r="481" spans="1:29">
      <c r="A481" s="1">
        <v>39414</v>
      </c>
      <c r="B481">
        <v>1473.7193642022401</v>
      </c>
      <c r="D481" s="1">
        <v>39419</v>
      </c>
      <c r="E481">
        <f t="shared" si="58"/>
        <v>1679.03</v>
      </c>
      <c r="F481">
        <f t="shared" si="59"/>
        <v>1463.0103401234701</v>
      </c>
      <c r="G481" s="2">
        <f t="shared" si="60"/>
        <v>4.4147997487511415E-3</v>
      </c>
      <c r="H481" s="2">
        <f t="shared" si="61"/>
        <v>1.1464383424563874E-2</v>
      </c>
      <c r="I481">
        <f t="shared" si="62"/>
        <v>10922.509465138375</v>
      </c>
      <c r="J481">
        <f t="shared" si="63"/>
        <v>14412.204006098264</v>
      </c>
      <c r="AB481" s="1">
        <v>39415</v>
      </c>
      <c r="AC481">
        <v>1678.81</v>
      </c>
    </row>
    <row r="482" spans="1:29">
      <c r="A482" s="1">
        <v>39415</v>
      </c>
      <c r="B482">
        <v>1471.30039105894</v>
      </c>
      <c r="D482" s="1">
        <v>39420</v>
      </c>
      <c r="E482">
        <f t="shared" si="58"/>
        <v>1675.78</v>
      </c>
      <c r="F482">
        <f t="shared" si="59"/>
        <v>1483.7232752540699</v>
      </c>
      <c r="G482" s="2">
        <f t="shared" si="60"/>
        <v>-1.9356414120057508E-3</v>
      </c>
      <c r="H482" s="2">
        <f t="shared" si="61"/>
        <v>1.4126401127015987E-2</v>
      </c>
      <c r="I482">
        <f t="shared" si="62"/>
        <v>10901.367403494629</v>
      </c>
      <c r="J482">
        <f t="shared" si="63"/>
        <v>14615.796581012793</v>
      </c>
      <c r="AB482" s="1">
        <v>39416</v>
      </c>
      <c r="AC482">
        <v>1671.65</v>
      </c>
    </row>
    <row r="483" spans="1:29">
      <c r="A483" s="1">
        <v>39416</v>
      </c>
      <c r="B483">
        <v>1446.38310664758</v>
      </c>
      <c r="D483" s="1">
        <v>39421</v>
      </c>
      <c r="E483">
        <f t="shared" si="58"/>
        <v>1670.92</v>
      </c>
      <c r="F483">
        <f t="shared" si="59"/>
        <v>1467.4497745813901</v>
      </c>
      <c r="G483" s="2">
        <f t="shared" si="60"/>
        <v>-2.9001420234159303E-3</v>
      </c>
      <c r="H483" s="2">
        <f t="shared" si="61"/>
        <v>-1.0999365240129599E-2</v>
      </c>
      <c r="I483">
        <f t="shared" si="62"/>
        <v>10869.751889775058</v>
      </c>
      <c r="J483">
        <f t="shared" si="63"/>
        <v>14455.032096142797</v>
      </c>
      <c r="AB483" s="1">
        <v>39419</v>
      </c>
      <c r="AC483">
        <v>1679.03</v>
      </c>
    </row>
    <row r="484" spans="1:29">
      <c r="A484" s="1">
        <v>39419</v>
      </c>
      <c r="B484">
        <v>1463.0103401234701</v>
      </c>
      <c r="D484" s="1">
        <v>39422</v>
      </c>
      <c r="E484">
        <f t="shared" si="58"/>
        <v>1660.79</v>
      </c>
      <c r="F484">
        <f t="shared" si="59"/>
        <v>1465.72219529427</v>
      </c>
      <c r="G484" s="2">
        <f t="shared" si="60"/>
        <v>-6.0625284274532509E-3</v>
      </c>
      <c r="H484" s="2">
        <f t="shared" si="61"/>
        <v>-1.2086155885072994E-3</v>
      </c>
      <c r="I484">
        <f t="shared" si="62"/>
        <v>10803.853709943933</v>
      </c>
      <c r="J484">
        <f t="shared" si="63"/>
        <v>14437.561519019026</v>
      </c>
      <c r="AB484" s="1">
        <v>39420</v>
      </c>
      <c r="AC484">
        <v>1675.78</v>
      </c>
    </row>
    <row r="485" spans="1:29">
      <c r="A485" s="1">
        <v>39420</v>
      </c>
      <c r="B485">
        <v>1483.7232752540699</v>
      </c>
      <c r="D485" s="1">
        <v>39423</v>
      </c>
      <c r="E485">
        <f t="shared" si="58"/>
        <v>1650.01</v>
      </c>
      <c r="F485">
        <f t="shared" si="59"/>
        <v>1445.61238807736</v>
      </c>
      <c r="G485" s="2">
        <f t="shared" si="60"/>
        <v>-6.4908868670933151E-3</v>
      </c>
      <c r="H485" s="2">
        <f t="shared" si="61"/>
        <v>-1.3751416543442729E-2</v>
      </c>
      <c r="I485">
        <f t="shared" si="62"/>
        <v>10733.727117784059</v>
      </c>
      <c r="J485">
        <f t="shared" si="63"/>
        <v>14239.024596699415</v>
      </c>
      <c r="AB485" s="1">
        <v>39421</v>
      </c>
      <c r="AC485">
        <v>1670.92</v>
      </c>
    </row>
    <row r="486" spans="1:29">
      <c r="A486" s="1">
        <v>39421</v>
      </c>
      <c r="B486">
        <v>1467.4497745813901</v>
      </c>
      <c r="D486" s="1">
        <v>39426</v>
      </c>
      <c r="E486">
        <f t="shared" si="58"/>
        <v>1649.96</v>
      </c>
      <c r="F486">
        <f t="shared" si="59"/>
        <v>1468.26294664541</v>
      </c>
      <c r="G486" s="2">
        <f t="shared" si="60"/>
        <v>-3.0302846649399307E-5</v>
      </c>
      <c r="H486" s="2">
        <f t="shared" si="61"/>
        <v>1.5637137557363925E-2</v>
      </c>
      <c r="I486">
        <f t="shared" si="62"/>
        <v>10733.401855297232</v>
      </c>
      <c r="J486">
        <f t="shared" si="63"/>
        <v>14461.682183000692</v>
      </c>
      <c r="AB486" s="1">
        <v>39422</v>
      </c>
      <c r="AC486">
        <v>1660.79</v>
      </c>
    </row>
    <row r="487" spans="1:29">
      <c r="A487" s="1">
        <v>39422</v>
      </c>
      <c r="B487">
        <v>1465.72219529427</v>
      </c>
      <c r="D487" s="1">
        <v>39427</v>
      </c>
      <c r="E487">
        <f t="shared" si="58"/>
        <v>1667.81</v>
      </c>
      <c r="F487">
        <f t="shared" si="59"/>
        <v>1492.90195914943</v>
      </c>
      <c r="G487" s="2">
        <f t="shared" si="60"/>
        <v>1.0818444083492862E-2</v>
      </c>
      <c r="H487" s="2">
        <f t="shared" si="61"/>
        <v>1.6749713450250194E-2</v>
      </c>
      <c r="I487">
        <f t="shared" si="62"/>
        <v>10849.520563094424</v>
      </c>
      <c r="J487">
        <f t="shared" si="63"/>
        <v>14703.911215574541</v>
      </c>
      <c r="AB487" s="1">
        <v>39423</v>
      </c>
      <c r="AC487">
        <v>1650.01</v>
      </c>
    </row>
    <row r="488" spans="1:29">
      <c r="A488" s="1">
        <v>39423</v>
      </c>
      <c r="B488">
        <v>1445.61238807736</v>
      </c>
      <c r="D488" s="1">
        <v>39428</v>
      </c>
      <c r="E488">
        <f t="shared" si="58"/>
        <v>1659.55</v>
      </c>
      <c r="F488">
        <f t="shared" si="59"/>
        <v>1486.3694897268299</v>
      </c>
      <c r="G488" s="2">
        <f t="shared" si="60"/>
        <v>-4.9526025146748864E-3</v>
      </c>
      <c r="H488" s="2">
        <f t="shared" si="61"/>
        <v>-4.4070346842636551E-3</v>
      </c>
      <c r="I488">
        <f t="shared" si="62"/>
        <v>10795.787200270626</v>
      </c>
      <c r="J488">
        <f t="shared" si="63"/>
        <v>14639.110568853172</v>
      </c>
      <c r="AB488" s="1">
        <v>39426</v>
      </c>
      <c r="AC488">
        <v>1649.96</v>
      </c>
    </row>
    <row r="489" spans="1:29">
      <c r="A489" s="1">
        <v>39426</v>
      </c>
      <c r="B489">
        <v>1468.26294664541</v>
      </c>
      <c r="D489" s="1">
        <v>39429</v>
      </c>
      <c r="E489">
        <f t="shared" si="58"/>
        <v>1651.17</v>
      </c>
      <c r="F489">
        <f t="shared" si="59"/>
        <v>1451.17691266564</v>
      </c>
      <c r="G489" s="2">
        <f t="shared" si="60"/>
        <v>-5.0495616281521771E-3</v>
      </c>
      <c r="H489" s="2">
        <f t="shared" si="61"/>
        <v>-2.3708219126262451E-2</v>
      </c>
      <c r="I489">
        <f t="shared" si="62"/>
        <v>10741.273207478444</v>
      </c>
      <c r="J489">
        <f t="shared" si="63"/>
        <v>14292.043327673216</v>
      </c>
      <c r="AB489" s="1">
        <v>39427</v>
      </c>
      <c r="AC489">
        <v>1667.81</v>
      </c>
    </row>
    <row r="490" spans="1:29">
      <c r="A490" s="1">
        <v>39427</v>
      </c>
      <c r="B490">
        <v>1492.90195914943</v>
      </c>
      <c r="D490" s="1">
        <v>39430</v>
      </c>
      <c r="E490">
        <f t="shared" si="58"/>
        <v>1648.15</v>
      </c>
      <c r="F490">
        <f t="shared" si="59"/>
        <v>1435.6362244104</v>
      </c>
      <c r="G490" s="2">
        <f t="shared" si="60"/>
        <v>-1.8290060987057322E-3</v>
      </c>
      <c r="H490" s="2">
        <f t="shared" si="61"/>
        <v>-1.074037311625523E-2</v>
      </c>
      <c r="I490">
        <f t="shared" si="62"/>
        <v>10721.627353274102</v>
      </c>
      <c r="J490">
        <f t="shared" si="63"/>
        <v>14138.54144974032</v>
      </c>
      <c r="AB490" s="1">
        <v>39428</v>
      </c>
      <c r="AC490">
        <v>1659.55</v>
      </c>
    </row>
    <row r="491" spans="1:29">
      <c r="A491" s="1">
        <v>39428</v>
      </c>
      <c r="B491">
        <v>1486.3694897268299</v>
      </c>
      <c r="D491" s="1">
        <v>39433</v>
      </c>
      <c r="E491">
        <f t="shared" si="58"/>
        <v>1653.37</v>
      </c>
      <c r="F491">
        <f t="shared" si="59"/>
        <v>1445.9526338204</v>
      </c>
      <c r="G491" s="2">
        <f t="shared" si="60"/>
        <v>3.1671874525982524E-3</v>
      </c>
      <c r="H491" s="2">
        <f t="shared" si="61"/>
        <v>7.1546002943586266E-3</v>
      </c>
      <c r="I491">
        <f t="shared" si="62"/>
        <v>10755.584756898825</v>
      </c>
      <c r="J491">
        <f t="shared" si="63"/>
        <v>14239.697062558433</v>
      </c>
      <c r="AB491" s="1">
        <v>39429</v>
      </c>
      <c r="AC491">
        <v>1651.17</v>
      </c>
    </row>
    <row r="492" spans="1:29">
      <c r="A492" s="1">
        <v>39429</v>
      </c>
      <c r="B492">
        <v>1451.17691266564</v>
      </c>
      <c r="D492" s="1">
        <v>39434</v>
      </c>
      <c r="E492">
        <f t="shared" si="58"/>
        <v>1661.29</v>
      </c>
      <c r="F492">
        <f t="shared" si="59"/>
        <v>1464.4392602769401</v>
      </c>
      <c r="G492" s="2">
        <f t="shared" si="60"/>
        <v>4.7902163460085134E-3</v>
      </c>
      <c r="H492" s="2">
        <f t="shared" si="61"/>
        <v>1.2753735190015847E-2</v>
      </c>
      <c r="I492">
        <f t="shared" si="62"/>
        <v>10807.106334812201</v>
      </c>
      <c r="J492">
        <f t="shared" si="63"/>
        <v>14421.306388080347</v>
      </c>
      <c r="AB492" s="1">
        <v>39430</v>
      </c>
      <c r="AC492">
        <v>1648.15</v>
      </c>
    </row>
    <row r="493" spans="1:29">
      <c r="A493" s="1">
        <v>39430</v>
      </c>
      <c r="B493">
        <v>1435.6362244104</v>
      </c>
      <c r="D493" s="1">
        <v>39435</v>
      </c>
      <c r="E493">
        <f t="shared" si="58"/>
        <v>1666.29</v>
      </c>
      <c r="F493">
        <f t="shared" si="59"/>
        <v>1470.2254606389299</v>
      </c>
      <c r="G493" s="2">
        <f t="shared" si="60"/>
        <v>3.0097093222736238E-3</v>
      </c>
      <c r="H493" s="2">
        <f t="shared" si="61"/>
        <v>3.9197879414594964E-3</v>
      </c>
      <c r="I493">
        <f t="shared" si="62"/>
        <v>10839.632583494888</v>
      </c>
      <c r="J493">
        <f t="shared" si="63"/>
        <v>14477.834850960437</v>
      </c>
      <c r="AB493" s="1">
        <v>39433</v>
      </c>
      <c r="AC493">
        <v>1653.37</v>
      </c>
    </row>
    <row r="494" spans="1:29">
      <c r="A494" s="1">
        <v>39433</v>
      </c>
      <c r="B494">
        <v>1445.9526338204</v>
      </c>
      <c r="D494" s="1">
        <v>39436</v>
      </c>
      <c r="E494">
        <f t="shared" si="58"/>
        <v>1672.46</v>
      </c>
      <c r="F494">
        <f t="shared" si="59"/>
        <v>1464.3338884063</v>
      </c>
      <c r="G494" s="2">
        <f t="shared" si="60"/>
        <v>3.7028368411260448E-3</v>
      </c>
      <c r="H494" s="2">
        <f t="shared" si="61"/>
        <v>-4.0386068619672529E-3</v>
      </c>
      <c r="I494">
        <f t="shared" si="62"/>
        <v>10879.769974369323</v>
      </c>
      <c r="J494">
        <f t="shared" si="63"/>
        <v>14419.36456778492</v>
      </c>
      <c r="AB494" s="1">
        <v>39434</v>
      </c>
      <c r="AC494">
        <v>1661.29</v>
      </c>
    </row>
    <row r="495" spans="1:29">
      <c r="A495" s="1">
        <v>39434</v>
      </c>
      <c r="B495">
        <v>1464.4392602769401</v>
      </c>
      <c r="D495" s="1">
        <v>39437</v>
      </c>
      <c r="E495">
        <f t="shared" si="58"/>
        <v>1659.81</v>
      </c>
      <c r="F495">
        <f t="shared" si="59"/>
        <v>1476.9560840440399</v>
      </c>
      <c r="G495" s="2">
        <f t="shared" si="60"/>
        <v>-7.5637085490833922E-3</v>
      </c>
      <c r="H495" s="2">
        <f t="shared" si="61"/>
        <v>8.5884032542574377E-3</v>
      </c>
      <c r="I495">
        <f t="shared" si="62"/>
        <v>10797.478565202126</v>
      </c>
      <c r="J495">
        <f t="shared" si="63"/>
        <v>14543.203885363208</v>
      </c>
      <c r="AB495" s="1">
        <v>39435</v>
      </c>
      <c r="AC495">
        <v>1666.29</v>
      </c>
    </row>
    <row r="496" spans="1:29">
      <c r="A496" s="1">
        <v>39435</v>
      </c>
      <c r="B496">
        <v>1470.2254606389299</v>
      </c>
      <c r="D496" s="1">
        <v>39440</v>
      </c>
      <c r="E496">
        <f t="shared" si="58"/>
        <v>1656.55</v>
      </c>
      <c r="F496">
        <f t="shared" si="59"/>
        <v>1475.8041870868101</v>
      </c>
      <c r="G496" s="2">
        <f t="shared" si="60"/>
        <v>-1.9640802260499912E-3</v>
      </c>
      <c r="H496" s="2">
        <f t="shared" si="61"/>
        <v>-8.1126200786988322E-4</v>
      </c>
      <c r="I496">
        <f t="shared" si="62"/>
        <v>10776.271451061013</v>
      </c>
      <c r="J496">
        <f t="shared" si="63"/>
        <v>14531.405536578308</v>
      </c>
      <c r="AB496" s="1">
        <v>39436</v>
      </c>
      <c r="AC496">
        <v>1672.46</v>
      </c>
    </row>
    <row r="497" spans="1:29">
      <c r="A497" s="1">
        <v>39436</v>
      </c>
      <c r="B497">
        <v>1464.3338884063</v>
      </c>
      <c r="D497" s="1">
        <v>39442</v>
      </c>
      <c r="E497">
        <f t="shared" si="58"/>
        <v>1650.28</v>
      </c>
      <c r="F497">
        <f t="shared" si="59"/>
        <v>1470.0962323901299</v>
      </c>
      <c r="G497" s="2">
        <f t="shared" si="60"/>
        <v>-3.7849747970178926E-3</v>
      </c>
      <c r="H497" s="2">
        <f t="shared" si="61"/>
        <v>-3.8990402907249969E-3</v>
      </c>
      <c r="I497">
        <f t="shared" si="62"/>
        <v>10735.483535212923</v>
      </c>
      <c r="J497">
        <f t="shared" si="63"/>
        <v>14474.747000910325</v>
      </c>
      <c r="AB497" s="1">
        <v>39437</v>
      </c>
      <c r="AC497">
        <v>1659.81</v>
      </c>
    </row>
    <row r="498" spans="1:29">
      <c r="A498" s="1">
        <v>39437</v>
      </c>
      <c r="B498">
        <v>1476.9560840440399</v>
      </c>
      <c r="D498" s="1">
        <v>39443</v>
      </c>
      <c r="E498">
        <f t="shared" si="58"/>
        <v>1658.41</v>
      </c>
      <c r="F498">
        <f t="shared" si="59"/>
        <v>1507.2919062933299</v>
      </c>
      <c r="G498" s="2">
        <f t="shared" si="60"/>
        <v>4.9264367258889941E-3</v>
      </c>
      <c r="H498" s="2">
        <f t="shared" si="61"/>
        <v>2.5270173975385637E-2</v>
      </c>
      <c r="I498">
        <f t="shared" si="62"/>
        <v>10788.371215570973</v>
      </c>
      <c r="J498">
        <f t="shared" si="63"/>
        <v>14840.52637587302</v>
      </c>
      <c r="AB498" s="1">
        <v>39440</v>
      </c>
      <c r="AC498">
        <v>1656.55</v>
      </c>
    </row>
    <row r="499" spans="1:29">
      <c r="A499" s="1">
        <v>39440</v>
      </c>
      <c r="B499">
        <v>1475.8041870868101</v>
      </c>
      <c r="D499" s="1">
        <v>39444</v>
      </c>
      <c r="E499">
        <f t="shared" si="58"/>
        <v>1668.61</v>
      </c>
      <c r="F499">
        <f t="shared" si="59"/>
        <v>1536.76284388718</v>
      </c>
      <c r="G499" s="2">
        <f t="shared" si="60"/>
        <v>6.1504694255338777E-3</v>
      </c>
      <c r="H499" s="2">
        <f t="shared" si="61"/>
        <v>1.9520893773793704E-2</v>
      </c>
      <c r="I499">
        <f t="shared" si="62"/>
        <v>10854.724762883652</v>
      </c>
      <c r="J499">
        <f t="shared" si="63"/>
        <v>15130.226714803619</v>
      </c>
      <c r="AB499" s="1">
        <v>39442</v>
      </c>
      <c r="AC499">
        <v>1650.28</v>
      </c>
    </row>
    <row r="500" spans="1:29">
      <c r="A500" s="1">
        <v>39442</v>
      </c>
      <c r="B500">
        <v>1470.0962323901299</v>
      </c>
      <c r="D500" s="1">
        <v>39447</v>
      </c>
      <c r="E500">
        <f t="shared" si="58"/>
        <v>1674.29</v>
      </c>
      <c r="F500">
        <f t="shared" si="59"/>
        <v>1531.4992901242899</v>
      </c>
      <c r="G500" s="2">
        <f t="shared" si="60"/>
        <v>3.4040308999707669E-3</v>
      </c>
      <c r="H500" s="2">
        <f t="shared" si="61"/>
        <v>-3.4564409723474624E-3</v>
      </c>
      <c r="I500">
        <f t="shared" si="62"/>
        <v>10891.674581387186</v>
      </c>
      <c r="J500">
        <f t="shared" si="63"/>
        <v>15077.929979265666</v>
      </c>
      <c r="AB500" s="1">
        <v>39443</v>
      </c>
      <c r="AC500">
        <v>1658.41</v>
      </c>
    </row>
    <row r="501" spans="1:29">
      <c r="A501" s="1">
        <v>39443</v>
      </c>
      <c r="B501">
        <v>1507.2919062933299</v>
      </c>
      <c r="D501" s="1">
        <v>39449</v>
      </c>
      <c r="E501">
        <f t="shared" si="58"/>
        <v>1689.57</v>
      </c>
      <c r="F501">
        <f t="shared" si="59"/>
        <v>1585.28814811184</v>
      </c>
      <c r="G501" s="2">
        <f t="shared" si="60"/>
        <v>9.1262565027563358E-3</v>
      </c>
      <c r="H501" s="2">
        <f t="shared" si="61"/>
        <v>3.5090350382022649E-2</v>
      </c>
      <c r="I501">
        <f t="shared" si="62"/>
        <v>10991.074797361476</v>
      </c>
      <c r="J501">
        <f t="shared" si="63"/>
        <v>15607.019825273701</v>
      </c>
      <c r="AB501" s="1">
        <v>39444</v>
      </c>
      <c r="AC501">
        <v>1668.61</v>
      </c>
    </row>
    <row r="502" spans="1:29">
      <c r="A502" s="1">
        <v>39444</v>
      </c>
      <c r="B502">
        <v>1536.76284388718</v>
      </c>
      <c r="D502" s="1">
        <v>39450</v>
      </c>
      <c r="E502">
        <f t="shared" si="58"/>
        <v>1687.17</v>
      </c>
      <c r="F502">
        <f t="shared" si="59"/>
        <v>1601.41916246599</v>
      </c>
      <c r="G502" s="2">
        <f t="shared" si="60"/>
        <v>-1.4204797670411828E-3</v>
      </c>
      <c r="H502" s="2">
        <f t="shared" si="61"/>
        <v>1.0144097051394485E-2</v>
      </c>
      <c r="I502">
        <f t="shared" si="62"/>
        <v>10975.462197993787</v>
      </c>
      <c r="J502">
        <f t="shared" si="63"/>
        <v>15765.338949064313</v>
      </c>
      <c r="AB502" s="1">
        <v>39447</v>
      </c>
      <c r="AC502">
        <v>1674.29</v>
      </c>
    </row>
    <row r="503" spans="1:29">
      <c r="A503" s="1">
        <v>39447</v>
      </c>
      <c r="B503">
        <v>1531.4992901242899</v>
      </c>
      <c r="D503" s="1">
        <v>39451</v>
      </c>
      <c r="E503">
        <f t="shared" si="58"/>
        <v>1690.12</v>
      </c>
      <c r="F503">
        <f t="shared" si="59"/>
        <v>1597.13135807452</v>
      </c>
      <c r="G503" s="2">
        <f t="shared" si="60"/>
        <v>1.748490075096143E-3</v>
      </c>
      <c r="H503" s="2">
        <f t="shared" si="61"/>
        <v>-2.7088520687898235E-3</v>
      </c>
      <c r="I503">
        <f t="shared" si="62"/>
        <v>10994.652684716573</v>
      </c>
      <c r="J503">
        <f t="shared" si="63"/>
        <v>15722.632978036969</v>
      </c>
      <c r="AB503" s="1">
        <v>39449</v>
      </c>
      <c r="AC503">
        <v>1689.57</v>
      </c>
    </row>
    <row r="504" spans="1:29">
      <c r="A504" s="1">
        <v>39449</v>
      </c>
      <c r="B504">
        <v>1585.28814811184</v>
      </c>
      <c r="D504" s="1">
        <v>39454</v>
      </c>
      <c r="E504">
        <f t="shared" si="58"/>
        <v>1690.84</v>
      </c>
      <c r="F504">
        <f t="shared" si="59"/>
        <v>1592.4476464294501</v>
      </c>
      <c r="G504" s="2">
        <f t="shared" si="60"/>
        <v>4.260052540647763E-4</v>
      </c>
      <c r="H504" s="2">
        <f t="shared" si="61"/>
        <v>-2.9639268064262417E-3</v>
      </c>
      <c r="I504">
        <f t="shared" si="62"/>
        <v>10999.336464526879</v>
      </c>
      <c r="J504">
        <f t="shared" si="63"/>
        <v>15676.032244685764</v>
      </c>
      <c r="AB504" s="1">
        <v>39450</v>
      </c>
      <c r="AC504">
        <v>1687.17</v>
      </c>
    </row>
    <row r="505" spans="1:29">
      <c r="A505" s="1">
        <v>39450</v>
      </c>
      <c r="B505">
        <v>1601.41916246599</v>
      </c>
      <c r="D505" s="1">
        <v>39455</v>
      </c>
      <c r="E505">
        <f t="shared" si="58"/>
        <v>1687.64</v>
      </c>
      <c r="F505">
        <f t="shared" si="59"/>
        <v>1626.3668681613101</v>
      </c>
      <c r="G505" s="2">
        <f t="shared" si="60"/>
        <v>-1.8925504482977251E-3</v>
      </c>
      <c r="H505" s="2">
        <f t="shared" si="61"/>
        <v>2.1268705340444196E-2</v>
      </c>
      <c r="I505">
        <f t="shared" si="62"/>
        <v>10978.519665369962</v>
      </c>
      <c r="J505">
        <f t="shared" si="63"/>
        <v>16009.441155405288</v>
      </c>
      <c r="AB505" s="1">
        <v>39451</v>
      </c>
      <c r="AC505">
        <v>1690.12</v>
      </c>
    </row>
    <row r="506" spans="1:29">
      <c r="A506" s="1">
        <v>39451</v>
      </c>
      <c r="B506">
        <v>1597.13135807452</v>
      </c>
      <c r="D506" s="1">
        <v>39456</v>
      </c>
      <c r="E506">
        <f t="shared" si="58"/>
        <v>1687.14</v>
      </c>
      <c r="F506">
        <f t="shared" si="59"/>
        <v>1623.9953510750499</v>
      </c>
      <c r="G506" s="2">
        <f t="shared" si="60"/>
        <v>-2.9627171671686714E-4</v>
      </c>
      <c r="H506" s="2">
        <f t="shared" si="61"/>
        <v>-1.4895177983725075E-3</v>
      </c>
      <c r="I506">
        <f t="shared" si="62"/>
        <v>10975.267040501692</v>
      </c>
      <c r="J506">
        <f t="shared" si="63"/>
        <v>15985.594807862315</v>
      </c>
      <c r="AB506" s="1">
        <v>39454</v>
      </c>
      <c r="AC506">
        <v>1690.84</v>
      </c>
    </row>
    <row r="507" spans="1:29">
      <c r="A507" s="1">
        <v>39454</v>
      </c>
      <c r="B507">
        <v>1592.4476464294501</v>
      </c>
      <c r="D507" s="1">
        <v>39457</v>
      </c>
      <c r="E507">
        <f t="shared" si="58"/>
        <v>1676.42</v>
      </c>
      <c r="F507">
        <f t="shared" si="59"/>
        <v>1638.02315346713</v>
      </c>
      <c r="G507" s="2">
        <f t="shared" si="60"/>
        <v>-6.3539481015209009E-3</v>
      </c>
      <c r="H507" s="2">
        <f t="shared" si="61"/>
        <v>8.6064848753764859E-3</v>
      </c>
      <c r="I507">
        <f t="shared" si="62"/>
        <v>10905.530763326013</v>
      </c>
      <c r="J507">
        <f t="shared" si="63"/>
        <v>16123.174587800078</v>
      </c>
      <c r="AB507" s="1">
        <v>39455</v>
      </c>
      <c r="AC507">
        <v>1687.64</v>
      </c>
    </row>
    <row r="508" spans="1:29">
      <c r="A508" s="1">
        <v>39455</v>
      </c>
      <c r="B508">
        <v>1626.3668681613101</v>
      </c>
      <c r="D508" s="1">
        <v>39458</v>
      </c>
      <c r="E508">
        <f t="shared" si="58"/>
        <v>1685.29</v>
      </c>
      <c r="F508">
        <f t="shared" si="59"/>
        <v>1654.09506264944</v>
      </c>
      <c r="G508" s="2">
        <f t="shared" si="60"/>
        <v>5.2910368523400031E-3</v>
      </c>
      <c r="H508" s="2">
        <f t="shared" si="61"/>
        <v>9.7804224699494461E-3</v>
      </c>
      <c r="I508">
        <f t="shared" si="62"/>
        <v>10963.232328489099</v>
      </c>
      <c r="J508">
        <f t="shared" si="63"/>
        <v>16280.866046825515</v>
      </c>
      <c r="AB508" s="1">
        <v>39456</v>
      </c>
      <c r="AC508">
        <v>1687.14</v>
      </c>
    </row>
    <row r="509" spans="1:29">
      <c r="A509" s="1">
        <v>39456</v>
      </c>
      <c r="B509">
        <v>1623.9953510750499</v>
      </c>
      <c r="D509" s="1">
        <v>39461</v>
      </c>
      <c r="E509">
        <f t="shared" si="58"/>
        <v>1685.86</v>
      </c>
      <c r="F509">
        <f t="shared" si="59"/>
        <v>1665.6603965899601</v>
      </c>
      <c r="G509" s="2">
        <f t="shared" si="60"/>
        <v>3.3822072165623496E-4</v>
      </c>
      <c r="H509" s="2">
        <f t="shared" si="61"/>
        <v>6.9605911008755132E-3</v>
      </c>
      <c r="I509">
        <f t="shared" si="62"/>
        <v>10966.940320838925</v>
      </c>
      <c r="J509">
        <f t="shared" si="63"/>
        <v>16394.190498145592</v>
      </c>
      <c r="AB509" s="1">
        <v>39457</v>
      </c>
      <c r="AC509">
        <v>1676.42</v>
      </c>
    </row>
    <row r="510" spans="1:29">
      <c r="A510" s="1">
        <v>39457</v>
      </c>
      <c r="B510">
        <v>1638.02315346713</v>
      </c>
      <c r="D510" s="1">
        <v>39462</v>
      </c>
      <c r="E510">
        <f t="shared" si="58"/>
        <v>1691.8</v>
      </c>
      <c r="F510">
        <f t="shared" si="59"/>
        <v>1671.39408138831</v>
      </c>
      <c r="G510" s="2">
        <f t="shared" si="60"/>
        <v>3.5234242463786369E-3</v>
      </c>
      <c r="H510" s="2">
        <f t="shared" si="61"/>
        <v>3.4109399962326211E-3</v>
      </c>
      <c r="I510">
        <f t="shared" si="62"/>
        <v>11005.581504273956</v>
      </c>
      <c r="J510">
        <f t="shared" si="63"/>
        <v>16450.110098221572</v>
      </c>
      <c r="AB510" s="1">
        <v>39458</v>
      </c>
      <c r="AC510">
        <v>1685.29</v>
      </c>
    </row>
    <row r="511" spans="1:29">
      <c r="A511" s="1">
        <v>39458</v>
      </c>
      <c r="B511">
        <v>1654.09506264944</v>
      </c>
      <c r="D511" s="1">
        <v>39463</v>
      </c>
      <c r="E511">
        <f t="shared" si="58"/>
        <v>1688.41</v>
      </c>
      <c r="F511">
        <f t="shared" si="59"/>
        <v>1628.0437909357199</v>
      </c>
      <c r="G511" s="2">
        <f t="shared" si="60"/>
        <v>-2.0037829530676898E-3</v>
      </c>
      <c r="H511" s="2">
        <f t="shared" si="61"/>
        <v>-2.5967955620907066E-2</v>
      </c>
      <c r="I511">
        <f t="shared" si="62"/>
        <v>10983.528707667094</v>
      </c>
      <c r="J511">
        <f t="shared" si="63"/>
        <v>16022.93436923192</v>
      </c>
      <c r="AB511" s="1">
        <v>39461</v>
      </c>
      <c r="AC511">
        <v>1685.86</v>
      </c>
    </row>
    <row r="512" spans="1:29">
      <c r="A512" s="1">
        <v>39461</v>
      </c>
      <c r="B512">
        <v>1665.6603965899601</v>
      </c>
      <c r="D512" s="1">
        <v>39464</v>
      </c>
      <c r="E512">
        <f t="shared" si="58"/>
        <v>1694.79</v>
      </c>
      <c r="F512">
        <f t="shared" si="59"/>
        <v>1634.53947334342</v>
      </c>
      <c r="G512" s="2">
        <f t="shared" si="60"/>
        <v>3.778703040138387E-3</v>
      </c>
      <c r="H512" s="2">
        <f t="shared" si="61"/>
        <v>3.9585203806148054E-3</v>
      </c>
      <c r="I512">
        <f t="shared" si="62"/>
        <v>11025.032200986203</v>
      </c>
      <c r="J512">
        <f t="shared" si="63"/>
        <v>16086.361481489777</v>
      </c>
      <c r="AB512" s="1">
        <v>39462</v>
      </c>
      <c r="AC512">
        <v>1691.8</v>
      </c>
    </row>
    <row r="513" spans="1:29">
      <c r="A513" s="1">
        <v>39462</v>
      </c>
      <c r="B513">
        <v>1671.39408138831</v>
      </c>
      <c r="D513" s="1">
        <v>39465</v>
      </c>
      <c r="E513">
        <f t="shared" si="58"/>
        <v>1692.92</v>
      </c>
      <c r="F513">
        <f t="shared" si="59"/>
        <v>1632.9831033074599</v>
      </c>
      <c r="G513" s="2">
        <f t="shared" si="60"/>
        <v>-1.1033815398957536E-3</v>
      </c>
      <c r="H513" s="2">
        <f t="shared" si="61"/>
        <v>-9.8352568256269068E-4</v>
      </c>
      <c r="I513">
        <f t="shared" si="62"/>
        <v>11012.867383978879</v>
      </c>
      <c r="J513">
        <f t="shared" si="63"/>
        <v>16070.540131833746</v>
      </c>
      <c r="AB513" s="1">
        <v>39463</v>
      </c>
      <c r="AC513">
        <v>1688.41</v>
      </c>
    </row>
    <row r="514" spans="1:29">
      <c r="A514" s="1">
        <v>39463</v>
      </c>
      <c r="B514">
        <v>1628.0437909357199</v>
      </c>
      <c r="D514" s="1">
        <v>39469</v>
      </c>
      <c r="E514">
        <f t="shared" si="58"/>
        <v>1697.66</v>
      </c>
      <c r="F514">
        <f t="shared" si="59"/>
        <v>1656.20238198997</v>
      </c>
      <c r="G514" s="2">
        <f t="shared" si="60"/>
        <v>2.7998960376154347E-3</v>
      </c>
      <c r="H514" s="2">
        <f t="shared" si="61"/>
        <v>1.4187584618184335E-2</v>
      </c>
      <c r="I514">
        <f t="shared" si="62"/>
        <v>11043.702267730067</v>
      </c>
      <c r="J514">
        <f t="shared" si="63"/>
        <v>16298.542279814064</v>
      </c>
      <c r="AB514" s="1">
        <v>39464</v>
      </c>
      <c r="AC514">
        <v>1694.79</v>
      </c>
    </row>
    <row r="515" spans="1:29">
      <c r="A515" s="1">
        <v>39464</v>
      </c>
      <c r="B515">
        <v>1634.53947334342</v>
      </c>
      <c r="D515" s="1">
        <v>39470</v>
      </c>
      <c r="E515">
        <f t="shared" si="58"/>
        <v>1705.37</v>
      </c>
      <c r="F515">
        <f t="shared" si="59"/>
        <v>1637.9891946093401</v>
      </c>
      <c r="G515" s="2">
        <f t="shared" si="60"/>
        <v>4.5415454213446615E-3</v>
      </c>
      <c r="H515" s="2">
        <f t="shared" si="61"/>
        <v>-1.1028306811703225E-2</v>
      </c>
      <c r="I515">
        <f t="shared" si="62"/>
        <v>11093.857743198771</v>
      </c>
      <c r="J515">
        <f t="shared" si="63"/>
        <v>16118.796954968759</v>
      </c>
      <c r="AB515" s="1">
        <v>39465</v>
      </c>
      <c r="AC515">
        <v>1692.92</v>
      </c>
    </row>
    <row r="516" spans="1:29">
      <c r="A516" s="1">
        <v>39465</v>
      </c>
      <c r="B516">
        <v>1632.9831033074599</v>
      </c>
      <c r="D516" s="1">
        <v>39471</v>
      </c>
      <c r="E516">
        <f t="shared" si="58"/>
        <v>1688.01</v>
      </c>
      <c r="F516">
        <f t="shared" si="59"/>
        <v>1667.06106440547</v>
      </c>
      <c r="G516" s="2">
        <f t="shared" si="60"/>
        <v>-1.0179609117083044E-2</v>
      </c>
      <c r="H516" s="2">
        <f t="shared" si="61"/>
        <v>1.7717162134144395E-2</v>
      </c>
      <c r="I516">
        <f t="shared" si="62"/>
        <v>10980.926607772482</v>
      </c>
      <c r="J516">
        <f t="shared" si="63"/>
        <v>16404.376294027294</v>
      </c>
      <c r="AB516" s="1">
        <v>39469</v>
      </c>
      <c r="AC516">
        <v>1697.66</v>
      </c>
    </row>
    <row r="517" spans="1:29">
      <c r="A517" s="1">
        <v>39469</v>
      </c>
      <c r="B517">
        <v>1656.20238198997</v>
      </c>
      <c r="D517" s="1">
        <v>39472</v>
      </c>
      <c r="E517">
        <f t="shared" ref="E517:E580" si="64">SUMIF(AB:AB,D517,AC:AC)</f>
        <v>1698.13</v>
      </c>
      <c r="F517">
        <f t="shared" ref="F517:F580" si="65">SUMIF(A:A,D517,B:B)</f>
        <v>1689.6626036990699</v>
      </c>
      <c r="G517" s="2">
        <f t="shared" ref="G517:G580" si="66">E517/E516-1</f>
        <v>5.9952251467705331E-3</v>
      </c>
      <c r="H517" s="2">
        <f t="shared" ref="H517:H580" si="67">(F517/F516-1)-($M$23/252)</f>
        <v>1.3526366090456843E-2</v>
      </c>
      <c r="I517">
        <f t="shared" ref="I517:I580" si="68">I516*(1+G517)</f>
        <v>11046.759735106241</v>
      </c>
      <c r="J517">
        <f t="shared" ref="J517:J580" si="69">J516*(1+H517)</f>
        <v>16626.267893265918</v>
      </c>
      <c r="AB517" s="1">
        <v>39470</v>
      </c>
      <c r="AC517">
        <v>1705.37</v>
      </c>
    </row>
    <row r="518" spans="1:29">
      <c r="A518" s="1">
        <v>39470</v>
      </c>
      <c r="B518">
        <v>1637.9891946093401</v>
      </c>
      <c r="D518" s="1">
        <v>39475</v>
      </c>
      <c r="E518">
        <f t="shared" si="64"/>
        <v>1698.18</v>
      </c>
      <c r="F518">
        <f t="shared" si="65"/>
        <v>1715.7308673182099</v>
      </c>
      <c r="G518" s="2">
        <f t="shared" si="66"/>
        <v>2.9444153274438278E-5</v>
      </c>
      <c r="H518" s="2">
        <f t="shared" si="67"/>
        <v>1.539673895874979E-2</v>
      </c>
      <c r="I518">
        <f t="shared" si="68"/>
        <v>11047.084997593067</v>
      </c>
      <c r="J518">
        <f t="shared" si="69"/>
        <v>16882.258199876775</v>
      </c>
      <c r="AB518" s="1">
        <v>39471</v>
      </c>
      <c r="AC518">
        <v>1688.01</v>
      </c>
    </row>
    <row r="519" spans="1:29">
      <c r="A519" s="1">
        <v>39471</v>
      </c>
      <c r="B519">
        <v>1667.06106440547</v>
      </c>
      <c r="D519" s="1">
        <v>39476</v>
      </c>
      <c r="E519">
        <f t="shared" si="64"/>
        <v>1693.26</v>
      </c>
      <c r="F519">
        <f t="shared" si="65"/>
        <v>1708.1482865441999</v>
      </c>
      <c r="G519" s="2">
        <f t="shared" si="66"/>
        <v>-2.8972193760379295E-3</v>
      </c>
      <c r="H519" s="2">
        <f t="shared" si="67"/>
        <v>-4.4507957048912968E-3</v>
      </c>
      <c r="I519">
        <f t="shared" si="68"/>
        <v>11015.079168889302</v>
      </c>
      <c r="J519">
        <f t="shared" si="69"/>
        <v>16807.118717591897</v>
      </c>
      <c r="AB519" s="1">
        <v>39472</v>
      </c>
      <c r="AC519">
        <v>1698.13</v>
      </c>
    </row>
    <row r="520" spans="1:29">
      <c r="A520" s="1">
        <v>39472</v>
      </c>
      <c r="B520">
        <v>1689.6626036990699</v>
      </c>
      <c r="D520" s="1">
        <v>39477</v>
      </c>
      <c r="E520">
        <f t="shared" si="64"/>
        <v>1686.14</v>
      </c>
      <c r="F520">
        <f t="shared" si="65"/>
        <v>1697.7850604786699</v>
      </c>
      <c r="G520" s="2">
        <f t="shared" si="66"/>
        <v>-4.2049065116992468E-3</v>
      </c>
      <c r="H520" s="2">
        <f t="shared" si="67"/>
        <v>-6.098285049779972E-3</v>
      </c>
      <c r="I520">
        <f t="shared" si="68"/>
        <v>10968.761790765157</v>
      </c>
      <c r="J520">
        <f t="shared" si="69"/>
        <v>16704.62411678653</v>
      </c>
      <c r="AB520" s="1">
        <v>39475</v>
      </c>
      <c r="AC520">
        <v>1698.18</v>
      </c>
    </row>
    <row r="521" spans="1:29">
      <c r="A521" s="1">
        <v>39475</v>
      </c>
      <c r="B521">
        <v>1715.7308673182099</v>
      </c>
      <c r="D521" s="1">
        <v>39478</v>
      </c>
      <c r="E521">
        <f t="shared" si="64"/>
        <v>1691.33</v>
      </c>
      <c r="F521">
        <f t="shared" si="65"/>
        <v>1707.7813559912599</v>
      </c>
      <c r="G521" s="2">
        <f t="shared" si="66"/>
        <v>3.0780362247500026E-3</v>
      </c>
      <c r="H521" s="2">
        <f t="shared" si="67"/>
        <v>5.8564959309919899E-3</v>
      </c>
      <c r="I521">
        <f t="shared" si="68"/>
        <v>11002.524036897785</v>
      </c>
      <c r="J521">
        <f t="shared" si="69"/>
        <v>16802.454679955241</v>
      </c>
      <c r="AB521" s="1">
        <v>39476</v>
      </c>
      <c r="AC521">
        <v>1693.26</v>
      </c>
    </row>
    <row r="522" spans="1:29">
      <c r="A522" s="1">
        <v>39476</v>
      </c>
      <c r="B522">
        <v>1708.1482865441999</v>
      </c>
      <c r="D522" s="1">
        <v>39479</v>
      </c>
      <c r="E522">
        <f t="shared" si="64"/>
        <v>1697.51</v>
      </c>
      <c r="F522">
        <f t="shared" si="65"/>
        <v>1685.5255689066</v>
      </c>
      <c r="G522" s="2">
        <f t="shared" si="66"/>
        <v>3.6539291563444376E-3</v>
      </c>
      <c r="H522" s="2">
        <f t="shared" si="67"/>
        <v>-1.3063337760728133E-2</v>
      </c>
      <c r="I522">
        <f t="shared" si="68"/>
        <v>11042.726480269586</v>
      </c>
      <c r="J522">
        <f t="shared" si="69"/>
        <v>16582.958539261657</v>
      </c>
      <c r="AB522" s="1">
        <v>39477</v>
      </c>
      <c r="AC522">
        <v>1686.14</v>
      </c>
    </row>
    <row r="523" spans="1:29">
      <c r="A523" s="1">
        <v>39477</v>
      </c>
      <c r="B523">
        <v>1697.7850604786699</v>
      </c>
      <c r="D523" s="1">
        <v>39482</v>
      </c>
      <c r="E523">
        <f t="shared" si="64"/>
        <v>1695.82</v>
      </c>
      <c r="F523">
        <f t="shared" si="65"/>
        <v>1671.0684162027501</v>
      </c>
      <c r="G523" s="2">
        <f t="shared" si="66"/>
        <v>-9.9557587289622607E-4</v>
      </c>
      <c r="H523" s="2">
        <f t="shared" si="67"/>
        <v>-8.6085864613309245E-3</v>
      </c>
      <c r="I523">
        <f t="shared" si="68"/>
        <v>11031.732608214837</v>
      </c>
      <c r="J523">
        <f t="shared" si="69"/>
        <v>16440.20270689176</v>
      </c>
      <c r="AB523" s="1">
        <v>39478</v>
      </c>
      <c r="AC523">
        <v>1691.33</v>
      </c>
    </row>
    <row r="524" spans="1:29">
      <c r="A524" s="1">
        <v>39478</v>
      </c>
      <c r="B524">
        <v>1707.7813559912599</v>
      </c>
      <c r="D524" s="1">
        <v>39483</v>
      </c>
      <c r="E524">
        <f t="shared" si="64"/>
        <v>1702.14</v>
      </c>
      <c r="F524">
        <f t="shared" si="65"/>
        <v>1645.8058172807</v>
      </c>
      <c r="G524" s="2">
        <f t="shared" si="66"/>
        <v>3.7268106284866764E-3</v>
      </c>
      <c r="H524" s="2">
        <f t="shared" si="67"/>
        <v>-1.5148982139329614E-2</v>
      </c>
      <c r="I524">
        <f t="shared" si="68"/>
        <v>11072.845786549755</v>
      </c>
      <c r="J524">
        <f t="shared" si="69"/>
        <v>16191.150369718098</v>
      </c>
      <c r="AB524" s="1">
        <v>39479</v>
      </c>
      <c r="AC524">
        <v>1697.51</v>
      </c>
    </row>
    <row r="525" spans="1:29">
      <c r="A525" s="1">
        <v>39479</v>
      </c>
      <c r="B525">
        <v>1685.5255689066</v>
      </c>
      <c r="D525" s="1">
        <v>39484</v>
      </c>
      <c r="E525">
        <f t="shared" si="64"/>
        <v>1698.62</v>
      </c>
      <c r="F525">
        <f t="shared" si="65"/>
        <v>1669.2702077266499</v>
      </c>
      <c r="G525" s="2">
        <f t="shared" si="66"/>
        <v>-2.0679850071088079E-3</v>
      </c>
      <c r="H525" s="2">
        <f t="shared" si="67"/>
        <v>1.4225733980243927E-2</v>
      </c>
      <c r="I525">
        <f t="shared" si="68"/>
        <v>11049.947307477141</v>
      </c>
      <c r="J525">
        <f t="shared" si="69"/>
        <v>16421.481367711833</v>
      </c>
      <c r="AB525" s="1">
        <v>39482</v>
      </c>
      <c r="AC525">
        <v>1695.82</v>
      </c>
    </row>
    <row r="526" spans="1:29">
      <c r="A526" s="1">
        <v>39482</v>
      </c>
      <c r="B526">
        <v>1671.0684162027501</v>
      </c>
      <c r="D526" s="1">
        <v>39485</v>
      </c>
      <c r="E526">
        <f t="shared" si="64"/>
        <v>1685.55</v>
      </c>
      <c r="F526">
        <f t="shared" si="65"/>
        <v>1661.3734855241401</v>
      </c>
      <c r="G526" s="2">
        <f t="shared" si="66"/>
        <v>-7.6944814025502462E-3</v>
      </c>
      <c r="H526" s="2">
        <f t="shared" si="67"/>
        <v>-4.7619926731515046E-3</v>
      </c>
      <c r="I526">
        <f t="shared" si="68"/>
        <v>10964.923693420598</v>
      </c>
      <c r="J526">
        <f t="shared" si="69"/>
        <v>16343.282393756495</v>
      </c>
      <c r="AB526" s="1">
        <v>39483</v>
      </c>
      <c r="AC526">
        <v>1702.14</v>
      </c>
    </row>
    <row r="527" spans="1:29">
      <c r="A527" s="1">
        <v>39483</v>
      </c>
      <c r="B527">
        <v>1645.8058172807</v>
      </c>
      <c r="D527" s="1">
        <v>39486</v>
      </c>
      <c r="E527">
        <f t="shared" si="64"/>
        <v>1692.13</v>
      </c>
      <c r="F527">
        <f t="shared" si="65"/>
        <v>1695.18049234215</v>
      </c>
      <c r="G527" s="2">
        <f t="shared" si="66"/>
        <v>3.9037702826971721E-3</v>
      </c>
      <c r="H527" s="2">
        <f t="shared" si="67"/>
        <v>2.0317480910765875E-2</v>
      </c>
      <c r="I527">
        <f t="shared" si="68"/>
        <v>11007.728236687015</v>
      </c>
      <c r="J527">
        <f t="shared" si="69"/>
        <v>16675.336721810898</v>
      </c>
      <c r="AB527" s="1">
        <v>39484</v>
      </c>
      <c r="AC527">
        <v>1698.62</v>
      </c>
    </row>
    <row r="528" spans="1:29">
      <c r="A528" s="1">
        <v>39484</v>
      </c>
      <c r="B528">
        <v>1669.2702077266499</v>
      </c>
      <c r="D528" s="1">
        <v>39489</v>
      </c>
      <c r="E528">
        <f t="shared" si="64"/>
        <v>1695.64</v>
      </c>
      <c r="F528">
        <f t="shared" si="65"/>
        <v>1706.1785480247599</v>
      </c>
      <c r="G528" s="2">
        <f t="shared" si="66"/>
        <v>2.0743087115056014E-3</v>
      </c>
      <c r="H528" s="2">
        <f t="shared" si="67"/>
        <v>6.4564883615632843E-3</v>
      </c>
      <c r="I528">
        <f t="shared" si="68"/>
        <v>11030.56166326226</v>
      </c>
      <c r="J528">
        <f t="shared" si="69"/>
        <v>16783.000839280416</v>
      </c>
      <c r="AB528" s="1">
        <v>39485</v>
      </c>
      <c r="AC528">
        <v>1685.55</v>
      </c>
    </row>
    <row r="529" spans="1:29">
      <c r="A529" s="1">
        <v>39485</v>
      </c>
      <c r="B529">
        <v>1661.3734855241401</v>
      </c>
      <c r="D529" s="1">
        <v>39490</v>
      </c>
      <c r="E529">
        <f t="shared" si="64"/>
        <v>1688.25</v>
      </c>
      <c r="F529">
        <f t="shared" si="65"/>
        <v>1672.6473437391801</v>
      </c>
      <c r="G529" s="2">
        <f t="shared" si="66"/>
        <v>-4.3582364181077304E-3</v>
      </c>
      <c r="H529" s="2">
        <f t="shared" si="67"/>
        <v>-1.9684160059233822E-2</v>
      </c>
      <c r="I529">
        <f t="shared" si="68"/>
        <v>10982.487867709247</v>
      </c>
      <c r="J529">
        <f t="shared" si="69"/>
        <v>16452.641564485766</v>
      </c>
      <c r="AB529" s="1">
        <v>39486</v>
      </c>
      <c r="AC529">
        <v>1692.13</v>
      </c>
    </row>
    <row r="530" spans="1:29">
      <c r="A530" s="1">
        <v>39486</v>
      </c>
      <c r="B530">
        <v>1695.18049234215</v>
      </c>
      <c r="D530" s="1">
        <v>39491</v>
      </c>
      <c r="E530">
        <f t="shared" si="64"/>
        <v>1686.52</v>
      </c>
      <c r="F530">
        <f t="shared" si="65"/>
        <v>1663.41965360827</v>
      </c>
      <c r="G530" s="2">
        <f t="shared" si="66"/>
        <v>-1.0247297497408825E-3</v>
      </c>
      <c r="H530" s="2">
        <f t="shared" si="67"/>
        <v>-5.5481667025475741E-3</v>
      </c>
      <c r="I530">
        <f t="shared" si="68"/>
        <v>10971.233785665037</v>
      </c>
      <c r="J530">
        <f t="shared" si="69"/>
        <v>16361.359566388737</v>
      </c>
      <c r="AB530" s="1">
        <v>39489</v>
      </c>
      <c r="AC530">
        <v>1695.64</v>
      </c>
    </row>
    <row r="531" spans="1:29">
      <c r="A531" s="1">
        <v>39489</v>
      </c>
      <c r="B531">
        <v>1706.1785480247599</v>
      </c>
      <c r="D531" s="1">
        <v>39492</v>
      </c>
      <c r="E531">
        <f t="shared" si="64"/>
        <v>1676.16</v>
      </c>
      <c r="F531">
        <f t="shared" si="65"/>
        <v>1656.1658100822999</v>
      </c>
      <c r="G531" s="2">
        <f t="shared" si="66"/>
        <v>-6.1428266489576E-3</v>
      </c>
      <c r="H531" s="2">
        <f t="shared" si="67"/>
        <v>-4.3921510702895957E-3</v>
      </c>
      <c r="I531">
        <f t="shared" si="68"/>
        <v>10903.83939839451</v>
      </c>
      <c r="J531">
        <f t="shared" si="69"/>
        <v>16289.498003457831</v>
      </c>
      <c r="AB531" s="1">
        <v>39490</v>
      </c>
      <c r="AC531">
        <v>1688.25</v>
      </c>
    </row>
    <row r="532" spans="1:29">
      <c r="A532" s="1">
        <v>39490</v>
      </c>
      <c r="B532">
        <v>1672.6473437391801</v>
      </c>
      <c r="D532" s="1">
        <v>39493</v>
      </c>
      <c r="E532">
        <f t="shared" si="64"/>
        <v>1678.18</v>
      </c>
      <c r="F532">
        <f t="shared" si="65"/>
        <v>1652.04437343463</v>
      </c>
      <c r="G532" s="2">
        <f t="shared" si="66"/>
        <v>1.2051355479190118E-3</v>
      </c>
      <c r="H532" s="2">
        <f t="shared" si="67"/>
        <v>-2.5198902827195161E-3</v>
      </c>
      <c r="I532">
        <f t="shared" si="68"/>
        <v>10916.980002862314</v>
      </c>
      <c r="J532">
        <f t="shared" si="69"/>
        <v>16248.45025572854</v>
      </c>
      <c r="AB532" s="1">
        <v>39491</v>
      </c>
      <c r="AC532">
        <v>1686.52</v>
      </c>
    </row>
    <row r="533" spans="1:29">
      <c r="A533" s="1">
        <v>39491</v>
      </c>
      <c r="B533">
        <v>1663.41965360827</v>
      </c>
      <c r="D533" s="1">
        <v>39497</v>
      </c>
      <c r="E533">
        <f t="shared" si="64"/>
        <v>1668.57</v>
      </c>
      <c r="F533">
        <f t="shared" si="65"/>
        <v>1684.1279828700599</v>
      </c>
      <c r="G533" s="2">
        <f t="shared" si="66"/>
        <v>-5.7264417404570001E-3</v>
      </c>
      <c r="H533" s="2">
        <f t="shared" si="67"/>
        <v>1.9389200236113648E-2</v>
      </c>
      <c r="I533">
        <f t="shared" si="68"/>
        <v>10854.464552894189</v>
      </c>
      <c r="J533">
        <f t="shared" si="69"/>
        <v>16563.494711263393</v>
      </c>
      <c r="AB533" s="1">
        <v>39492</v>
      </c>
      <c r="AC533">
        <v>1676.16</v>
      </c>
    </row>
    <row r="534" spans="1:29">
      <c r="A534" s="1">
        <v>39492</v>
      </c>
      <c r="B534">
        <v>1656.1658100822999</v>
      </c>
      <c r="D534" s="1">
        <v>39498</v>
      </c>
      <c r="E534">
        <f t="shared" si="64"/>
        <v>1664.5</v>
      </c>
      <c r="F534">
        <f t="shared" si="65"/>
        <v>1696.92935547654</v>
      </c>
      <c r="G534" s="2">
        <f t="shared" si="66"/>
        <v>-2.4392144171355712E-3</v>
      </c>
      <c r="H534" s="2">
        <f t="shared" si="67"/>
        <v>7.5698383142478124E-3</v>
      </c>
      <c r="I534">
        <f t="shared" si="68"/>
        <v>10827.988186466482</v>
      </c>
      <c r="J534">
        <f t="shared" si="69"/>
        <v>16688.877688146553</v>
      </c>
      <c r="AB534" s="1">
        <v>39493</v>
      </c>
      <c r="AC534">
        <v>1678.18</v>
      </c>
    </row>
    <row r="535" spans="1:29">
      <c r="A535" s="1">
        <v>39493</v>
      </c>
      <c r="B535">
        <v>1652.04437343463</v>
      </c>
      <c r="D535" s="1">
        <v>39499</v>
      </c>
      <c r="E535">
        <f t="shared" si="64"/>
        <v>1678.16</v>
      </c>
      <c r="F535">
        <f t="shared" si="65"/>
        <v>1730.69326257545</v>
      </c>
      <c r="G535" s="2">
        <f t="shared" si="66"/>
        <v>8.2066686692701118E-3</v>
      </c>
      <c r="H535" s="2">
        <f t="shared" si="67"/>
        <v>1.9865711911689034E-2</v>
      </c>
      <c r="I535">
        <f t="shared" si="68"/>
        <v>10916.849897867583</v>
      </c>
      <c r="J535">
        <f t="shared" si="69"/>
        <v>17020.414124428688</v>
      </c>
      <c r="AB535" s="1">
        <v>39497</v>
      </c>
      <c r="AC535">
        <v>1668.57</v>
      </c>
    </row>
    <row r="536" spans="1:29">
      <c r="A536" s="1">
        <v>39497</v>
      </c>
      <c r="B536">
        <v>1684.1279828700599</v>
      </c>
      <c r="D536" s="1">
        <v>39500</v>
      </c>
      <c r="E536">
        <f t="shared" si="64"/>
        <v>1676.75</v>
      </c>
      <c r="F536">
        <f t="shared" si="65"/>
        <v>1722.86324458695</v>
      </c>
      <c r="G536" s="2">
        <f t="shared" si="66"/>
        <v>-8.4020593983891168E-4</v>
      </c>
      <c r="H536" s="2">
        <f t="shared" si="67"/>
        <v>-4.5555581796066554E-3</v>
      </c>
      <c r="I536">
        <f t="shared" si="68"/>
        <v>10907.677495739064</v>
      </c>
      <c r="J536">
        <f t="shared" si="69"/>
        <v>16942.876637643854</v>
      </c>
      <c r="AB536" s="1">
        <v>39498</v>
      </c>
      <c r="AC536">
        <v>1664.5</v>
      </c>
    </row>
    <row r="537" spans="1:29">
      <c r="A537" s="1">
        <v>39498</v>
      </c>
      <c r="B537">
        <v>1696.92935547654</v>
      </c>
      <c r="D537" s="1">
        <v>39503</v>
      </c>
      <c r="E537">
        <f t="shared" si="64"/>
        <v>1666.83</v>
      </c>
      <c r="F537">
        <f t="shared" si="65"/>
        <v>1700.6271856087201</v>
      </c>
      <c r="G537" s="2">
        <f t="shared" si="66"/>
        <v>-5.9162069479649082E-3</v>
      </c>
      <c r="H537" s="2">
        <f t="shared" si="67"/>
        <v>-1.2937805390897316E-2</v>
      </c>
      <c r="I537">
        <f t="shared" si="68"/>
        <v>10843.145418352613</v>
      </c>
      <c r="J537">
        <f t="shared" si="69"/>
        <v>16723.672996944038</v>
      </c>
      <c r="AB537" s="1">
        <v>39499</v>
      </c>
      <c r="AC537">
        <v>1678.16</v>
      </c>
    </row>
    <row r="538" spans="1:29">
      <c r="A538" s="1">
        <v>39499</v>
      </c>
      <c r="B538">
        <v>1730.69326257545</v>
      </c>
      <c r="D538" s="1">
        <v>39504</v>
      </c>
      <c r="E538">
        <f t="shared" si="64"/>
        <v>1669.76</v>
      </c>
      <c r="F538">
        <f t="shared" si="65"/>
        <v>1720.0398244954999</v>
      </c>
      <c r="G538" s="2">
        <f t="shared" si="66"/>
        <v>1.7578277328822445E-3</v>
      </c>
      <c r="H538" s="2">
        <f t="shared" si="67"/>
        <v>1.1383638776352701E-2</v>
      </c>
      <c r="I538">
        <f t="shared" si="68"/>
        <v>10862.205800080668</v>
      </c>
      <c r="J538">
        <f t="shared" si="69"/>
        <v>16914.049249355092</v>
      </c>
      <c r="AB538" s="1">
        <v>39500</v>
      </c>
      <c r="AC538">
        <v>1676.75</v>
      </c>
    </row>
    <row r="539" spans="1:29">
      <c r="A539" s="1">
        <v>39500</v>
      </c>
      <c r="B539">
        <v>1722.86324458695</v>
      </c>
      <c r="D539" s="1">
        <v>39505</v>
      </c>
      <c r="E539">
        <f t="shared" si="64"/>
        <v>1671.29</v>
      </c>
      <c r="F539">
        <f t="shared" si="65"/>
        <v>1743.5909486927601</v>
      </c>
      <c r="G539" s="2">
        <f t="shared" si="66"/>
        <v>9.1629934840931071E-4</v>
      </c>
      <c r="H539" s="2">
        <f t="shared" si="67"/>
        <v>1.3660847835755907E-2</v>
      </c>
      <c r="I539">
        <f t="shared" si="68"/>
        <v>10872.158832177571</v>
      </c>
      <c r="J539">
        <f t="shared" si="69"/>
        <v>17145.109502437012</v>
      </c>
      <c r="AB539" s="1">
        <v>39503</v>
      </c>
      <c r="AC539">
        <v>1666.83</v>
      </c>
    </row>
    <row r="540" spans="1:29">
      <c r="A540" s="1">
        <v>39503</v>
      </c>
      <c r="B540">
        <v>1700.6271856087201</v>
      </c>
      <c r="D540" s="1">
        <v>39506</v>
      </c>
      <c r="E540">
        <f t="shared" si="64"/>
        <v>1681.56</v>
      </c>
      <c r="F540">
        <f t="shared" si="65"/>
        <v>1766.7917351992401</v>
      </c>
      <c r="G540" s="2">
        <f t="shared" si="66"/>
        <v>6.1449538978872731E-3</v>
      </c>
      <c r="H540" s="2">
        <f t="shared" si="67"/>
        <v>1.3274975034364889E-2</v>
      </c>
      <c r="I540">
        <f t="shared" si="68"/>
        <v>10938.96774697181</v>
      </c>
      <c r="J540">
        <f t="shared" si="69"/>
        <v>17372.710403043315</v>
      </c>
      <c r="AB540" s="1">
        <v>39504</v>
      </c>
      <c r="AC540">
        <v>1669.76</v>
      </c>
    </row>
    <row r="541" spans="1:29">
      <c r="A541" s="1">
        <v>39504</v>
      </c>
      <c r="B541">
        <v>1720.0398244954999</v>
      </c>
      <c r="D541" s="1">
        <v>39507</v>
      </c>
      <c r="E541">
        <f t="shared" si="64"/>
        <v>1693.21</v>
      </c>
      <c r="F541">
        <f t="shared" si="65"/>
        <v>1794.9491881164099</v>
      </c>
      <c r="G541" s="2">
        <f t="shared" si="66"/>
        <v>6.9280905825543915E-3</v>
      </c>
      <c r="H541" s="2">
        <f t="shared" si="67"/>
        <v>1.5905703450281274E-2</v>
      </c>
      <c r="I541">
        <f t="shared" si="68"/>
        <v>11014.753906402471</v>
      </c>
      <c r="J541">
        <f t="shared" si="69"/>
        <v>17649.035582841738</v>
      </c>
      <c r="AB541" s="1">
        <v>39505</v>
      </c>
      <c r="AC541">
        <v>1671.29</v>
      </c>
    </row>
    <row r="542" spans="1:29">
      <c r="A542" s="1">
        <v>39505</v>
      </c>
      <c r="B542">
        <v>1743.5909486927601</v>
      </c>
      <c r="D542" s="1">
        <v>39510</v>
      </c>
      <c r="E542">
        <f t="shared" si="64"/>
        <v>1689.3</v>
      </c>
      <c r="F542">
        <f t="shared" si="65"/>
        <v>1806.91929997291</v>
      </c>
      <c r="G542" s="2">
        <f t="shared" si="66"/>
        <v>-2.3092233095718395E-3</v>
      </c>
      <c r="H542" s="2">
        <f t="shared" si="67"/>
        <v>6.6374255621784676E-3</v>
      </c>
      <c r="I542">
        <f t="shared" si="68"/>
        <v>10989.318379932609</v>
      </c>
      <c r="J542">
        <f t="shared" si="69"/>
        <v>17766.179742767086</v>
      </c>
      <c r="AB542" s="1">
        <v>39506</v>
      </c>
      <c r="AC542">
        <v>1681.56</v>
      </c>
    </row>
    <row r="543" spans="1:29">
      <c r="A543" s="1">
        <v>39506</v>
      </c>
      <c r="B543">
        <v>1766.7917351992401</v>
      </c>
      <c r="D543" s="1">
        <v>39511</v>
      </c>
      <c r="E543">
        <f t="shared" si="64"/>
        <v>1683.65</v>
      </c>
      <c r="F543">
        <f t="shared" si="65"/>
        <v>1763.15605602133</v>
      </c>
      <c r="G543" s="2">
        <f t="shared" si="66"/>
        <v>-3.3445805955129027E-3</v>
      </c>
      <c r="H543" s="2">
        <f t="shared" si="67"/>
        <v>-2.4251160214088272E-2</v>
      </c>
      <c r="I543">
        <f t="shared" si="68"/>
        <v>10952.563718921174</v>
      </c>
      <c r="J543">
        <f t="shared" si="69"/>
        <v>17335.329271432951</v>
      </c>
      <c r="AB543" s="1">
        <v>39507</v>
      </c>
      <c r="AC543">
        <v>1693.21</v>
      </c>
    </row>
    <row r="544" spans="1:29">
      <c r="A544" s="1">
        <v>39507</v>
      </c>
      <c r="B544">
        <v>1794.9491881164099</v>
      </c>
      <c r="D544" s="1">
        <v>39512</v>
      </c>
      <c r="E544">
        <f t="shared" si="64"/>
        <v>1669.48</v>
      </c>
      <c r="F544">
        <f t="shared" si="65"/>
        <v>1792.41174461428</v>
      </c>
      <c r="G544" s="2">
        <f t="shared" si="66"/>
        <v>-8.4162385293855557E-3</v>
      </c>
      <c r="H544" s="2">
        <f t="shared" si="67"/>
        <v>1.6561446702464035E-2</v>
      </c>
      <c r="I544">
        <f t="shared" si="68"/>
        <v>10860.384330154438</v>
      </c>
      <c r="J544">
        <f t="shared" si="69"/>
        <v>17622.42740323145</v>
      </c>
      <c r="AB544" s="1">
        <v>39510</v>
      </c>
      <c r="AC544">
        <v>1689.3</v>
      </c>
    </row>
    <row r="545" spans="1:29">
      <c r="A545" s="1">
        <v>39510</v>
      </c>
      <c r="B545">
        <v>1806.91929997291</v>
      </c>
      <c r="D545" s="1">
        <v>39513</v>
      </c>
      <c r="E545">
        <f t="shared" si="64"/>
        <v>1670.99</v>
      </c>
      <c r="F545">
        <f t="shared" si="65"/>
        <v>1777.41572208403</v>
      </c>
      <c r="G545" s="2">
        <f t="shared" si="66"/>
        <v>9.0447324915543525E-4</v>
      </c>
      <c r="H545" s="2">
        <f t="shared" si="67"/>
        <v>-8.3977430192156196E-3</v>
      </c>
      <c r="I545">
        <f t="shared" si="68"/>
        <v>10870.20725725661</v>
      </c>
      <c r="J545">
        <f t="shared" si="69"/>
        <v>17474.43878652433</v>
      </c>
      <c r="AB545" s="1">
        <v>39511</v>
      </c>
      <c r="AC545">
        <v>1683.65</v>
      </c>
    </row>
    <row r="546" spans="1:29">
      <c r="A546" s="1">
        <v>39511</v>
      </c>
      <c r="B546">
        <v>1763.15605602133</v>
      </c>
      <c r="D546" s="1">
        <v>39514</v>
      </c>
      <c r="E546">
        <f t="shared" si="64"/>
        <v>1671.39</v>
      </c>
      <c r="F546">
        <f t="shared" si="65"/>
        <v>1768.3641446644999</v>
      </c>
      <c r="G546" s="2">
        <f t="shared" si="66"/>
        <v>2.3937905074244981E-4</v>
      </c>
      <c r="H546" s="2">
        <f t="shared" si="67"/>
        <v>-5.1238986347503009E-3</v>
      </c>
      <c r="I546">
        <f t="shared" si="68"/>
        <v>10872.809357151225</v>
      </c>
      <c r="J546">
        <f t="shared" si="69"/>
        <v>17384.901533483029</v>
      </c>
      <c r="AB546" s="1">
        <v>39512</v>
      </c>
      <c r="AC546">
        <v>1669.48</v>
      </c>
    </row>
    <row r="547" spans="1:29">
      <c r="A547" s="1">
        <v>39512</v>
      </c>
      <c r="B547">
        <v>1792.41174461428</v>
      </c>
      <c r="D547" s="1">
        <v>39517</v>
      </c>
      <c r="E547">
        <f t="shared" si="64"/>
        <v>1678.25</v>
      </c>
      <c r="F547">
        <f t="shared" si="65"/>
        <v>1770.91115945202</v>
      </c>
      <c r="G547" s="2">
        <f t="shared" si="66"/>
        <v>4.1043682204631171E-3</v>
      </c>
      <c r="H547" s="2">
        <f t="shared" si="67"/>
        <v>1.4089733625091924E-3</v>
      </c>
      <c r="I547">
        <f t="shared" si="68"/>
        <v>10917.43537034387</v>
      </c>
      <c r="J547">
        <f t="shared" si="69"/>
        <v>17409.396396653552</v>
      </c>
      <c r="AB547" s="1">
        <v>39513</v>
      </c>
      <c r="AC547">
        <v>1670.99</v>
      </c>
    </row>
    <row r="548" spans="1:29">
      <c r="A548" s="1">
        <v>39513</v>
      </c>
      <c r="B548">
        <v>1777.41572208403</v>
      </c>
      <c r="D548" s="1">
        <v>39518</v>
      </c>
      <c r="E548">
        <f t="shared" si="64"/>
        <v>1660.66</v>
      </c>
      <c r="F548">
        <f t="shared" si="65"/>
        <v>1760.8598091558899</v>
      </c>
      <c r="G548" s="2">
        <f t="shared" si="66"/>
        <v>-1.0481155966036049E-2</v>
      </c>
      <c r="H548" s="2">
        <f t="shared" si="67"/>
        <v>-5.7071563988682402E-3</v>
      </c>
      <c r="I548">
        <f t="shared" si="68"/>
        <v>10803.008027478178</v>
      </c>
      <c r="J548">
        <f t="shared" si="69"/>
        <v>17310.038248607958</v>
      </c>
      <c r="AB548" s="1">
        <v>39514</v>
      </c>
      <c r="AC548">
        <v>1671.39</v>
      </c>
    </row>
    <row r="549" spans="1:29">
      <c r="A549" s="1">
        <v>39514</v>
      </c>
      <c r="B549">
        <v>1768.3641446644999</v>
      </c>
      <c r="D549" s="1">
        <v>39519</v>
      </c>
      <c r="E549">
        <f t="shared" si="64"/>
        <v>1672.47</v>
      </c>
      <c r="F549">
        <f t="shared" si="65"/>
        <v>1784.4174019703701</v>
      </c>
      <c r="G549" s="2">
        <f t="shared" si="66"/>
        <v>7.1116303156575356E-3</v>
      </c>
      <c r="H549" s="2">
        <f t="shared" si="67"/>
        <v>1.3347110959524533E-2</v>
      </c>
      <c r="I549">
        <f t="shared" si="68"/>
        <v>10879.835026866684</v>
      </c>
      <c r="J549">
        <f t="shared" si="69"/>
        <v>17541.077249825739</v>
      </c>
      <c r="AB549" s="1">
        <v>39517</v>
      </c>
      <c r="AC549">
        <v>1678.25</v>
      </c>
    </row>
    <row r="550" spans="1:29">
      <c r="A550" s="1">
        <v>39517</v>
      </c>
      <c r="B550">
        <v>1770.91115945202</v>
      </c>
      <c r="D550" s="1">
        <v>39520</v>
      </c>
      <c r="E550">
        <f t="shared" si="64"/>
        <v>1662.14</v>
      </c>
      <c r="F550">
        <f t="shared" si="65"/>
        <v>1797.7282213563101</v>
      </c>
      <c r="G550" s="2">
        <f t="shared" si="66"/>
        <v>-6.1764934498077517E-3</v>
      </c>
      <c r="H550" s="2">
        <f t="shared" si="67"/>
        <v>7.4281271309931344E-3</v>
      </c>
      <c r="I550">
        <f t="shared" si="68"/>
        <v>10812.635797088253</v>
      </c>
      <c r="J550">
        <f t="shared" si="69"/>
        <v>17671.374601652016</v>
      </c>
      <c r="AB550" s="1">
        <v>39518</v>
      </c>
      <c r="AC550">
        <v>1660.66</v>
      </c>
    </row>
    <row r="551" spans="1:29">
      <c r="A551" s="1">
        <v>39518</v>
      </c>
      <c r="B551">
        <v>1760.8598091558899</v>
      </c>
      <c r="D551" s="1">
        <v>39521</v>
      </c>
      <c r="E551">
        <f t="shared" si="64"/>
        <v>1666.99</v>
      </c>
      <c r="F551">
        <f t="shared" si="65"/>
        <v>1816.60937986455</v>
      </c>
      <c r="G551" s="2">
        <f t="shared" si="66"/>
        <v>2.9179250845294824E-3</v>
      </c>
      <c r="H551" s="2">
        <f t="shared" si="67"/>
        <v>1.0471438859132121E-2</v>
      </c>
      <c r="I551">
        <f t="shared" si="68"/>
        <v>10844.186258310458</v>
      </c>
      <c r="J551">
        <f t="shared" si="69"/>
        <v>17856.419320350033</v>
      </c>
      <c r="AB551" s="1">
        <v>39519</v>
      </c>
      <c r="AC551">
        <v>1672.47</v>
      </c>
    </row>
    <row r="552" spans="1:29">
      <c r="A552" s="1">
        <v>39519</v>
      </c>
      <c r="B552">
        <v>1784.4174019703701</v>
      </c>
      <c r="D552" s="1">
        <v>39524</v>
      </c>
      <c r="E552">
        <f t="shared" si="64"/>
        <v>1672.02</v>
      </c>
      <c r="F552">
        <f t="shared" si="65"/>
        <v>1828.8541790650199</v>
      </c>
      <c r="G552" s="2">
        <f t="shared" si="66"/>
        <v>3.0174146215633524E-3</v>
      </c>
      <c r="H552" s="2">
        <f t="shared" si="67"/>
        <v>6.7091197883571655E-3</v>
      </c>
      <c r="I552">
        <f t="shared" si="68"/>
        <v>10876.907664485239</v>
      </c>
      <c r="J552">
        <f t="shared" si="69"/>
        <v>17976.220176561394</v>
      </c>
      <c r="AB552" s="1">
        <v>39520</v>
      </c>
      <c r="AC552">
        <v>1662.14</v>
      </c>
    </row>
    <row r="553" spans="1:29">
      <c r="A553" s="1">
        <v>39520</v>
      </c>
      <c r="B553">
        <v>1797.7282213563101</v>
      </c>
      <c r="D553" s="1">
        <v>39525</v>
      </c>
      <c r="E553">
        <f t="shared" si="64"/>
        <v>1664.04</v>
      </c>
      <c r="F553">
        <f t="shared" si="65"/>
        <v>1820.0246140960501</v>
      </c>
      <c r="G553" s="2">
        <f t="shared" si="66"/>
        <v>-4.7726701833710194E-3</v>
      </c>
      <c r="H553" s="2">
        <f t="shared" si="67"/>
        <v>-4.8592710111832523E-3</v>
      </c>
      <c r="I553">
        <f t="shared" si="68"/>
        <v>10824.995771587672</v>
      </c>
      <c r="J553">
        <f t="shared" si="69"/>
        <v>17888.868850966781</v>
      </c>
      <c r="AB553" s="1">
        <v>39521</v>
      </c>
      <c r="AC553">
        <v>1666.99</v>
      </c>
    </row>
    <row r="554" spans="1:29">
      <c r="A554" s="1">
        <v>39521</v>
      </c>
      <c r="B554">
        <v>1816.60937986455</v>
      </c>
      <c r="D554" s="1">
        <v>39526</v>
      </c>
      <c r="E554">
        <f t="shared" si="64"/>
        <v>1677.15</v>
      </c>
      <c r="F554">
        <f t="shared" si="65"/>
        <v>1724.56636363033</v>
      </c>
      <c r="G554" s="2">
        <f t="shared" si="66"/>
        <v>7.8784163842215982E-3</v>
      </c>
      <c r="H554" s="2">
        <f t="shared" si="67"/>
        <v>-5.2480228043700151E-2</v>
      </c>
      <c r="I554">
        <f t="shared" si="68"/>
        <v>10910.279595633678</v>
      </c>
      <c r="J554">
        <f t="shared" si="69"/>
        <v>16950.056934224202</v>
      </c>
      <c r="AB554" s="1">
        <v>39524</v>
      </c>
      <c r="AC554">
        <v>1672.02</v>
      </c>
    </row>
    <row r="555" spans="1:29">
      <c r="A555" s="1">
        <v>39524</v>
      </c>
      <c r="B555">
        <v>1828.8541790650199</v>
      </c>
      <c r="D555" s="1">
        <v>39527</v>
      </c>
      <c r="E555">
        <f t="shared" si="64"/>
        <v>1679.67</v>
      </c>
      <c r="F555">
        <f t="shared" si="65"/>
        <v>1677.6537112528199</v>
      </c>
      <c r="G555" s="2">
        <f t="shared" si="66"/>
        <v>1.50254896699753E-3</v>
      </c>
      <c r="H555" s="2">
        <f t="shared" si="67"/>
        <v>-2.7233927991868221E-2</v>
      </c>
      <c r="I555">
        <f t="shared" si="68"/>
        <v>10926.672824969752</v>
      </c>
      <c r="J555">
        <f t="shared" si="69"/>
        <v>16488.440304219475</v>
      </c>
      <c r="AB555" s="1">
        <v>39525</v>
      </c>
      <c r="AC555">
        <v>1664.04</v>
      </c>
    </row>
    <row r="556" spans="1:29">
      <c r="A556" s="1">
        <v>39525</v>
      </c>
      <c r="B556">
        <v>1820.0246140960501</v>
      </c>
      <c r="D556" s="1">
        <v>39531</v>
      </c>
      <c r="E556">
        <f t="shared" si="64"/>
        <v>1663.71</v>
      </c>
      <c r="F556">
        <f t="shared" si="65"/>
        <v>1656.69753736809</v>
      </c>
      <c r="G556" s="2">
        <f t="shared" si="66"/>
        <v>-9.5018664380503992E-3</v>
      </c>
      <c r="H556" s="2">
        <f t="shared" si="67"/>
        <v>-1.2522707669759636E-2</v>
      </c>
      <c r="I556">
        <f t="shared" si="68"/>
        <v>10822.849039174615</v>
      </c>
      <c r="J556">
        <f t="shared" si="69"/>
        <v>16281.960386359453</v>
      </c>
      <c r="AB556" s="1">
        <v>39526</v>
      </c>
      <c r="AC556">
        <v>1677.15</v>
      </c>
    </row>
    <row r="557" spans="1:29">
      <c r="A557" s="1">
        <v>39526</v>
      </c>
      <c r="B557">
        <v>1724.56636363033</v>
      </c>
      <c r="D557" s="1">
        <v>39532</v>
      </c>
      <c r="E557">
        <f t="shared" si="64"/>
        <v>1669.77</v>
      </c>
      <c r="F557">
        <f t="shared" si="65"/>
        <v>1696.2122242743001</v>
      </c>
      <c r="G557" s="2">
        <f t="shared" si="66"/>
        <v>3.6424617271038073E-3</v>
      </c>
      <c r="H557" s="2">
        <f t="shared" si="67"/>
        <v>2.3820130025632293E-2</v>
      </c>
      <c r="I557">
        <f t="shared" si="68"/>
        <v>10862.270852578031</v>
      </c>
      <c r="J557">
        <f t="shared" si="69"/>
        <v>16669.798799834727</v>
      </c>
      <c r="AB557" s="1">
        <v>39527</v>
      </c>
      <c r="AC557">
        <v>1679.67</v>
      </c>
    </row>
    <row r="558" spans="1:29">
      <c r="A558" s="1">
        <v>39527</v>
      </c>
      <c r="B558">
        <v>1677.6537112528199</v>
      </c>
      <c r="D558" s="1">
        <v>39533</v>
      </c>
      <c r="E558">
        <f t="shared" si="64"/>
        <v>1669.43</v>
      </c>
      <c r="F558">
        <f t="shared" si="65"/>
        <v>1725.3853597296099</v>
      </c>
      <c r="G558" s="2">
        <f t="shared" si="66"/>
        <v>-2.0362085796243878E-4</v>
      </c>
      <c r="H558" s="2">
        <f t="shared" si="67"/>
        <v>1.7167639833946948E-2</v>
      </c>
      <c r="I558">
        <f t="shared" si="68"/>
        <v>10860.059067667609</v>
      </c>
      <c r="J558">
        <f t="shared" si="69"/>
        <v>16955.979901734649</v>
      </c>
      <c r="AB558" s="1">
        <v>39531</v>
      </c>
      <c r="AC558">
        <v>1663.71</v>
      </c>
    </row>
    <row r="559" spans="1:29">
      <c r="A559" s="1">
        <v>39531</v>
      </c>
      <c r="B559">
        <v>1656.69753736809</v>
      </c>
      <c r="D559" s="1">
        <v>39534</v>
      </c>
      <c r="E559">
        <f t="shared" si="64"/>
        <v>1665.43</v>
      </c>
      <c r="F559">
        <f t="shared" si="65"/>
        <v>1719.8335786037401</v>
      </c>
      <c r="G559" s="2">
        <f t="shared" si="66"/>
        <v>-2.3960273865930581E-3</v>
      </c>
      <c r="H559" s="2">
        <f t="shared" si="67"/>
        <v>-3.2490542219637867E-3</v>
      </c>
      <c r="I559">
        <f t="shared" si="68"/>
        <v>10834.03806872146</v>
      </c>
      <c r="J559">
        <f t="shared" si="69"/>
        <v>16900.889003647386</v>
      </c>
      <c r="AB559" s="1">
        <v>39532</v>
      </c>
      <c r="AC559">
        <v>1669.77</v>
      </c>
    </row>
    <row r="560" spans="1:29">
      <c r="A560" s="1">
        <v>39532</v>
      </c>
      <c r="B560">
        <v>1696.2122242743001</v>
      </c>
      <c r="D560" s="1">
        <v>39535</v>
      </c>
      <c r="E560">
        <f t="shared" si="64"/>
        <v>1669.17</v>
      </c>
      <c r="F560">
        <f t="shared" si="65"/>
        <v>1695.9108896999001</v>
      </c>
      <c r="G560" s="2">
        <f t="shared" si="66"/>
        <v>2.2456662843830522E-3</v>
      </c>
      <c r="H560" s="2">
        <f t="shared" si="67"/>
        <v>-1.3941235140348651E-2</v>
      </c>
      <c r="I560">
        <f t="shared" si="68"/>
        <v>10858.36770273611</v>
      </c>
      <c r="J560">
        <f t="shared" si="69"/>
        <v>16665.269735966605</v>
      </c>
      <c r="AB560" s="1">
        <v>39533</v>
      </c>
      <c r="AC560">
        <v>1669.43</v>
      </c>
    </row>
    <row r="561" spans="1:29">
      <c r="A561" s="1">
        <v>39533</v>
      </c>
      <c r="B561">
        <v>1725.3853597296099</v>
      </c>
      <c r="D561" s="1">
        <v>39538</v>
      </c>
      <c r="E561">
        <f t="shared" si="64"/>
        <v>1671.7</v>
      </c>
      <c r="F561">
        <f t="shared" si="65"/>
        <v>1670.69489152034</v>
      </c>
      <c r="G561" s="2">
        <f t="shared" si="66"/>
        <v>1.5157233834779404E-3</v>
      </c>
      <c r="H561" s="2">
        <f t="shared" si="67"/>
        <v>-1.4900053884589847E-2</v>
      </c>
      <c r="I561">
        <f t="shared" si="68"/>
        <v>10874.825984569548</v>
      </c>
      <c r="J561">
        <f t="shared" si="69"/>
        <v>16416.95631889948</v>
      </c>
      <c r="AB561" s="1">
        <v>39534</v>
      </c>
      <c r="AC561">
        <v>1665.43</v>
      </c>
    </row>
    <row r="562" spans="1:29">
      <c r="A562" s="1">
        <v>39534</v>
      </c>
      <c r="B562">
        <v>1719.8335786037401</v>
      </c>
      <c r="D562" s="1">
        <v>39539</v>
      </c>
      <c r="E562">
        <f t="shared" si="64"/>
        <v>1663.22</v>
      </c>
      <c r="F562">
        <f t="shared" si="65"/>
        <v>1596.83665300549</v>
      </c>
      <c r="G562" s="2">
        <f t="shared" si="66"/>
        <v>-5.0726805048753043E-3</v>
      </c>
      <c r="H562" s="2">
        <f t="shared" si="67"/>
        <v>-4.4239444227001691E-2</v>
      </c>
      <c r="I562">
        <f t="shared" si="68"/>
        <v>10819.661466803711</v>
      </c>
      <c r="J562">
        <f t="shared" si="69"/>
        <v>15690.679295452404</v>
      </c>
      <c r="AB562" s="1">
        <v>39535</v>
      </c>
      <c r="AC562">
        <v>1669.17</v>
      </c>
    </row>
    <row r="563" spans="1:29">
      <c r="A563" s="1">
        <v>39535</v>
      </c>
      <c r="B563">
        <v>1695.9108896999001</v>
      </c>
      <c r="D563" s="1">
        <v>39540</v>
      </c>
      <c r="E563">
        <f t="shared" si="64"/>
        <v>1661.56</v>
      </c>
      <c r="F563">
        <f t="shared" si="65"/>
        <v>1617.7242479962799</v>
      </c>
      <c r="G563" s="2">
        <f t="shared" si="66"/>
        <v>-9.9806399634450038E-4</v>
      </c>
      <c r="H563" s="2">
        <f t="shared" si="67"/>
        <v>1.3049259227504295E-2</v>
      </c>
      <c r="I563">
        <f t="shared" si="68"/>
        <v>10808.862752241059</v>
      </c>
      <c r="J563">
        <f t="shared" si="69"/>
        <v>15895.431037034396</v>
      </c>
      <c r="AB563" s="1">
        <v>39538</v>
      </c>
      <c r="AC563">
        <v>1671.7</v>
      </c>
    </row>
    <row r="564" spans="1:29">
      <c r="A564" s="1">
        <v>39538</v>
      </c>
      <c r="B564">
        <v>1670.69489152034</v>
      </c>
      <c r="D564" s="1">
        <v>39541</v>
      </c>
      <c r="E564">
        <f t="shared" si="64"/>
        <v>1665.05</v>
      </c>
      <c r="F564">
        <f t="shared" si="65"/>
        <v>1639.8359207102301</v>
      </c>
      <c r="G564" s="2">
        <f t="shared" si="66"/>
        <v>2.1004357350922209E-3</v>
      </c>
      <c r="H564" s="2">
        <f t="shared" si="67"/>
        <v>1.3637032621603174E-2</v>
      </c>
      <c r="I564">
        <f t="shared" si="68"/>
        <v>10831.566073821574</v>
      </c>
      <c r="J564">
        <f t="shared" si="69"/>
        <v>16112.197548620876</v>
      </c>
      <c r="AB564" s="1">
        <v>39539</v>
      </c>
      <c r="AC564">
        <v>1663.22</v>
      </c>
    </row>
    <row r="565" spans="1:29">
      <c r="A565" s="1">
        <v>39539</v>
      </c>
      <c r="B565">
        <v>1596.83665300549</v>
      </c>
      <c r="D565" s="1">
        <v>39542</v>
      </c>
      <c r="E565">
        <f t="shared" si="64"/>
        <v>1680.17</v>
      </c>
      <c r="F565">
        <f t="shared" si="65"/>
        <v>1658.4374004060801</v>
      </c>
      <c r="G565" s="2">
        <f t="shared" si="66"/>
        <v>9.0808083841327214E-3</v>
      </c>
      <c r="H565" s="2">
        <f t="shared" si="67"/>
        <v>1.1312151360337664E-2</v>
      </c>
      <c r="I565">
        <f t="shared" si="68"/>
        <v>10929.92544983802</v>
      </c>
      <c r="J565">
        <f t="shared" si="69"/>
        <v>16294.461166038534</v>
      </c>
      <c r="AB565" s="1">
        <v>39540</v>
      </c>
      <c r="AC565">
        <v>1661.56</v>
      </c>
    </row>
    <row r="566" spans="1:29">
      <c r="A566" s="1">
        <v>39540</v>
      </c>
      <c r="B566">
        <v>1617.7242479962799</v>
      </c>
      <c r="D566" s="1">
        <v>39545</v>
      </c>
      <c r="E566">
        <f t="shared" si="64"/>
        <v>1678.56</v>
      </c>
      <c r="F566">
        <f t="shared" si="65"/>
        <v>1680.0099055429</v>
      </c>
      <c r="G566" s="2">
        <f t="shared" si="66"/>
        <v>-9.5823636893888064E-4</v>
      </c>
      <c r="H566" s="2">
        <f t="shared" si="67"/>
        <v>1.297638031756162E-2</v>
      </c>
      <c r="I566">
        <f t="shared" si="68"/>
        <v>10919.451997762195</v>
      </c>
      <c r="J566">
        <f t="shared" si="69"/>
        <v>16505.904291198789</v>
      </c>
      <c r="AB566" s="1">
        <v>39541</v>
      </c>
      <c r="AC566">
        <v>1665.05</v>
      </c>
    </row>
    <row r="567" spans="1:29">
      <c r="A567" s="1">
        <v>39541</v>
      </c>
      <c r="B567">
        <v>1639.8359207102301</v>
      </c>
      <c r="D567" s="1">
        <v>39546</v>
      </c>
      <c r="E567">
        <f t="shared" si="64"/>
        <v>1679.77</v>
      </c>
      <c r="F567">
        <f t="shared" si="65"/>
        <v>1665.00555834743</v>
      </c>
      <c r="G567" s="2">
        <f t="shared" si="66"/>
        <v>7.208559717852836E-4</v>
      </c>
      <c r="H567" s="2">
        <f t="shared" si="67"/>
        <v>-8.9624555920710166E-3</v>
      </c>
      <c r="I567">
        <f t="shared" si="68"/>
        <v>10927.323349943405</v>
      </c>
      <c r="J567">
        <f t="shared" si="69"/>
        <v>16357.970856981947</v>
      </c>
      <c r="AB567" s="1">
        <v>39542</v>
      </c>
      <c r="AC567">
        <v>1680.17</v>
      </c>
    </row>
    <row r="568" spans="1:29">
      <c r="A568" s="1">
        <v>39542</v>
      </c>
      <c r="B568">
        <v>1658.4374004060801</v>
      </c>
      <c r="D568" s="1">
        <v>39547</v>
      </c>
      <c r="E568">
        <f t="shared" si="64"/>
        <v>1688.44</v>
      </c>
      <c r="F568">
        <f t="shared" si="65"/>
        <v>1709.63936306664</v>
      </c>
      <c r="G568" s="2">
        <f t="shared" si="66"/>
        <v>5.1614209088148844E-3</v>
      </c>
      <c r="H568" s="2">
        <f t="shared" si="67"/>
        <v>2.6775651224034105E-2</v>
      </c>
      <c r="I568">
        <f t="shared" si="68"/>
        <v>10983.723865159183</v>
      </c>
      <c r="J568">
        <f t="shared" si="69"/>
        <v>16795.966179381408</v>
      </c>
      <c r="AB568" s="1">
        <v>39545</v>
      </c>
      <c r="AC568">
        <v>1678.56</v>
      </c>
    </row>
    <row r="569" spans="1:29">
      <c r="A569" s="1">
        <v>39545</v>
      </c>
      <c r="B569">
        <v>1680.0099055429</v>
      </c>
      <c r="D569" s="1">
        <v>39548</v>
      </c>
      <c r="E569">
        <f t="shared" si="64"/>
        <v>1681.35</v>
      </c>
      <c r="F569">
        <f t="shared" si="65"/>
        <v>1693.8342116665799</v>
      </c>
      <c r="G569" s="2">
        <f t="shared" si="66"/>
        <v>-4.1991424036389446E-3</v>
      </c>
      <c r="H569" s="2">
        <f t="shared" si="67"/>
        <v>-9.2760775049009255E-3</v>
      </c>
      <c r="I569">
        <f t="shared" si="68"/>
        <v>10937.601644527133</v>
      </c>
      <c r="J569">
        <f t="shared" si="69"/>
        <v>16640.165495331774</v>
      </c>
      <c r="AB569" s="1">
        <v>39546</v>
      </c>
      <c r="AC569">
        <v>1679.77</v>
      </c>
    </row>
    <row r="570" spans="1:29">
      <c r="A570" s="1">
        <v>39546</v>
      </c>
      <c r="B570">
        <v>1665.00555834743</v>
      </c>
      <c r="D570" s="1">
        <v>39549</v>
      </c>
      <c r="E570">
        <f t="shared" si="64"/>
        <v>1686.55</v>
      </c>
      <c r="F570">
        <f t="shared" si="65"/>
        <v>1691.7010560244701</v>
      </c>
      <c r="G570" s="2">
        <f t="shared" si="66"/>
        <v>3.0927528474142818E-3</v>
      </c>
      <c r="H570" s="2">
        <f t="shared" si="67"/>
        <v>-1.2907142772737071E-3</v>
      </c>
      <c r="I570">
        <f t="shared" si="68"/>
        <v>10971.428943157127</v>
      </c>
      <c r="J570">
        <f t="shared" si="69"/>
        <v>16618.687796150753</v>
      </c>
      <c r="AB570" s="1">
        <v>39547</v>
      </c>
      <c r="AC570">
        <v>1688.44</v>
      </c>
    </row>
    <row r="571" spans="1:29">
      <c r="A571" s="1">
        <v>39547</v>
      </c>
      <c r="B571">
        <v>1709.63936306664</v>
      </c>
      <c r="D571" s="1">
        <v>39552</v>
      </c>
      <c r="E571">
        <f t="shared" si="64"/>
        <v>1683.06</v>
      </c>
      <c r="F571">
        <f t="shared" si="65"/>
        <v>1690.5318844922799</v>
      </c>
      <c r="G571" s="2">
        <f t="shared" si="66"/>
        <v>-2.0693130947793126E-3</v>
      </c>
      <c r="H571" s="2">
        <f t="shared" si="67"/>
        <v>-7.2247103784920308E-4</v>
      </c>
      <c r="I571">
        <f t="shared" si="68"/>
        <v>10948.725621576612</v>
      </c>
      <c r="J571">
        <f t="shared" si="69"/>
        <v>16606.681275530977</v>
      </c>
      <c r="AB571" s="1">
        <v>39548</v>
      </c>
      <c r="AC571">
        <v>1681.35</v>
      </c>
    </row>
    <row r="572" spans="1:29">
      <c r="A572" s="1">
        <v>39548</v>
      </c>
      <c r="B572">
        <v>1693.8342116665799</v>
      </c>
      <c r="D572" s="1">
        <v>39553</v>
      </c>
      <c r="E572">
        <f t="shared" si="64"/>
        <v>1676.86</v>
      </c>
      <c r="F572">
        <f t="shared" si="65"/>
        <v>1687.8321497109901</v>
      </c>
      <c r="G572" s="2">
        <f t="shared" si="66"/>
        <v>-3.6837664729718611E-3</v>
      </c>
      <c r="H572" s="2">
        <f t="shared" si="67"/>
        <v>-1.6283228014971943E-3</v>
      </c>
      <c r="I572">
        <f t="shared" si="68"/>
        <v>10908.39307321008</v>
      </c>
      <c r="J572">
        <f t="shared" si="69"/>
        <v>16579.640237752832</v>
      </c>
      <c r="AB572" s="1">
        <v>39549</v>
      </c>
      <c r="AC572">
        <v>1686.55</v>
      </c>
    </row>
    <row r="573" spans="1:29">
      <c r="A573" s="1">
        <v>39549</v>
      </c>
      <c r="B573">
        <v>1691.7010560244701</v>
      </c>
      <c r="D573" s="1">
        <v>39554</v>
      </c>
      <c r="E573">
        <f t="shared" si="64"/>
        <v>1667.5</v>
      </c>
      <c r="F573">
        <f t="shared" si="65"/>
        <v>1710.5779633689899</v>
      </c>
      <c r="G573" s="2">
        <f t="shared" si="66"/>
        <v>-5.5818613360685276E-3</v>
      </c>
      <c r="H573" s="2">
        <f t="shared" si="67"/>
        <v>1.3444998937566977E-2</v>
      </c>
      <c r="I573">
        <f t="shared" si="68"/>
        <v>10847.50393567609</v>
      </c>
      <c r="J573">
        <f t="shared" si="69"/>
        <v>16802.553483134659</v>
      </c>
      <c r="AB573" s="1">
        <v>39552</v>
      </c>
      <c r="AC573">
        <v>1683.06</v>
      </c>
    </row>
    <row r="574" spans="1:29">
      <c r="A574" s="1">
        <v>39552</v>
      </c>
      <c r="B574">
        <v>1690.5318844922799</v>
      </c>
      <c r="D574" s="1">
        <v>39555</v>
      </c>
      <c r="E574">
        <f t="shared" si="64"/>
        <v>1666.53</v>
      </c>
      <c r="F574">
        <f t="shared" si="65"/>
        <v>1697.97197624507</v>
      </c>
      <c r="G574" s="2">
        <f t="shared" si="66"/>
        <v>-5.8170914542732266E-4</v>
      </c>
      <c r="H574" s="2">
        <f t="shared" si="67"/>
        <v>-7.400780704865861E-3</v>
      </c>
      <c r="I574">
        <f t="shared" si="68"/>
        <v>10841.193843431649</v>
      </c>
      <c r="J574">
        <f t="shared" si="69"/>
        <v>16678.2014695242</v>
      </c>
      <c r="AB574" s="1">
        <v>39553</v>
      </c>
      <c r="AC574">
        <v>1676.86</v>
      </c>
    </row>
    <row r="575" spans="1:29">
      <c r="A575" s="1">
        <v>39553</v>
      </c>
      <c r="B575">
        <v>1687.8321497109901</v>
      </c>
      <c r="D575" s="1">
        <v>39556</v>
      </c>
      <c r="E575">
        <f t="shared" si="64"/>
        <v>1669.08</v>
      </c>
      <c r="F575">
        <f t="shared" si="65"/>
        <v>1648.66934880139</v>
      </c>
      <c r="G575" s="2">
        <f t="shared" si="66"/>
        <v>1.5301254702886347E-3</v>
      </c>
      <c r="H575" s="2">
        <f t="shared" si="67"/>
        <v>-2.9067533627195084E-2</v>
      </c>
      <c r="I575">
        <f t="shared" si="68"/>
        <v>10857.78223025982</v>
      </c>
      <c r="J575">
        <f t="shared" si="69"/>
        <v>16193.407287467671</v>
      </c>
      <c r="AB575" s="1">
        <v>39554</v>
      </c>
      <c r="AC575">
        <v>1667.5</v>
      </c>
    </row>
    <row r="576" spans="1:29">
      <c r="A576" s="1">
        <v>39554</v>
      </c>
      <c r="B576">
        <v>1710.5779633689899</v>
      </c>
      <c r="D576" s="1">
        <v>39559</v>
      </c>
      <c r="E576">
        <f t="shared" si="64"/>
        <v>1677.4</v>
      </c>
      <c r="F576">
        <f t="shared" si="65"/>
        <v>1658.50033592809</v>
      </c>
      <c r="G576" s="2">
        <f t="shared" si="66"/>
        <v>4.9847820356125894E-3</v>
      </c>
      <c r="H576" s="2">
        <f t="shared" si="67"/>
        <v>5.9316336888245117E-3</v>
      </c>
      <c r="I576">
        <f t="shared" si="68"/>
        <v>10911.905908067813</v>
      </c>
      <c r="J576">
        <f t="shared" si="69"/>
        <v>16289.46064767087</v>
      </c>
      <c r="AB576" s="1">
        <v>39555</v>
      </c>
      <c r="AC576">
        <v>1666.53</v>
      </c>
    </row>
    <row r="577" spans="1:29">
      <c r="A577" s="1">
        <v>39555</v>
      </c>
      <c r="B577">
        <v>1697.97197624507</v>
      </c>
      <c r="D577" s="1">
        <v>39560</v>
      </c>
      <c r="E577">
        <f t="shared" si="64"/>
        <v>1678.11</v>
      </c>
      <c r="F577">
        <f t="shared" si="65"/>
        <v>1676.1233971392201</v>
      </c>
      <c r="G577" s="2">
        <f t="shared" si="66"/>
        <v>4.23274114701222E-4</v>
      </c>
      <c r="H577" s="2">
        <f t="shared" si="67"/>
        <v>1.0594552295967031E-2</v>
      </c>
      <c r="I577">
        <f t="shared" si="68"/>
        <v>10916.524635380752</v>
      </c>
      <c r="J577">
        <f t="shared" si="69"/>
        <v>16462.040190375716</v>
      </c>
      <c r="AB577" s="1">
        <v>39556</v>
      </c>
      <c r="AC577">
        <v>1669.08</v>
      </c>
    </row>
    <row r="578" spans="1:29">
      <c r="A578" s="1">
        <v>39556</v>
      </c>
      <c r="B578">
        <v>1648.66934880139</v>
      </c>
      <c r="D578" s="1">
        <v>39561</v>
      </c>
      <c r="E578">
        <f t="shared" si="64"/>
        <v>1678.22</v>
      </c>
      <c r="F578">
        <f t="shared" si="65"/>
        <v>1645.4572872311601</v>
      </c>
      <c r="G578" s="2">
        <f t="shared" si="66"/>
        <v>6.5549934152198119E-5</v>
      </c>
      <c r="H578" s="2">
        <f t="shared" si="67"/>
        <v>-1.8327203771949994E-2</v>
      </c>
      <c r="I578">
        <f t="shared" si="68"/>
        <v>10917.240212851773</v>
      </c>
      <c r="J578">
        <f t="shared" si="69"/>
        <v>16160.337025304671</v>
      </c>
      <c r="AB578" s="1">
        <v>39559</v>
      </c>
      <c r="AC578">
        <v>1677.4</v>
      </c>
    </row>
    <row r="579" spans="1:29">
      <c r="A579" s="1">
        <v>39559</v>
      </c>
      <c r="B579">
        <v>1658.50033592809</v>
      </c>
      <c r="D579" s="1">
        <v>39562</v>
      </c>
      <c r="E579">
        <f t="shared" si="64"/>
        <v>1668.64</v>
      </c>
      <c r="F579">
        <f t="shared" si="65"/>
        <v>1601.35056662895</v>
      </c>
      <c r="G579" s="2">
        <f t="shared" si="66"/>
        <v>-5.7084291690004951E-3</v>
      </c>
      <c r="H579" s="2">
        <f t="shared" si="67"/>
        <v>-2.6836493857918562E-2</v>
      </c>
      <c r="I579">
        <f t="shared" si="68"/>
        <v>10854.919920375745</v>
      </c>
      <c r="J579">
        <f t="shared" si="69"/>
        <v>15726.650239983188</v>
      </c>
      <c r="AB579" s="1">
        <v>39560</v>
      </c>
      <c r="AC579">
        <v>1678.11</v>
      </c>
    </row>
    <row r="580" spans="1:29">
      <c r="A580" s="1">
        <v>39560</v>
      </c>
      <c r="B580">
        <v>1676.1233971392201</v>
      </c>
      <c r="D580" s="1">
        <v>39563</v>
      </c>
      <c r="E580">
        <f t="shared" si="64"/>
        <v>1666.91</v>
      </c>
      <c r="F580">
        <f t="shared" si="65"/>
        <v>1599.7526876018201</v>
      </c>
      <c r="G580" s="2">
        <f t="shared" si="66"/>
        <v>-1.036772461405655E-3</v>
      </c>
      <c r="H580" s="2">
        <f t="shared" si="67"/>
        <v>-1.0291813240807294E-3</v>
      </c>
      <c r="I580">
        <f t="shared" si="68"/>
        <v>10843.665838331535</v>
      </c>
      <c r="J580">
        <f t="shared" si="69"/>
        <v>15710.464665265848</v>
      </c>
      <c r="AB580" s="1">
        <v>39561</v>
      </c>
      <c r="AC580">
        <v>1678.22</v>
      </c>
    </row>
    <row r="581" spans="1:29">
      <c r="A581" s="1">
        <v>39561</v>
      </c>
      <c r="B581">
        <v>1645.4572872311601</v>
      </c>
      <c r="D581" s="1">
        <v>39566</v>
      </c>
      <c r="E581">
        <f t="shared" ref="E581:E644" si="70">SUMIF(AB:AB,D581,AC:AC)</f>
        <v>1673.5</v>
      </c>
      <c r="F581">
        <f t="shared" ref="F581:F644" si="71">SUMIF(A:A,D581,B:B)</f>
        <v>1616.5980576013301</v>
      </c>
      <c r="G581" s="2">
        <f t="shared" ref="G581:G644" si="72">E581/E580-1</f>
        <v>3.9534228002711114E-3</v>
      </c>
      <c r="H581" s="2">
        <f t="shared" ref="H581:H644" si="73">(F581/F580-1)-($M$23/252)</f>
        <v>1.0498634665572071E-2</v>
      </c>
      <c r="I581">
        <f t="shared" ref="I581:I644" si="74">I580*(1+G581)</f>
        <v>10886.535434095316</v>
      </c>
      <c r="J581">
        <f t="shared" ref="J581:J644" si="75">J580*(1+H581)</f>
        <v>15875.403094212852</v>
      </c>
      <c r="AB581" s="1">
        <v>39562</v>
      </c>
      <c r="AC581">
        <v>1668.64</v>
      </c>
    </row>
    <row r="582" spans="1:29">
      <c r="A582" s="1">
        <v>39562</v>
      </c>
      <c r="B582">
        <v>1601.35056662895</v>
      </c>
      <c r="D582" s="1">
        <v>39567</v>
      </c>
      <c r="E582">
        <f t="shared" si="70"/>
        <v>1678.79</v>
      </c>
      <c r="F582">
        <f t="shared" si="71"/>
        <v>1588.2299834883499</v>
      </c>
      <c r="G582" s="2">
        <f t="shared" si="72"/>
        <v>3.1610397370780419E-3</v>
      </c>
      <c r="H582" s="2">
        <f t="shared" si="73"/>
        <v>-1.7579356257076437E-2</v>
      </c>
      <c r="I582">
        <f t="shared" si="74"/>
        <v>10920.948205201599</v>
      </c>
      <c r="J582">
        <f t="shared" si="75"/>
        <v>15596.323727494992</v>
      </c>
      <c r="AB582" s="1">
        <v>39563</v>
      </c>
      <c r="AC582">
        <v>1666.91</v>
      </c>
    </row>
    <row r="583" spans="1:29">
      <c r="A583" s="1">
        <v>39563</v>
      </c>
      <c r="B583">
        <v>1599.7526876018201</v>
      </c>
      <c r="D583" s="1">
        <v>39568</v>
      </c>
      <c r="E583">
        <f t="shared" si="70"/>
        <v>1686.99</v>
      </c>
      <c r="F583">
        <f t="shared" si="71"/>
        <v>1574.4355213214101</v>
      </c>
      <c r="G583" s="2">
        <f t="shared" si="72"/>
        <v>4.8844703625825492E-3</v>
      </c>
      <c r="H583" s="2">
        <f t="shared" si="73"/>
        <v>-8.7167803531923767E-3</v>
      </c>
      <c r="I583">
        <f t="shared" si="74"/>
        <v>10974.291253041205</v>
      </c>
      <c r="J583">
        <f t="shared" si="75"/>
        <v>15460.373999245136</v>
      </c>
      <c r="AB583" s="1">
        <v>39566</v>
      </c>
      <c r="AC583">
        <v>1673.5</v>
      </c>
    </row>
    <row r="584" spans="1:29">
      <c r="A584" s="1">
        <v>39566</v>
      </c>
      <c r="B584">
        <v>1616.5980576013301</v>
      </c>
      <c r="D584" s="1">
        <v>39569</v>
      </c>
      <c r="E584">
        <f t="shared" si="70"/>
        <v>1690.66</v>
      </c>
      <c r="F584">
        <f t="shared" si="71"/>
        <v>1550.2242406278001</v>
      </c>
      <c r="G584" s="2">
        <f t="shared" si="72"/>
        <v>2.1754722908848834E-3</v>
      </c>
      <c r="H584" s="2">
        <f t="shared" si="73"/>
        <v>-1.5409102290381315E-2</v>
      </c>
      <c r="I584">
        <f t="shared" si="74"/>
        <v>10998.165519574297</v>
      </c>
      <c r="J584">
        <f t="shared" si="75"/>
        <v>15222.143514843216</v>
      </c>
      <c r="AB584" s="1">
        <v>39567</v>
      </c>
      <c r="AC584">
        <v>1678.79</v>
      </c>
    </row>
    <row r="585" spans="1:29">
      <c r="A585" s="1">
        <v>39567</v>
      </c>
      <c r="B585">
        <v>1588.2299834883499</v>
      </c>
      <c r="D585" s="1">
        <v>39570</v>
      </c>
      <c r="E585">
        <f t="shared" si="70"/>
        <v>1685.79</v>
      </c>
      <c r="F585">
        <f t="shared" si="71"/>
        <v>1557.76295938627</v>
      </c>
      <c r="G585" s="2">
        <f t="shared" si="72"/>
        <v>-2.8805318632960653E-3</v>
      </c>
      <c r="H585" s="2">
        <f t="shared" si="73"/>
        <v>4.8316367803858621E-3</v>
      </c>
      <c r="I585">
        <f t="shared" si="74"/>
        <v>10966.48495335736</v>
      </c>
      <c r="J585">
        <f t="shared" si="75"/>
        <v>15295.691383325842</v>
      </c>
      <c r="AB585" s="1">
        <v>39568</v>
      </c>
      <c r="AC585">
        <v>1686.99</v>
      </c>
    </row>
    <row r="586" spans="1:29">
      <c r="A586" s="1">
        <v>39568</v>
      </c>
      <c r="B586">
        <v>1574.4355213214101</v>
      </c>
      <c r="D586" s="1">
        <v>39573</v>
      </c>
      <c r="E586">
        <f t="shared" si="70"/>
        <v>1688.13</v>
      </c>
      <c r="F586">
        <f t="shared" si="71"/>
        <v>1589.9543801321699</v>
      </c>
      <c r="G586" s="2">
        <f t="shared" si="72"/>
        <v>1.3880732475575197E-3</v>
      </c>
      <c r="H586" s="2">
        <f t="shared" si="73"/>
        <v>2.0633810760339735E-2</v>
      </c>
      <c r="I586">
        <f t="shared" si="74"/>
        <v>10981.707237740857</v>
      </c>
      <c r="J586">
        <f t="shared" si="75"/>
        <v>15611.299784777946</v>
      </c>
      <c r="AB586" s="1">
        <v>39569</v>
      </c>
      <c r="AC586">
        <v>1690.66</v>
      </c>
    </row>
    <row r="587" spans="1:29">
      <c r="A587" s="1">
        <v>39569</v>
      </c>
      <c r="B587">
        <v>1550.2242406278001</v>
      </c>
      <c r="D587" s="1">
        <v>39574</v>
      </c>
      <c r="E587">
        <f t="shared" si="70"/>
        <v>1681.09</v>
      </c>
      <c r="F587">
        <f t="shared" si="71"/>
        <v>1592.0375425731199</v>
      </c>
      <c r="G587" s="2">
        <f t="shared" si="72"/>
        <v>-4.1702949417403712E-3</v>
      </c>
      <c r="H587" s="2">
        <f t="shared" si="73"/>
        <v>1.2788534428468065E-3</v>
      </c>
      <c r="I587">
        <f t="shared" si="74"/>
        <v>10935.910279595633</v>
      </c>
      <c r="J587">
        <f t="shared" si="75"/>
        <v>15631.264349255021</v>
      </c>
      <c r="AB587" s="1">
        <v>39570</v>
      </c>
      <c r="AC587">
        <v>1685.79</v>
      </c>
    </row>
    <row r="588" spans="1:29">
      <c r="A588" s="1">
        <v>39570</v>
      </c>
      <c r="B588">
        <v>1557.76295938627</v>
      </c>
      <c r="D588" s="1">
        <v>39575</v>
      </c>
      <c r="E588">
        <f t="shared" si="70"/>
        <v>1684.05</v>
      </c>
      <c r="F588">
        <f t="shared" si="71"/>
        <v>1585.6779685645599</v>
      </c>
      <c r="G588" s="2">
        <f t="shared" si="72"/>
        <v>1.7607623625148783E-3</v>
      </c>
      <c r="H588" s="2">
        <f t="shared" si="73"/>
        <v>-4.0259622971193006E-3</v>
      </c>
      <c r="I588">
        <f t="shared" si="74"/>
        <v>10955.165818815785</v>
      </c>
      <c r="J588">
        <f t="shared" si="75"/>
        <v>15568.333468328616</v>
      </c>
      <c r="AB588" s="1">
        <v>39573</v>
      </c>
      <c r="AC588">
        <v>1688.13</v>
      </c>
    </row>
    <row r="589" spans="1:29">
      <c r="A589" s="1">
        <v>39573</v>
      </c>
      <c r="B589">
        <v>1589.9543801321699</v>
      </c>
      <c r="D589" s="1">
        <v>39576</v>
      </c>
      <c r="E589">
        <f t="shared" si="70"/>
        <v>1690.78</v>
      </c>
      <c r="F589">
        <f t="shared" si="71"/>
        <v>1612.2063866794001</v>
      </c>
      <c r="G589" s="2">
        <f t="shared" si="72"/>
        <v>3.9963183990974205E-3</v>
      </c>
      <c r="H589" s="2">
        <f t="shared" si="73"/>
        <v>1.6698667001705383E-2</v>
      </c>
      <c r="I589">
        <f t="shared" si="74"/>
        <v>10998.946149542682</v>
      </c>
      <c r="J589">
        <f t="shared" si="75"/>
        <v>15828.303884687739</v>
      </c>
      <c r="AB589" s="1">
        <v>39574</v>
      </c>
      <c r="AC589">
        <v>1681.09</v>
      </c>
    </row>
    <row r="590" spans="1:29">
      <c r="A590" s="1">
        <v>39574</v>
      </c>
      <c r="B590">
        <v>1592.0375425731199</v>
      </c>
      <c r="D590" s="1">
        <v>39577</v>
      </c>
      <c r="E590">
        <f t="shared" si="70"/>
        <v>1693.08</v>
      </c>
      <c r="F590">
        <f t="shared" si="71"/>
        <v>1620.1218154033299</v>
      </c>
      <c r="G590" s="2">
        <f t="shared" si="72"/>
        <v>1.3603189060669152E-3</v>
      </c>
      <c r="H590" s="2">
        <f t="shared" si="73"/>
        <v>4.8783377849253799E-3</v>
      </c>
      <c r="I590">
        <f t="shared" si="74"/>
        <v>11013.908223936716</v>
      </c>
      <c r="J590">
        <f t="shared" si="75"/>
        <v>15905.519697599691</v>
      </c>
      <c r="AB590" s="1">
        <v>39575</v>
      </c>
      <c r="AC590">
        <v>1684.05</v>
      </c>
    </row>
    <row r="591" spans="1:29">
      <c r="A591" s="1">
        <v>39575</v>
      </c>
      <c r="B591">
        <v>1585.6779685645599</v>
      </c>
      <c r="D591" s="1">
        <v>39580</v>
      </c>
      <c r="E591">
        <f t="shared" si="70"/>
        <v>1692.84</v>
      </c>
      <c r="F591">
        <f t="shared" si="71"/>
        <v>1616.8824264581201</v>
      </c>
      <c r="G591" s="2">
        <f t="shared" si="72"/>
        <v>-1.4175349067968579E-4</v>
      </c>
      <c r="H591" s="2">
        <f t="shared" si="73"/>
        <v>-2.0308216623159728E-3</v>
      </c>
      <c r="I591">
        <f t="shared" si="74"/>
        <v>11012.346963999948</v>
      </c>
      <c r="J591">
        <f t="shared" si="75"/>
        <v>15873.218423647413</v>
      </c>
      <c r="AB591" s="1">
        <v>39576</v>
      </c>
      <c r="AC591">
        <v>1690.78</v>
      </c>
    </row>
    <row r="592" spans="1:29">
      <c r="A592" s="1">
        <v>39576</v>
      </c>
      <c r="B592">
        <v>1612.2063866794001</v>
      </c>
      <c r="D592" s="1">
        <v>39581</v>
      </c>
      <c r="E592">
        <f t="shared" si="70"/>
        <v>1678.33</v>
      </c>
      <c r="F592">
        <f t="shared" si="71"/>
        <v>1578.34482828142</v>
      </c>
      <c r="G592" s="2">
        <f t="shared" si="72"/>
        <v>-8.5713948158124831E-3</v>
      </c>
      <c r="H592" s="2">
        <f t="shared" si="73"/>
        <v>-2.386585785464904E-2</v>
      </c>
      <c r="I592">
        <f t="shared" si="74"/>
        <v>10917.955790322791</v>
      </c>
      <c r="J592">
        <f t="shared" si="75"/>
        <v>15494.390449052848</v>
      </c>
      <c r="AB592" s="1">
        <v>39577</v>
      </c>
      <c r="AC592">
        <v>1693.08</v>
      </c>
    </row>
    <row r="593" spans="1:29">
      <c r="A593" s="1">
        <v>39577</v>
      </c>
      <c r="B593">
        <v>1620.1218154033299</v>
      </c>
      <c r="D593" s="1">
        <v>39582</v>
      </c>
      <c r="E593">
        <f t="shared" si="70"/>
        <v>1675.5</v>
      </c>
      <c r="F593">
        <f t="shared" si="71"/>
        <v>1572.6692514348999</v>
      </c>
      <c r="G593" s="2">
        <f t="shared" si="72"/>
        <v>-1.6861999725917842E-3</v>
      </c>
      <c r="H593" s="2">
        <f t="shared" si="73"/>
        <v>-3.6272534376823643E-3</v>
      </c>
      <c r="I593">
        <f t="shared" si="74"/>
        <v>10899.54593356839</v>
      </c>
      <c r="J593">
        <f t="shared" si="75"/>
        <v>15438.188368031728</v>
      </c>
      <c r="AB593" s="1">
        <v>39580</v>
      </c>
      <c r="AC593">
        <v>1692.84</v>
      </c>
    </row>
    <row r="594" spans="1:29">
      <c r="A594" s="1">
        <v>39580</v>
      </c>
      <c r="B594">
        <v>1616.8824264581201</v>
      </c>
      <c r="D594" s="1">
        <v>39583</v>
      </c>
      <c r="E594">
        <f t="shared" si="70"/>
        <v>1687.43</v>
      </c>
      <c r="F594">
        <f t="shared" si="71"/>
        <v>1606.7235630227999</v>
      </c>
      <c r="G594" s="2">
        <f t="shared" si="72"/>
        <v>7.120262608176775E-3</v>
      </c>
      <c r="H594" s="2">
        <f t="shared" si="73"/>
        <v>2.1622480139413671E-2</v>
      </c>
      <c r="I594">
        <f t="shared" si="74"/>
        <v>10977.153562925283</v>
      </c>
      <c r="J594">
        <f t="shared" si="75"/>
        <v>15772.000289408019</v>
      </c>
      <c r="AB594" s="1">
        <v>39581</v>
      </c>
      <c r="AC594">
        <v>1678.33</v>
      </c>
    </row>
    <row r="595" spans="1:29">
      <c r="A595" s="1">
        <v>39581</v>
      </c>
      <c r="B595">
        <v>1578.34482828142</v>
      </c>
      <c r="D595" s="1">
        <v>39584</v>
      </c>
      <c r="E595">
        <f t="shared" si="70"/>
        <v>1688.06</v>
      </c>
      <c r="F595">
        <f t="shared" si="71"/>
        <v>1638.9965486941601</v>
      </c>
      <c r="G595" s="2">
        <f t="shared" si="72"/>
        <v>3.7334882039541384E-4</v>
      </c>
      <c r="H595" s="2">
        <f t="shared" si="73"/>
        <v>2.0054860029696E-2</v>
      </c>
      <c r="I595">
        <f t="shared" si="74"/>
        <v>10981.251870259301</v>
      </c>
      <c r="J595">
        <f t="shared" si="75"/>
        <v>16088.305547600421</v>
      </c>
      <c r="AB595" s="1">
        <v>39582</v>
      </c>
      <c r="AC595">
        <v>1675.5</v>
      </c>
    </row>
    <row r="596" spans="1:29">
      <c r="A596" s="1">
        <v>39582</v>
      </c>
      <c r="B596">
        <v>1572.6692514348999</v>
      </c>
      <c r="D596" s="1">
        <v>39587</v>
      </c>
      <c r="E596">
        <f t="shared" si="70"/>
        <v>1691.53</v>
      </c>
      <c r="F596">
        <f t="shared" si="71"/>
        <v>1644.06704466889</v>
      </c>
      <c r="G596" s="2">
        <f t="shared" si="72"/>
        <v>2.0556141369383329E-3</v>
      </c>
      <c r="H596" s="2">
        <f t="shared" si="73"/>
        <v>3.0623095196376745E-3</v>
      </c>
      <c r="I596">
        <f t="shared" si="74"/>
        <v>11003.825086845087</v>
      </c>
      <c r="J596">
        <f t="shared" si="75"/>
        <v>16137.572918833675</v>
      </c>
      <c r="AB596" s="1">
        <v>39583</v>
      </c>
      <c r="AC596">
        <v>1687.43</v>
      </c>
    </row>
    <row r="597" spans="1:29">
      <c r="A597" s="1">
        <v>39583</v>
      </c>
      <c r="B597">
        <v>1606.7235630227999</v>
      </c>
      <c r="D597" s="1">
        <v>39588</v>
      </c>
      <c r="E597">
        <f t="shared" si="70"/>
        <v>1696.42</v>
      </c>
      <c r="F597">
        <f t="shared" si="71"/>
        <v>1685.2837273968701</v>
      </c>
      <c r="G597" s="2">
        <f t="shared" si="72"/>
        <v>2.8908739425255181E-3</v>
      </c>
      <c r="H597" s="2">
        <f t="shared" si="73"/>
        <v>2.5038603300533504E-2</v>
      </c>
      <c r="I597">
        <f t="shared" si="74"/>
        <v>11035.635758056756</v>
      </c>
      <c r="J597">
        <f t="shared" si="75"/>
        <v>16541.635205381783</v>
      </c>
      <c r="AB597" s="1">
        <v>39584</v>
      </c>
      <c r="AC597">
        <v>1688.06</v>
      </c>
    </row>
    <row r="598" spans="1:29">
      <c r="A598" s="1">
        <v>39584</v>
      </c>
      <c r="B598">
        <v>1638.9965486941601</v>
      </c>
      <c r="D598" s="1">
        <v>39589</v>
      </c>
      <c r="E598">
        <f t="shared" si="70"/>
        <v>1689.71</v>
      </c>
      <c r="F598">
        <f t="shared" si="71"/>
        <v>1696.60663798673</v>
      </c>
      <c r="G598" s="2">
        <f t="shared" si="72"/>
        <v>-3.9553884061730438E-3</v>
      </c>
      <c r="H598" s="2">
        <f t="shared" si="73"/>
        <v>6.6873477144059005E-3</v>
      </c>
      <c r="I598">
        <f t="shared" si="74"/>
        <v>10991.98553232459</v>
      </c>
      <c r="J598">
        <f t="shared" si="75"/>
        <v>16652.254871765028</v>
      </c>
      <c r="AB598" s="1">
        <v>39587</v>
      </c>
      <c r="AC598">
        <v>1691.53</v>
      </c>
    </row>
    <row r="599" spans="1:29">
      <c r="A599" s="1">
        <v>39587</v>
      </c>
      <c r="B599">
        <v>1644.06704466889</v>
      </c>
      <c r="D599" s="1">
        <v>39590</v>
      </c>
      <c r="E599">
        <f t="shared" si="70"/>
        <v>1677.04</v>
      </c>
      <c r="F599">
        <f t="shared" si="71"/>
        <v>1667.4588524513399</v>
      </c>
      <c r="G599" s="2">
        <f t="shared" si="72"/>
        <v>-7.4983281154754611E-3</v>
      </c>
      <c r="H599" s="2">
        <f t="shared" si="73"/>
        <v>-1.7211398419158006E-2</v>
      </c>
      <c r="I599">
        <f t="shared" si="74"/>
        <v>10909.56401816266</v>
      </c>
      <c r="J599">
        <f t="shared" si="75"/>
        <v>16365.646278589717</v>
      </c>
      <c r="AB599" s="1">
        <v>39588</v>
      </c>
      <c r="AC599">
        <v>1696.42</v>
      </c>
    </row>
    <row r="600" spans="1:29">
      <c r="A600" s="1">
        <v>39588</v>
      </c>
      <c r="B600">
        <v>1685.2837273968701</v>
      </c>
      <c r="D600" s="1">
        <v>39591</v>
      </c>
      <c r="E600">
        <f t="shared" si="70"/>
        <v>1684.42</v>
      </c>
      <c r="F600">
        <f t="shared" si="71"/>
        <v>1686.94296892333</v>
      </c>
      <c r="G600" s="2">
        <f t="shared" si="72"/>
        <v>4.4006105996279299E-3</v>
      </c>
      <c r="H600" s="2">
        <f t="shared" si="73"/>
        <v>1.1653566702278207E-2</v>
      </c>
      <c r="I600">
        <f t="shared" si="74"/>
        <v>10957.572761218307</v>
      </c>
      <c r="J600">
        <f t="shared" si="75"/>
        <v>16556.36442912315</v>
      </c>
      <c r="AB600" s="1">
        <v>39589</v>
      </c>
      <c r="AC600">
        <v>1689.71</v>
      </c>
    </row>
    <row r="601" spans="1:29">
      <c r="A601" s="1">
        <v>39589</v>
      </c>
      <c r="B601">
        <v>1696.60663798673</v>
      </c>
      <c r="D601" s="1">
        <v>39595</v>
      </c>
      <c r="E601">
        <f t="shared" si="70"/>
        <v>1674.41</v>
      </c>
      <c r="F601">
        <f t="shared" si="71"/>
        <v>1646.8174511397001</v>
      </c>
      <c r="G601" s="2">
        <f t="shared" si="72"/>
        <v>-5.9426983768893216E-3</v>
      </c>
      <c r="H601" s="2">
        <f t="shared" si="73"/>
        <v>-2.3817285377765538E-2</v>
      </c>
      <c r="I601">
        <f t="shared" si="74"/>
        <v>10892.455211355569</v>
      </c>
      <c r="J601">
        <f t="shared" si="75"/>
        <v>16162.036772696438</v>
      </c>
      <c r="AB601" s="1">
        <v>39590</v>
      </c>
      <c r="AC601">
        <v>1677.04</v>
      </c>
    </row>
    <row r="602" spans="1:29">
      <c r="A602" s="1">
        <v>39590</v>
      </c>
      <c r="B602">
        <v>1667.4588524513399</v>
      </c>
      <c r="D602" s="1">
        <v>39596</v>
      </c>
      <c r="E602">
        <f t="shared" si="70"/>
        <v>1668.61</v>
      </c>
      <c r="F602">
        <f t="shared" si="71"/>
        <v>1623.5729168094899</v>
      </c>
      <c r="G602" s="2">
        <f t="shared" si="72"/>
        <v>-3.4639066895205683E-3</v>
      </c>
      <c r="H602" s="2">
        <f t="shared" si="73"/>
        <v>-1.4146170684663983E-2</v>
      </c>
      <c r="I602">
        <f t="shared" si="74"/>
        <v>10854.724762883652</v>
      </c>
      <c r="J602">
        <f t="shared" si="75"/>
        <v>15933.405841898058</v>
      </c>
      <c r="AB602" s="1">
        <v>39591</v>
      </c>
      <c r="AC602">
        <v>1684.42</v>
      </c>
    </row>
    <row r="603" spans="1:29">
      <c r="A603" s="1">
        <v>39591</v>
      </c>
      <c r="B603">
        <v>1686.94296892333</v>
      </c>
      <c r="D603" s="1">
        <v>39597</v>
      </c>
      <c r="E603">
        <f t="shared" si="70"/>
        <v>1662.75</v>
      </c>
      <c r="F603">
        <f t="shared" si="71"/>
        <v>1577.7613327628501</v>
      </c>
      <c r="G603" s="2">
        <f t="shared" si="72"/>
        <v>-3.5119051186316419E-3</v>
      </c>
      <c r="H603" s="2">
        <f t="shared" si="73"/>
        <v>-2.8247873128579268E-2</v>
      </c>
      <c r="I603">
        <f t="shared" si="74"/>
        <v>10816.603999427543</v>
      </c>
      <c r="J603">
        <f t="shared" si="75"/>
        <v>15483.321015169959</v>
      </c>
      <c r="AB603" s="1">
        <v>39595</v>
      </c>
      <c r="AC603">
        <v>1674.41</v>
      </c>
    </row>
    <row r="604" spans="1:29">
      <c r="A604" s="1">
        <v>39595</v>
      </c>
      <c r="B604">
        <v>1646.8174511397001</v>
      </c>
      <c r="D604" s="1">
        <v>39598</v>
      </c>
      <c r="E604">
        <f t="shared" si="70"/>
        <v>1670.89</v>
      </c>
      <c r="F604">
        <f t="shared" si="71"/>
        <v>1599.0075148548699</v>
      </c>
      <c r="G604" s="2">
        <f t="shared" si="72"/>
        <v>4.8955044354233035E-3</v>
      </c>
      <c r="H604" s="2">
        <f t="shared" si="73"/>
        <v>1.3434681207018373E-2</v>
      </c>
      <c r="I604">
        <f t="shared" si="74"/>
        <v>10869.556732282959</v>
      </c>
      <c r="J604">
        <f t="shared" si="75"/>
        <v>15691.334497034693</v>
      </c>
      <c r="AB604" s="1">
        <v>39596</v>
      </c>
      <c r="AC604">
        <v>1668.61</v>
      </c>
    </row>
    <row r="605" spans="1:29">
      <c r="A605" s="1">
        <v>39596</v>
      </c>
      <c r="B605">
        <v>1623.5729168094899</v>
      </c>
      <c r="D605" s="1">
        <v>39601</v>
      </c>
      <c r="E605">
        <f t="shared" si="70"/>
        <v>1676.64</v>
      </c>
      <c r="F605">
        <f t="shared" si="71"/>
        <v>1616.3022108308601</v>
      </c>
      <c r="G605" s="2">
        <f t="shared" si="72"/>
        <v>3.4412797969944897E-3</v>
      </c>
      <c r="H605" s="2">
        <f t="shared" si="73"/>
        <v>1.078454491254729E-2</v>
      </c>
      <c r="I605">
        <f t="shared" si="74"/>
        <v>10906.961918268051</v>
      </c>
      <c r="J605">
        <f t="shared" si="75"/>
        <v>15860.558398655765</v>
      </c>
      <c r="AB605" s="1">
        <v>39597</v>
      </c>
      <c r="AC605">
        <v>1662.75</v>
      </c>
    </row>
    <row r="606" spans="1:29">
      <c r="A606" s="1">
        <v>39597</v>
      </c>
      <c r="B606">
        <v>1577.7613327628501</v>
      </c>
      <c r="D606" s="1">
        <v>39602</v>
      </c>
      <c r="E606">
        <f t="shared" si="70"/>
        <v>1683.82</v>
      </c>
      <c r="F606">
        <f t="shared" si="71"/>
        <v>1600.93444033328</v>
      </c>
      <c r="G606" s="2">
        <f t="shared" si="72"/>
        <v>4.2823742723541169E-3</v>
      </c>
      <c r="H606" s="2">
        <f t="shared" si="73"/>
        <v>-9.5393300744074701E-3</v>
      </c>
      <c r="I606">
        <f t="shared" si="74"/>
        <v>10953.669611376388</v>
      </c>
      <c r="J606">
        <f t="shared" si="75"/>
        <v>15709.259296926573</v>
      </c>
      <c r="AB606" s="1">
        <v>39598</v>
      </c>
      <c r="AC606">
        <v>1670.89</v>
      </c>
    </row>
    <row r="607" spans="1:29">
      <c r="A607" s="1">
        <v>39598</v>
      </c>
      <c r="B607">
        <v>1599.0075148548699</v>
      </c>
      <c r="D607" s="1">
        <v>39603</v>
      </c>
      <c r="E607">
        <f t="shared" si="70"/>
        <v>1678.89</v>
      </c>
      <c r="F607">
        <f t="shared" si="71"/>
        <v>1590.8051079270899</v>
      </c>
      <c r="G607" s="2">
        <f t="shared" si="72"/>
        <v>-2.9278663990212062E-3</v>
      </c>
      <c r="H607" s="2">
        <f t="shared" si="73"/>
        <v>-6.3584867523947316E-3</v>
      </c>
      <c r="I607">
        <f t="shared" si="74"/>
        <v>10921.598730175259</v>
      </c>
      <c r="J607">
        <f t="shared" si="75"/>
        <v>15609.372179797132</v>
      </c>
      <c r="AB607" s="1">
        <v>39601</v>
      </c>
      <c r="AC607">
        <v>1676.64</v>
      </c>
    </row>
    <row r="608" spans="1:29">
      <c r="A608" s="1">
        <v>39601</v>
      </c>
      <c r="B608">
        <v>1616.3022108308601</v>
      </c>
      <c r="D608" s="1">
        <v>39604</v>
      </c>
      <c r="E608">
        <f t="shared" si="70"/>
        <v>1673.01</v>
      </c>
      <c r="F608">
        <f t="shared" si="71"/>
        <v>1571.0461832256599</v>
      </c>
      <c r="G608" s="2">
        <f t="shared" si="72"/>
        <v>-3.5023140289119903E-3</v>
      </c>
      <c r="H608" s="2">
        <f t="shared" si="73"/>
        <v>-1.2452056559481261E-2</v>
      </c>
      <c r="I608">
        <f t="shared" si="74"/>
        <v>10883.34786172442</v>
      </c>
      <c r="J608">
        <f t="shared" si="75"/>
        <v>15415.003394556305</v>
      </c>
      <c r="AB608" s="1">
        <v>39602</v>
      </c>
      <c r="AC608">
        <v>1683.82</v>
      </c>
    </row>
    <row r="609" spans="1:29">
      <c r="A609" s="1">
        <v>39602</v>
      </c>
      <c r="B609">
        <v>1600.93444033328</v>
      </c>
      <c r="D609" s="1">
        <v>39605</v>
      </c>
      <c r="E609">
        <f t="shared" si="70"/>
        <v>1682.3</v>
      </c>
      <c r="F609">
        <f t="shared" si="71"/>
        <v>1624.5705920611999</v>
      </c>
      <c r="G609" s="2">
        <f t="shared" si="72"/>
        <v>5.5528657927925718E-3</v>
      </c>
      <c r="H609" s="2">
        <f t="shared" si="73"/>
        <v>3.403792858257234E-2</v>
      </c>
      <c r="I609">
        <f t="shared" si="74"/>
        <v>10943.781631776852</v>
      </c>
      <c r="J609">
        <f t="shared" si="75"/>
        <v>15939.698179200321</v>
      </c>
      <c r="AB609" s="1">
        <v>39603</v>
      </c>
      <c r="AC609">
        <v>1678.89</v>
      </c>
    </row>
    <row r="610" spans="1:29">
      <c r="A610" s="1">
        <v>39603</v>
      </c>
      <c r="B610">
        <v>1590.8051079270899</v>
      </c>
      <c r="D610" s="1">
        <v>39608</v>
      </c>
      <c r="E610">
        <f t="shared" si="70"/>
        <v>1676.61</v>
      </c>
      <c r="F610">
        <f t="shared" si="71"/>
        <v>1615.60034524721</v>
      </c>
      <c r="G610" s="2">
        <f t="shared" si="72"/>
        <v>-3.3822742673720319E-3</v>
      </c>
      <c r="H610" s="2">
        <f t="shared" si="73"/>
        <v>-5.5529601833205541E-3</v>
      </c>
      <c r="I610">
        <f t="shared" si="74"/>
        <v>10906.766760775954</v>
      </c>
      <c r="J610">
        <f t="shared" si="75"/>
        <v>15851.185669877075</v>
      </c>
      <c r="AB610" s="1">
        <v>39604</v>
      </c>
      <c r="AC610">
        <v>1673.01</v>
      </c>
    </row>
    <row r="611" spans="1:29">
      <c r="A611" s="1">
        <v>39604</v>
      </c>
      <c r="B611">
        <v>1571.0461832256599</v>
      </c>
      <c r="D611" s="1">
        <v>39609</v>
      </c>
      <c r="E611">
        <f t="shared" si="70"/>
        <v>1664.71</v>
      </c>
      <c r="F611">
        <f t="shared" si="71"/>
        <v>1558.73990807828</v>
      </c>
      <c r="G611" s="2">
        <f t="shared" si="72"/>
        <v>-7.0976553879553705E-3</v>
      </c>
      <c r="H611" s="2">
        <f t="shared" si="73"/>
        <v>-3.5225967316083219E-2</v>
      </c>
      <c r="I611">
        <f t="shared" si="74"/>
        <v>10829.35428891116</v>
      </c>
      <c r="J611">
        <f t="shared" si="75"/>
        <v>15292.812321548819</v>
      </c>
      <c r="AB611" s="1">
        <v>39605</v>
      </c>
      <c r="AC611">
        <v>1682.3</v>
      </c>
    </row>
    <row r="612" spans="1:29">
      <c r="A612" s="1">
        <v>39605</v>
      </c>
      <c r="B612">
        <v>1624.5705920611999</v>
      </c>
      <c r="D612" s="1">
        <v>39610</v>
      </c>
      <c r="E612">
        <f t="shared" si="70"/>
        <v>1666.88</v>
      </c>
      <c r="F612">
        <f t="shared" si="71"/>
        <v>1580.9060228880501</v>
      </c>
      <c r="G612" s="2">
        <f t="shared" si="72"/>
        <v>1.3035303446247148E-3</v>
      </c>
      <c r="H612" s="2">
        <f t="shared" si="73"/>
        <v>1.4189185402980165E-2</v>
      </c>
      <c r="I612">
        <f t="shared" si="74"/>
        <v>10843.470680839448</v>
      </c>
      <c r="J612">
        <f t="shared" si="75"/>
        <v>15509.804870912254</v>
      </c>
      <c r="AB612" s="1">
        <v>39608</v>
      </c>
      <c r="AC612">
        <v>1676.61</v>
      </c>
    </row>
    <row r="613" spans="1:29">
      <c r="A613" s="1">
        <v>39608</v>
      </c>
      <c r="B613">
        <v>1615.60034524721</v>
      </c>
      <c r="D613" s="1">
        <v>39611</v>
      </c>
      <c r="E613">
        <f t="shared" si="70"/>
        <v>1654.82</v>
      </c>
      <c r="F613">
        <f t="shared" si="71"/>
        <v>1548.69094237014</v>
      </c>
      <c r="G613" s="2">
        <f t="shared" si="72"/>
        <v>-7.2350739105395689E-3</v>
      </c>
      <c r="H613" s="2">
        <f t="shared" si="73"/>
        <v>-2.040895549761915E-2</v>
      </c>
      <c r="I613">
        <f t="shared" si="74"/>
        <v>10765.017369016805</v>
      </c>
      <c r="J613">
        <f t="shared" si="75"/>
        <v>15193.26595352505</v>
      </c>
      <c r="AB613" s="1">
        <v>39609</v>
      </c>
      <c r="AC613">
        <v>1664.71</v>
      </c>
    </row>
    <row r="614" spans="1:29">
      <c r="A614" s="1">
        <v>39609</v>
      </c>
      <c r="B614">
        <v>1558.73990807828</v>
      </c>
      <c r="D614" s="1">
        <v>39612</v>
      </c>
      <c r="E614">
        <f t="shared" si="70"/>
        <v>1650.94</v>
      </c>
      <c r="F614">
        <f t="shared" si="71"/>
        <v>1547.5384288094299</v>
      </c>
      <c r="G614" s="2">
        <f t="shared" si="72"/>
        <v>-2.3446658851112856E-3</v>
      </c>
      <c r="H614" s="2">
        <f t="shared" si="73"/>
        <v>-7.7553484673667994E-4</v>
      </c>
      <c r="I614">
        <f t="shared" si="74"/>
        <v>10739.777000039041</v>
      </c>
      <c r="J614">
        <f t="shared" si="75"/>
        <v>15181.483046342353</v>
      </c>
      <c r="AB614" s="1">
        <v>39610</v>
      </c>
      <c r="AC614">
        <v>1666.88</v>
      </c>
    </row>
    <row r="615" spans="1:29">
      <c r="A615" s="1">
        <v>39610</v>
      </c>
      <c r="B615">
        <v>1580.9060228880501</v>
      </c>
      <c r="D615" s="1">
        <v>39615</v>
      </c>
      <c r="E615">
        <f t="shared" si="70"/>
        <v>1653.63</v>
      </c>
      <c r="F615">
        <f t="shared" si="71"/>
        <v>1571.95825958879</v>
      </c>
      <c r="G615" s="2">
        <f t="shared" si="72"/>
        <v>1.6293747804281278E-3</v>
      </c>
      <c r="H615" s="2">
        <f t="shared" si="73"/>
        <v>1.5748440377388064E-2</v>
      </c>
      <c r="I615">
        <f t="shared" si="74"/>
        <v>10757.276121830326</v>
      </c>
      <c r="J615">
        <f t="shared" si="75"/>
        <v>15420.567726938003</v>
      </c>
      <c r="AB615" s="1">
        <v>39611</v>
      </c>
      <c r="AC615">
        <v>1654.82</v>
      </c>
    </row>
    <row r="616" spans="1:29">
      <c r="A616" s="1">
        <v>39611</v>
      </c>
      <c r="B616">
        <v>1548.69094237014</v>
      </c>
      <c r="D616" s="1">
        <v>39616</v>
      </c>
      <c r="E616">
        <f t="shared" si="70"/>
        <v>1655.56</v>
      </c>
      <c r="F616">
        <f t="shared" si="71"/>
        <v>1578.0503853037801</v>
      </c>
      <c r="G616" s="2">
        <f t="shared" si="72"/>
        <v>1.1671292852692972E-3</v>
      </c>
      <c r="H616" s="2">
        <f t="shared" si="73"/>
        <v>3.8441517351220597E-3</v>
      </c>
      <c r="I616">
        <f t="shared" si="74"/>
        <v>10769.831253821842</v>
      </c>
      <c r="J616">
        <f t="shared" si="75"/>
        <v>15479.846729122079</v>
      </c>
      <c r="AB616" s="1">
        <v>39612</v>
      </c>
      <c r="AC616">
        <v>1650.94</v>
      </c>
    </row>
    <row r="617" spans="1:29">
      <c r="A617" s="1">
        <v>39612</v>
      </c>
      <c r="B617">
        <v>1547.5384288094299</v>
      </c>
      <c r="D617" s="1">
        <v>39617</v>
      </c>
      <c r="E617">
        <f t="shared" si="70"/>
        <v>1662.43</v>
      </c>
      <c r="F617">
        <f t="shared" si="71"/>
        <v>1596.2422891630899</v>
      </c>
      <c r="G617" s="2">
        <f t="shared" si="72"/>
        <v>4.1496532895215488E-3</v>
      </c>
      <c r="H617" s="2">
        <f t="shared" si="73"/>
        <v>1.1496738888130709E-2</v>
      </c>
      <c r="I617">
        <f t="shared" si="74"/>
        <v>10814.522319511856</v>
      </c>
      <c r="J617">
        <f t="shared" si="75"/>
        <v>15657.814484995079</v>
      </c>
      <c r="AB617" s="1">
        <v>39615</v>
      </c>
      <c r="AC617">
        <v>1653.63</v>
      </c>
    </row>
    <row r="618" spans="1:29">
      <c r="A618" s="1">
        <v>39615</v>
      </c>
      <c r="B618">
        <v>1571.95825958879</v>
      </c>
      <c r="D618" s="1">
        <v>39618</v>
      </c>
      <c r="E618">
        <f t="shared" si="70"/>
        <v>1656.28</v>
      </c>
      <c r="F618">
        <f t="shared" si="71"/>
        <v>1607.41273448123</v>
      </c>
      <c r="G618" s="2">
        <f t="shared" si="72"/>
        <v>-3.6994038846749344E-3</v>
      </c>
      <c r="H618" s="2">
        <f t="shared" si="73"/>
        <v>6.9666143195995182E-3</v>
      </c>
      <c r="I618">
        <f t="shared" si="74"/>
        <v>10774.515033632149</v>
      </c>
      <c r="J618">
        <f t="shared" si="75"/>
        <v>15766.896439599877</v>
      </c>
      <c r="AB618" s="1">
        <v>39616</v>
      </c>
      <c r="AC618">
        <v>1655.56</v>
      </c>
    </row>
    <row r="619" spans="1:29">
      <c r="A619" s="1">
        <v>39616</v>
      </c>
      <c r="B619">
        <v>1578.0503853037801</v>
      </c>
      <c r="D619" s="1">
        <v>39619</v>
      </c>
      <c r="E619">
        <f t="shared" si="70"/>
        <v>1660.17</v>
      </c>
      <c r="F619">
        <f t="shared" si="71"/>
        <v>1610.5563990767801</v>
      </c>
      <c r="G619" s="2">
        <f t="shared" si="72"/>
        <v>2.3486367039389222E-3</v>
      </c>
      <c r="H619" s="2">
        <f t="shared" si="73"/>
        <v>1.9243803509164333E-3</v>
      </c>
      <c r="I619">
        <f t="shared" si="74"/>
        <v>10799.820455107279</v>
      </c>
      <c r="J619">
        <f t="shared" si="75"/>
        <v>15797.237945303177</v>
      </c>
      <c r="AB619" s="1">
        <v>39617</v>
      </c>
      <c r="AC619">
        <v>1662.43</v>
      </c>
    </row>
    <row r="620" spans="1:29">
      <c r="A620" s="1">
        <v>39617</v>
      </c>
      <c r="B620">
        <v>1596.2422891630899</v>
      </c>
      <c r="D620" s="1">
        <v>39622</v>
      </c>
      <c r="E620">
        <f t="shared" si="70"/>
        <v>1656.01</v>
      </c>
      <c r="F620">
        <f t="shared" si="71"/>
        <v>1580.12896966929</v>
      </c>
      <c r="G620" s="2">
        <f t="shared" si="72"/>
        <v>-2.5057674816435505E-3</v>
      </c>
      <c r="H620" s="2">
        <f t="shared" si="73"/>
        <v>-1.8923844635215934E-2</v>
      </c>
      <c r="I620">
        <f t="shared" si="74"/>
        <v>10772.758616203282</v>
      </c>
      <c r="J620">
        <f t="shared" si="75"/>
        <v>15498.293468760723</v>
      </c>
      <c r="AB620" s="1">
        <v>39618</v>
      </c>
      <c r="AC620">
        <v>1656.28</v>
      </c>
    </row>
    <row r="621" spans="1:29">
      <c r="A621" s="1">
        <v>39618</v>
      </c>
      <c r="B621">
        <v>1607.41273448123</v>
      </c>
      <c r="D621" s="1">
        <v>39623</v>
      </c>
      <c r="E621">
        <f t="shared" si="70"/>
        <v>1659.5</v>
      </c>
      <c r="F621">
        <f t="shared" si="71"/>
        <v>1591.32220047854</v>
      </c>
      <c r="G621" s="2">
        <f t="shared" si="72"/>
        <v>2.1074751964058613E-3</v>
      </c>
      <c r="H621" s="2">
        <f t="shared" si="73"/>
        <v>7.0523958702269577E-3</v>
      </c>
      <c r="I621">
        <f t="shared" si="74"/>
        <v>10795.461937783799</v>
      </c>
      <c r="J621">
        <f t="shared" si="75"/>
        <v>15607.593569615376</v>
      </c>
      <c r="AB621" s="1">
        <v>39619</v>
      </c>
      <c r="AC621">
        <v>1660.17</v>
      </c>
    </row>
    <row r="622" spans="1:29">
      <c r="A622" s="1">
        <v>39619</v>
      </c>
      <c r="B622">
        <v>1610.5563990767801</v>
      </c>
      <c r="D622" s="1">
        <v>39624</v>
      </c>
      <c r="E622">
        <f t="shared" si="70"/>
        <v>1658.16</v>
      </c>
      <c r="F622">
        <f t="shared" si="71"/>
        <v>1572.1245463422399</v>
      </c>
      <c r="G622" s="2">
        <f t="shared" si="72"/>
        <v>-8.0747213015963659E-4</v>
      </c>
      <c r="H622" s="2">
        <f t="shared" si="73"/>
        <v>-1.2095313456032241E-2</v>
      </c>
      <c r="I622">
        <f t="shared" si="74"/>
        <v>10786.74490313684</v>
      </c>
      <c r="J622">
        <f t="shared" si="75"/>
        <v>15418.814833096525</v>
      </c>
      <c r="AB622" s="1">
        <v>39622</v>
      </c>
      <c r="AC622">
        <v>1656.01</v>
      </c>
    </row>
    <row r="623" spans="1:29">
      <c r="A623" s="1">
        <v>39622</v>
      </c>
      <c r="B623">
        <v>1580.12896966929</v>
      </c>
      <c r="D623" s="1">
        <v>39625</v>
      </c>
      <c r="E623">
        <f t="shared" si="70"/>
        <v>1663.02</v>
      </c>
      <c r="F623">
        <f t="shared" si="71"/>
        <v>1635.2957796067799</v>
      </c>
      <c r="G623" s="2">
        <f t="shared" si="72"/>
        <v>2.9309596178896946E-3</v>
      </c>
      <c r="H623" s="2">
        <f t="shared" si="73"/>
        <v>4.0150730140682343E-2</v>
      </c>
      <c r="I623">
        <f t="shared" si="74"/>
        <v>10818.360416856411</v>
      </c>
      <c r="J623">
        <f t="shared" si="75"/>
        <v>16037.891506549333</v>
      </c>
      <c r="AB623" s="1">
        <v>39623</v>
      </c>
      <c r="AC623">
        <v>1659.5</v>
      </c>
    </row>
    <row r="624" spans="1:29">
      <c r="A624" s="1">
        <v>39623</v>
      </c>
      <c r="B624">
        <v>1591.32220047854</v>
      </c>
      <c r="D624" s="1">
        <v>39626</v>
      </c>
      <c r="E624">
        <f t="shared" si="70"/>
        <v>1659.99</v>
      </c>
      <c r="F624">
        <f t="shared" si="71"/>
        <v>1665.4036054624401</v>
      </c>
      <c r="G624" s="2">
        <f t="shared" si="72"/>
        <v>-1.8219865064761365E-3</v>
      </c>
      <c r="H624" s="2">
        <f t="shared" si="73"/>
        <v>1.8379892497521446E-2</v>
      </c>
      <c r="I624">
        <f t="shared" si="74"/>
        <v>10798.649510154703</v>
      </c>
      <c r="J624">
        <f t="shared" si="75"/>
        <v>16332.666228326621</v>
      </c>
      <c r="AB624" s="1">
        <v>39624</v>
      </c>
      <c r="AC624">
        <v>1658.16</v>
      </c>
    </row>
    <row r="625" spans="1:29">
      <c r="A625" s="1">
        <v>39624</v>
      </c>
      <c r="B625">
        <v>1572.1245463422399</v>
      </c>
      <c r="D625" s="1">
        <v>39629</v>
      </c>
      <c r="E625">
        <f t="shared" si="70"/>
        <v>1660.2</v>
      </c>
      <c r="F625">
        <f t="shared" si="71"/>
        <v>1660.5893640693</v>
      </c>
      <c r="G625" s="2">
        <f t="shared" si="72"/>
        <v>1.2650678618553179E-4</v>
      </c>
      <c r="H625" s="2">
        <f t="shared" si="73"/>
        <v>-2.9220847477816939E-3</v>
      </c>
      <c r="I625">
        <f t="shared" si="74"/>
        <v>10800.015612599376</v>
      </c>
      <c r="J625">
        <f t="shared" si="75"/>
        <v>16284.94079345022</v>
      </c>
      <c r="AB625" s="1">
        <v>39625</v>
      </c>
      <c r="AC625">
        <v>1663.02</v>
      </c>
    </row>
    <row r="626" spans="1:29">
      <c r="A626" s="1">
        <v>39625</v>
      </c>
      <c r="B626">
        <v>1635.2957796067799</v>
      </c>
      <c r="D626" s="1">
        <v>39630</v>
      </c>
      <c r="E626">
        <f t="shared" si="70"/>
        <v>1657.22</v>
      </c>
      <c r="F626">
        <f t="shared" si="71"/>
        <v>1655.5343090599999</v>
      </c>
      <c r="G626" s="2">
        <f t="shared" si="72"/>
        <v>-1.7949644621130245E-3</v>
      </c>
      <c r="H626" s="2">
        <f t="shared" si="73"/>
        <v>-3.0754822826400178E-3</v>
      </c>
      <c r="I626">
        <f t="shared" si="74"/>
        <v>10780.629968384495</v>
      </c>
      <c r="J626">
        <f t="shared" si="75"/>
        <v>16234.856746566122</v>
      </c>
      <c r="AB626" s="1">
        <v>39626</v>
      </c>
      <c r="AC626">
        <v>1659.99</v>
      </c>
    </row>
    <row r="627" spans="1:29">
      <c r="A627" s="1">
        <v>39626</v>
      </c>
      <c r="B627">
        <v>1665.4036054624401</v>
      </c>
      <c r="D627" s="1">
        <v>39631</v>
      </c>
      <c r="E627">
        <f t="shared" si="70"/>
        <v>1661.38</v>
      </c>
      <c r="F627">
        <f t="shared" si="71"/>
        <v>1689.34578222341</v>
      </c>
      <c r="G627" s="2">
        <f t="shared" si="72"/>
        <v>2.5102279721462839E-3</v>
      </c>
      <c r="H627" s="2">
        <f t="shared" si="73"/>
        <v>2.0391950376374614E-2</v>
      </c>
      <c r="I627">
        <f t="shared" si="74"/>
        <v>10807.691807288493</v>
      </c>
      <c r="J627">
        <f t="shared" si="75"/>
        <v>16565.917139709647</v>
      </c>
      <c r="AB627" s="1">
        <v>39629</v>
      </c>
      <c r="AC627">
        <v>1660.2</v>
      </c>
    </row>
    <row r="628" spans="1:29">
      <c r="A628" s="1">
        <v>39629</v>
      </c>
      <c r="B628">
        <v>1660.5893640693</v>
      </c>
      <c r="D628" s="1">
        <v>39632</v>
      </c>
      <c r="E628">
        <f t="shared" si="70"/>
        <v>1660.65</v>
      </c>
      <c r="F628">
        <f t="shared" si="71"/>
        <v>1663.3393946056301</v>
      </c>
      <c r="G628" s="2">
        <f t="shared" si="72"/>
        <v>-4.3939375699719729E-4</v>
      </c>
      <c r="H628" s="2">
        <f t="shared" si="73"/>
        <v>-1.5425703572068216E-2</v>
      </c>
      <c r="I628">
        <f t="shared" si="74"/>
        <v>10802.942974980821</v>
      </c>
      <c r="J628">
        <f t="shared" si="75"/>
        <v>16310.376212513042</v>
      </c>
      <c r="AB628" s="1">
        <v>39630</v>
      </c>
      <c r="AC628">
        <v>1657.22</v>
      </c>
    </row>
    <row r="629" spans="1:29">
      <c r="A629" s="1">
        <v>39630</v>
      </c>
      <c r="B629">
        <v>1655.5343090599999</v>
      </c>
      <c r="D629" s="1">
        <v>39636</v>
      </c>
      <c r="E629">
        <f t="shared" si="70"/>
        <v>1664.17</v>
      </c>
      <c r="F629">
        <f t="shared" si="71"/>
        <v>1660.8491784959699</v>
      </c>
      <c r="G629" s="2">
        <f t="shared" si="72"/>
        <v>2.1196519435160432E-3</v>
      </c>
      <c r="H629" s="2">
        <f t="shared" si="73"/>
        <v>-1.528467664395882E-3</v>
      </c>
      <c r="I629">
        <f t="shared" si="74"/>
        <v>10825.841454053432</v>
      </c>
      <c r="J629">
        <f t="shared" si="75"/>
        <v>16285.446329878085</v>
      </c>
      <c r="AB629" s="1">
        <v>39631</v>
      </c>
      <c r="AC629">
        <v>1661.38</v>
      </c>
    </row>
    <row r="630" spans="1:29">
      <c r="A630" s="1">
        <v>39631</v>
      </c>
      <c r="B630">
        <v>1689.34578222341</v>
      </c>
      <c r="D630" s="1">
        <v>39637</v>
      </c>
      <c r="E630">
        <f t="shared" si="70"/>
        <v>1668.03</v>
      </c>
      <c r="F630">
        <f t="shared" si="71"/>
        <v>1653.7308199602301</v>
      </c>
      <c r="G630" s="2">
        <f t="shared" si="72"/>
        <v>2.3194745729102628E-3</v>
      </c>
      <c r="H630" s="2">
        <f t="shared" si="73"/>
        <v>-4.3173244941149599E-3</v>
      </c>
      <c r="I630">
        <f t="shared" si="74"/>
        <v>10850.951718036467</v>
      </c>
      <c r="J630">
        <f t="shared" si="75"/>
        <v>16215.136773540507</v>
      </c>
      <c r="AB630" s="1">
        <v>39632</v>
      </c>
      <c r="AC630">
        <v>1660.65</v>
      </c>
    </row>
    <row r="631" spans="1:29">
      <c r="A631" s="1">
        <v>39632</v>
      </c>
      <c r="B631">
        <v>1663.3393946056301</v>
      </c>
      <c r="D631" s="1">
        <v>39638</v>
      </c>
      <c r="E631">
        <f t="shared" si="70"/>
        <v>1672.34</v>
      </c>
      <c r="F631">
        <f t="shared" si="71"/>
        <v>1668.55849689604</v>
      </c>
      <c r="G631" s="2">
        <f t="shared" si="72"/>
        <v>2.5838863809404256E-3</v>
      </c>
      <c r="H631" s="2">
        <f t="shared" si="73"/>
        <v>8.9348481680012418E-3</v>
      </c>
      <c r="I631">
        <f t="shared" si="74"/>
        <v>10878.989344400943</v>
      </c>
      <c r="J631">
        <f t="shared" si="75"/>
        <v>16360.016558635463</v>
      </c>
      <c r="AB631" s="1">
        <v>39636</v>
      </c>
      <c r="AC631">
        <v>1664.17</v>
      </c>
    </row>
    <row r="632" spans="1:29">
      <c r="A632" s="1">
        <v>39636</v>
      </c>
      <c r="B632">
        <v>1660.8491784959699</v>
      </c>
      <c r="D632" s="1">
        <v>39639</v>
      </c>
      <c r="E632">
        <f t="shared" si="70"/>
        <v>1672.51</v>
      </c>
      <c r="F632">
        <f t="shared" si="71"/>
        <v>1691.2679985596901</v>
      </c>
      <c r="G632" s="2">
        <f t="shared" si="72"/>
        <v>1.0165396988659481E-4</v>
      </c>
      <c r="H632" s="2">
        <f t="shared" si="73"/>
        <v>1.3578902820113059E-2</v>
      </c>
      <c r="I632">
        <f t="shared" si="74"/>
        <v>10880.095236856156</v>
      </c>
      <c r="J632">
        <f t="shared" si="75"/>
        <v>16582.167633620615</v>
      </c>
      <c r="AB632" s="1">
        <v>39637</v>
      </c>
      <c r="AC632">
        <v>1668.03</v>
      </c>
    </row>
    <row r="633" spans="1:29">
      <c r="A633" s="1">
        <v>39637</v>
      </c>
      <c r="B633">
        <v>1653.7308199602301</v>
      </c>
      <c r="D633" s="1">
        <v>39640</v>
      </c>
      <c r="E633">
        <f t="shared" si="70"/>
        <v>1657.64</v>
      </c>
      <c r="F633">
        <f t="shared" si="71"/>
        <v>1708.6619318373</v>
      </c>
      <c r="G633" s="2">
        <f t="shared" si="72"/>
        <v>-8.8908287543870701E-3</v>
      </c>
      <c r="H633" s="2">
        <f t="shared" si="73"/>
        <v>1.0253202557429642E-2</v>
      </c>
      <c r="I633">
        <f t="shared" si="74"/>
        <v>10783.362173273845</v>
      </c>
      <c r="J633">
        <f t="shared" si="75"/>
        <v>16752.187957209379</v>
      </c>
      <c r="AB633" s="1">
        <v>39638</v>
      </c>
      <c r="AC633">
        <v>1672.34</v>
      </c>
    </row>
    <row r="634" spans="1:29">
      <c r="A634" s="1">
        <v>39638</v>
      </c>
      <c r="B634">
        <v>1668.55849689604</v>
      </c>
      <c r="D634" s="1">
        <v>39643</v>
      </c>
      <c r="E634">
        <f t="shared" si="70"/>
        <v>1666.13</v>
      </c>
      <c r="F634">
        <f t="shared" si="71"/>
        <v>1739.8993364830301</v>
      </c>
      <c r="G634" s="2">
        <f t="shared" si="72"/>
        <v>5.1217393402669398E-3</v>
      </c>
      <c r="H634" s="2">
        <f t="shared" si="73"/>
        <v>1.8250444320905803E-2</v>
      </c>
      <c r="I634">
        <f t="shared" si="74"/>
        <v>10838.591743537048</v>
      </c>
      <c r="J634">
        <f t="shared" si="75"/>
        <v>17057.922830775777</v>
      </c>
      <c r="AB634" s="1">
        <v>39639</v>
      </c>
      <c r="AC634">
        <v>1672.51</v>
      </c>
    </row>
    <row r="635" spans="1:29">
      <c r="A635" s="1">
        <v>39639</v>
      </c>
      <c r="B635">
        <v>1691.2679985596901</v>
      </c>
      <c r="D635" s="1">
        <v>39644</v>
      </c>
      <c r="E635">
        <f t="shared" si="70"/>
        <v>1664.84</v>
      </c>
      <c r="F635">
        <f t="shared" si="71"/>
        <v>1747.5146253539799</v>
      </c>
      <c r="G635" s="2">
        <f t="shared" si="72"/>
        <v>-7.7424930827740823E-4</v>
      </c>
      <c r="H635" s="2">
        <f t="shared" si="73"/>
        <v>4.3455068055296645E-3</v>
      </c>
      <c r="I635">
        <f t="shared" si="74"/>
        <v>10830.199971376913</v>
      </c>
      <c r="J635">
        <f t="shared" si="75"/>
        <v>17132.048150525112</v>
      </c>
      <c r="AB635" s="1">
        <v>39640</v>
      </c>
      <c r="AC635">
        <v>1657.64</v>
      </c>
    </row>
    <row r="636" spans="1:29">
      <c r="A636" s="1">
        <v>39640</v>
      </c>
      <c r="B636">
        <v>1708.6619318373</v>
      </c>
      <c r="D636" s="1">
        <v>39645</v>
      </c>
      <c r="E636">
        <f t="shared" si="70"/>
        <v>1652.31</v>
      </c>
      <c r="F636">
        <f t="shared" si="71"/>
        <v>1700.8413912221399</v>
      </c>
      <c r="G636" s="2">
        <f t="shared" si="72"/>
        <v>-7.5262487686503787E-3</v>
      </c>
      <c r="H636" s="2">
        <f t="shared" si="73"/>
        <v>-2.6739700286607469E-2</v>
      </c>
      <c r="I636">
        <f t="shared" si="74"/>
        <v>10748.689192178101</v>
      </c>
      <c r="J636">
        <f t="shared" si="75"/>
        <v>16673.942317684345</v>
      </c>
      <c r="AB636" s="1">
        <v>39643</v>
      </c>
      <c r="AC636">
        <v>1666.13</v>
      </c>
    </row>
    <row r="637" spans="1:29">
      <c r="A637" s="1">
        <v>39643</v>
      </c>
      <c r="B637">
        <v>1739.8993364830301</v>
      </c>
      <c r="D637" s="1">
        <v>39646</v>
      </c>
      <c r="E637">
        <f t="shared" si="70"/>
        <v>1641.56</v>
      </c>
      <c r="F637">
        <f t="shared" si="71"/>
        <v>1708.8773932644599</v>
      </c>
      <c r="G637" s="2">
        <f t="shared" si="72"/>
        <v>-6.5060430548746773E-3</v>
      </c>
      <c r="H637" s="2">
        <f t="shared" si="73"/>
        <v>4.6933723836784739E-3</v>
      </c>
      <c r="I637">
        <f t="shared" si="74"/>
        <v>10678.757757510324</v>
      </c>
      <c r="J637">
        <f t="shared" si="75"/>
        <v>16752.199338085211</v>
      </c>
      <c r="AB637" s="1">
        <v>39644</v>
      </c>
      <c r="AC637">
        <v>1664.84</v>
      </c>
    </row>
    <row r="638" spans="1:29">
      <c r="A638" s="1">
        <v>39644</v>
      </c>
      <c r="B638">
        <v>1747.5146253539799</v>
      </c>
      <c r="D638" s="1">
        <v>39647</v>
      </c>
      <c r="E638">
        <f t="shared" si="70"/>
        <v>1634.81</v>
      </c>
      <c r="F638">
        <f t="shared" si="71"/>
        <v>1682.74426976057</v>
      </c>
      <c r="G638" s="2">
        <f t="shared" si="72"/>
        <v>-4.1119422987889731E-3</v>
      </c>
      <c r="H638" s="2">
        <f t="shared" si="73"/>
        <v>-1.5323917068089143E-2</v>
      </c>
      <c r="I638">
        <f t="shared" si="74"/>
        <v>10634.847321788697</v>
      </c>
      <c r="J638">
        <f t="shared" si="75"/>
        <v>16495.490024720297</v>
      </c>
      <c r="AB638" s="1">
        <v>39645</v>
      </c>
      <c r="AC638">
        <v>1652.31</v>
      </c>
    </row>
    <row r="639" spans="1:29">
      <c r="A639" s="1">
        <v>39645</v>
      </c>
      <c r="B639">
        <v>1700.8413912221399</v>
      </c>
      <c r="D639" s="1">
        <v>39650</v>
      </c>
      <c r="E639">
        <f t="shared" si="70"/>
        <v>1635.5</v>
      </c>
      <c r="F639">
        <f t="shared" si="71"/>
        <v>1698.25683842888</v>
      </c>
      <c r="G639" s="2">
        <f t="shared" si="72"/>
        <v>4.2206739621120093E-4</v>
      </c>
      <c r="H639" s="2">
        <f t="shared" si="73"/>
        <v>9.187264071423085E-3</v>
      </c>
      <c r="I639">
        <f t="shared" si="74"/>
        <v>10639.335944106908</v>
      </c>
      <c r="J639">
        <f t="shared" si="75"/>
        <v>16647.038447564926</v>
      </c>
      <c r="AB639" s="1">
        <v>39646</v>
      </c>
      <c r="AC639">
        <v>1641.56</v>
      </c>
    </row>
    <row r="640" spans="1:29">
      <c r="A640" s="1">
        <v>39646</v>
      </c>
      <c r="B640">
        <v>1708.8773932644599</v>
      </c>
      <c r="D640" s="1">
        <v>39651</v>
      </c>
      <c r="E640">
        <f t="shared" si="70"/>
        <v>1632.82</v>
      </c>
      <c r="F640">
        <f t="shared" si="71"/>
        <v>1665.81804871389</v>
      </c>
      <c r="G640" s="2">
        <f t="shared" si="72"/>
        <v>-1.6386426169368029E-3</v>
      </c>
      <c r="H640" s="2">
        <f t="shared" si="73"/>
        <v>-1.9132576406470623E-2</v>
      </c>
      <c r="I640">
        <f t="shared" si="74"/>
        <v>10621.901874812987</v>
      </c>
      <c r="J640">
        <f t="shared" si="75"/>
        <v>16328.537712525436</v>
      </c>
      <c r="AB640" s="1">
        <v>39647</v>
      </c>
      <c r="AC640">
        <v>1634.81</v>
      </c>
    </row>
    <row r="641" spans="1:29">
      <c r="A641" s="1">
        <v>39647</v>
      </c>
      <c r="B641">
        <v>1682.74426976057</v>
      </c>
      <c r="D641" s="1">
        <v>39652</v>
      </c>
      <c r="E641">
        <f t="shared" si="70"/>
        <v>1630.48</v>
      </c>
      <c r="F641">
        <f t="shared" si="71"/>
        <v>1618.82723033505</v>
      </c>
      <c r="G641" s="2">
        <f t="shared" si="72"/>
        <v>-1.4331034651706709E-3</v>
      </c>
      <c r="H641" s="2">
        <f t="shared" si="73"/>
        <v>-2.8240203357689207E-2</v>
      </c>
      <c r="I641">
        <f t="shared" si="74"/>
        <v>10606.67959042949</v>
      </c>
      <c r="J641">
        <f t="shared" si="75"/>
        <v>15867.416486990021</v>
      </c>
      <c r="AB641" s="1">
        <v>39650</v>
      </c>
      <c r="AC641">
        <v>1635.5</v>
      </c>
    </row>
    <row r="642" spans="1:29">
      <c r="A642" s="1">
        <v>39650</v>
      </c>
      <c r="B642">
        <v>1698.25683842888</v>
      </c>
      <c r="D642" s="1">
        <v>39653</v>
      </c>
      <c r="E642">
        <f t="shared" si="70"/>
        <v>1644</v>
      </c>
      <c r="F642">
        <f t="shared" si="71"/>
        <v>1630.0589467606801</v>
      </c>
      <c r="G642" s="2">
        <f t="shared" si="72"/>
        <v>8.2920367008487705E-3</v>
      </c>
      <c r="H642" s="2">
        <f t="shared" si="73"/>
        <v>6.9068318516166353E-3</v>
      </c>
      <c r="I642">
        <f t="shared" si="74"/>
        <v>10694.630566867476</v>
      </c>
      <c r="J642">
        <f t="shared" si="75"/>
        <v>15977.010064585229</v>
      </c>
      <c r="AB642" s="1">
        <v>39651</v>
      </c>
      <c r="AC642">
        <v>1632.82</v>
      </c>
    </row>
    <row r="643" spans="1:29">
      <c r="A643" s="1">
        <v>39651</v>
      </c>
      <c r="B643">
        <v>1665.81804871389</v>
      </c>
      <c r="D643" s="1">
        <v>39654</v>
      </c>
      <c r="E643">
        <f t="shared" si="70"/>
        <v>1635.41</v>
      </c>
      <c r="F643">
        <f t="shared" si="71"/>
        <v>1629.1512074069699</v>
      </c>
      <c r="G643" s="2">
        <f t="shared" si="72"/>
        <v>-5.2250608272506049E-3</v>
      </c>
      <c r="H643" s="2">
        <f t="shared" si="73"/>
        <v>-5.8822437673126038E-4</v>
      </c>
      <c r="I643">
        <f t="shared" si="74"/>
        <v>10638.750471630619</v>
      </c>
      <c r="J643">
        <f t="shared" si="75"/>
        <v>15967.61199779796</v>
      </c>
      <c r="AB643" s="1">
        <v>39652</v>
      </c>
      <c r="AC643">
        <v>1630.48</v>
      </c>
    </row>
    <row r="644" spans="1:29">
      <c r="A644" s="1">
        <v>39652</v>
      </c>
      <c r="B644">
        <v>1618.82723033505</v>
      </c>
      <c r="D644" s="1">
        <v>39657</v>
      </c>
      <c r="E644">
        <f t="shared" si="70"/>
        <v>1645.18</v>
      </c>
      <c r="F644">
        <f t="shared" si="71"/>
        <v>1639.5112001928601</v>
      </c>
      <c r="G644" s="2">
        <f t="shared" si="72"/>
        <v>5.9740370916161467E-3</v>
      </c>
      <c r="H644" s="2">
        <f t="shared" si="73"/>
        <v>6.3277859916533678E-3</v>
      </c>
      <c r="I644">
        <f t="shared" si="74"/>
        <v>10702.306761556589</v>
      </c>
      <c r="J644">
        <f t="shared" si="75"/>
        <v>16068.651629317781</v>
      </c>
      <c r="AB644" s="1">
        <v>39653</v>
      </c>
      <c r="AC644">
        <v>1644</v>
      </c>
    </row>
    <row r="645" spans="1:29">
      <c r="A645" s="1">
        <v>39653</v>
      </c>
      <c r="B645">
        <v>1630.0589467606801</v>
      </c>
      <c r="D645" s="1">
        <v>39658</v>
      </c>
      <c r="E645">
        <f t="shared" ref="E645:E708" si="76">SUMIF(AB:AB,D645,AC:AC)</f>
        <v>1643.45</v>
      </c>
      <c r="F645">
        <f t="shared" ref="F645:F708" si="77">SUMIF(A:A,D645,B:B)</f>
        <v>1614.33476546103</v>
      </c>
      <c r="G645" s="2">
        <f t="shared" ref="G645:G708" si="78">E645/E644-1</f>
        <v>-1.051556668571263E-3</v>
      </c>
      <c r="H645" s="2">
        <f t="shared" ref="H645:H708" si="79">(F645/F644-1)-($M$23/252)</f>
        <v>-1.5387410652509847E-2</v>
      </c>
      <c r="I645">
        <f t="shared" ref="I645:I708" si="80">I644*(1+G645)</f>
        <v>10691.052679512379</v>
      </c>
      <c r="J645">
        <f t="shared" ref="J645:J708" si="81">J644*(1+H645)</f>
        <v>15821.396688065348</v>
      </c>
      <c r="AB645" s="1">
        <v>39654</v>
      </c>
      <c r="AC645">
        <v>1635.41</v>
      </c>
    </row>
    <row r="646" spans="1:29">
      <c r="A646" s="1">
        <v>39654</v>
      </c>
      <c r="B646">
        <v>1629.1512074069699</v>
      </c>
      <c r="D646" s="1">
        <v>39659</v>
      </c>
      <c r="E646">
        <f t="shared" si="76"/>
        <v>1642.56</v>
      </c>
      <c r="F646">
        <f t="shared" si="77"/>
        <v>1592.35598017239</v>
      </c>
      <c r="G646" s="2">
        <f t="shared" si="78"/>
        <v>-5.4154370379388972E-4</v>
      </c>
      <c r="H646" s="2">
        <f t="shared" si="79"/>
        <v>-1.3646112239940422E-2</v>
      </c>
      <c r="I646">
        <f t="shared" si="80"/>
        <v>10685.26300724686</v>
      </c>
      <c r="J646">
        <f t="shared" si="81"/>
        <v>15605.496133067387</v>
      </c>
      <c r="AB646" s="1">
        <v>39657</v>
      </c>
      <c r="AC646">
        <v>1645.18</v>
      </c>
    </row>
    <row r="647" spans="1:29">
      <c r="A647" s="1">
        <v>39657</v>
      </c>
      <c r="B647">
        <v>1639.5112001928601</v>
      </c>
      <c r="D647" s="1">
        <v>39660</v>
      </c>
      <c r="E647">
        <f t="shared" si="76"/>
        <v>1647.79</v>
      </c>
      <c r="F647">
        <f t="shared" si="77"/>
        <v>1620.5742171343099</v>
      </c>
      <c r="G647" s="2">
        <f t="shared" si="78"/>
        <v>3.1840541593610716E-3</v>
      </c>
      <c r="H647" s="2">
        <f t="shared" si="79"/>
        <v>1.7689711481892658E-2</v>
      </c>
      <c r="I647">
        <f t="shared" si="80"/>
        <v>10719.285463368951</v>
      </c>
      <c r="J647">
        <f t="shared" si="81"/>
        <v>15881.552857193139</v>
      </c>
      <c r="AB647" s="1">
        <v>39658</v>
      </c>
      <c r="AC647">
        <v>1643.45</v>
      </c>
    </row>
    <row r="648" spans="1:29">
      <c r="A648" s="1">
        <v>39658</v>
      </c>
      <c r="B648">
        <v>1614.33476546103</v>
      </c>
      <c r="D648" s="1">
        <v>39661</v>
      </c>
      <c r="E648">
        <f t="shared" si="76"/>
        <v>1651.24</v>
      </c>
      <c r="F648">
        <f t="shared" si="77"/>
        <v>1612.2892657637999</v>
      </c>
      <c r="G648" s="2">
        <f t="shared" si="78"/>
        <v>2.0937133979450628E-3</v>
      </c>
      <c r="H648" s="2">
        <f t="shared" si="79"/>
        <v>-5.1437046189636623E-3</v>
      </c>
      <c r="I648">
        <f t="shared" si="80"/>
        <v>10741.728574960005</v>
      </c>
      <c r="J648">
        <f t="shared" si="81"/>
        <v>15799.86284040528</v>
      </c>
      <c r="AB648" s="1">
        <v>39659</v>
      </c>
      <c r="AC648">
        <v>1642.56</v>
      </c>
    </row>
    <row r="649" spans="1:29">
      <c r="A649" s="1">
        <v>39659</v>
      </c>
      <c r="B649">
        <v>1592.35598017239</v>
      </c>
      <c r="D649" s="1">
        <v>39664</v>
      </c>
      <c r="E649">
        <f t="shared" si="76"/>
        <v>1650.4</v>
      </c>
      <c r="F649">
        <f t="shared" si="77"/>
        <v>1610.9198693512101</v>
      </c>
      <c r="G649" s="2">
        <f t="shared" si="78"/>
        <v>-5.0870860686513808E-4</v>
      </c>
      <c r="H649" s="2">
        <f t="shared" si="79"/>
        <v>-8.8069829132312238E-4</v>
      </c>
      <c r="I649">
        <f t="shared" si="80"/>
        <v>10736.264165181314</v>
      </c>
      <c r="J649">
        <f t="shared" si="81"/>
        <v>15785.947928198595</v>
      </c>
      <c r="AB649" s="1">
        <v>39660</v>
      </c>
      <c r="AC649">
        <v>1647.79</v>
      </c>
    </row>
    <row r="650" spans="1:29">
      <c r="A650" s="1">
        <v>39660</v>
      </c>
      <c r="B650">
        <v>1620.5742171343099</v>
      </c>
      <c r="D650" s="1">
        <v>39665</v>
      </c>
      <c r="E650">
        <f t="shared" si="76"/>
        <v>1648.12</v>
      </c>
      <c r="F650">
        <f t="shared" si="77"/>
        <v>1550.9600561979</v>
      </c>
      <c r="G650" s="2">
        <f t="shared" si="78"/>
        <v>-1.3814832767815588E-3</v>
      </c>
      <c r="H650" s="2">
        <f t="shared" si="79"/>
        <v>-3.7252203138369112E-2</v>
      </c>
      <c r="I650">
        <f t="shared" si="80"/>
        <v>10721.432195782007</v>
      </c>
      <c r="J650">
        <f t="shared" si="81"/>
        <v>15197.886589245625</v>
      </c>
      <c r="AB650" s="1">
        <v>39661</v>
      </c>
      <c r="AC650">
        <v>1651.24</v>
      </c>
    </row>
    <row r="651" spans="1:29">
      <c r="A651" s="1">
        <v>39661</v>
      </c>
      <c r="B651">
        <v>1612.2892657637999</v>
      </c>
      <c r="D651" s="1">
        <v>39666</v>
      </c>
      <c r="E651">
        <f t="shared" si="76"/>
        <v>1644.26</v>
      </c>
      <c r="F651">
        <f t="shared" si="77"/>
        <v>1543.9674920837299</v>
      </c>
      <c r="G651" s="2">
        <f t="shared" si="78"/>
        <v>-2.3420624711791849E-3</v>
      </c>
      <c r="H651" s="2">
        <f t="shared" si="79"/>
        <v>-4.5398883439154211E-3</v>
      </c>
      <c r="I651">
        <f t="shared" si="80"/>
        <v>10696.321931798973</v>
      </c>
      <c r="J651">
        <f t="shared" si="81"/>
        <v>15128.889881066962</v>
      </c>
      <c r="AB651" s="1">
        <v>39664</v>
      </c>
      <c r="AC651">
        <v>1650.4</v>
      </c>
    </row>
    <row r="652" spans="1:29">
      <c r="A652" s="1">
        <v>39664</v>
      </c>
      <c r="B652">
        <v>1610.9198693512101</v>
      </c>
      <c r="D652" s="1">
        <v>39667</v>
      </c>
      <c r="E652">
        <f t="shared" si="76"/>
        <v>1656.91</v>
      </c>
      <c r="F652">
        <f t="shared" si="77"/>
        <v>1546.9177804323001</v>
      </c>
      <c r="G652" s="2">
        <f t="shared" si="78"/>
        <v>7.6934304793645492E-3</v>
      </c>
      <c r="H652" s="2">
        <f t="shared" si="79"/>
        <v>1.8794995412424139E-3</v>
      </c>
      <c r="I652">
        <f t="shared" si="80"/>
        <v>10778.613340966171</v>
      </c>
      <c r="J652">
        <f t="shared" si="81"/>
        <v>15157.324622657932</v>
      </c>
      <c r="AB652" s="1">
        <v>39665</v>
      </c>
      <c r="AC652">
        <v>1648.12</v>
      </c>
    </row>
    <row r="653" spans="1:29">
      <c r="A653" s="1">
        <v>39665</v>
      </c>
      <c r="B653">
        <v>1550.9600561979</v>
      </c>
      <c r="D653" s="1">
        <v>39668</v>
      </c>
      <c r="E653">
        <f t="shared" si="76"/>
        <v>1655.4</v>
      </c>
      <c r="F653">
        <f t="shared" si="77"/>
        <v>1523.4321390320699</v>
      </c>
      <c r="G653" s="2">
        <f t="shared" si="78"/>
        <v>-9.1133495482553784E-4</v>
      </c>
      <c r="H653" s="2">
        <f t="shared" si="79"/>
        <v>-1.5213566191189109E-2</v>
      </c>
      <c r="I653">
        <f t="shared" si="80"/>
        <v>10768.790413863999</v>
      </c>
      <c r="J653">
        <f t="shared" si="81"/>
        <v>14926.727661229786</v>
      </c>
      <c r="AB653" s="1">
        <v>39666</v>
      </c>
      <c r="AC653">
        <v>1644.26</v>
      </c>
    </row>
    <row r="654" spans="1:29">
      <c r="A654" s="1">
        <v>39666</v>
      </c>
      <c r="B654">
        <v>1543.9674920837299</v>
      </c>
      <c r="D654" s="1">
        <v>39671</v>
      </c>
      <c r="E654">
        <f t="shared" si="76"/>
        <v>1650.78</v>
      </c>
      <c r="F654">
        <f t="shared" si="77"/>
        <v>1452.47560946003</v>
      </c>
      <c r="G654" s="2">
        <f t="shared" si="78"/>
        <v>-2.7908662558898678E-3</v>
      </c>
      <c r="H654" s="2">
        <f t="shared" si="79"/>
        <v>-4.6608106880060264E-2</v>
      </c>
      <c r="I654">
        <f t="shared" si="80"/>
        <v>10738.736160081195</v>
      </c>
      <c r="J654">
        <f t="shared" si="81"/>
        <v>14231.021143025637</v>
      </c>
      <c r="AB654" s="1">
        <v>39667</v>
      </c>
      <c r="AC654">
        <v>1656.91</v>
      </c>
    </row>
    <row r="655" spans="1:29">
      <c r="A655" s="1">
        <v>39667</v>
      </c>
      <c r="B655">
        <v>1546.9177804323001</v>
      </c>
      <c r="D655" s="1">
        <v>39672</v>
      </c>
      <c r="E655">
        <f t="shared" si="76"/>
        <v>1658.64</v>
      </c>
      <c r="F655">
        <f t="shared" si="77"/>
        <v>1438.0132043741701</v>
      </c>
      <c r="G655" s="2">
        <f t="shared" si="78"/>
        <v>4.7613855268420213E-3</v>
      </c>
      <c r="H655" s="2">
        <f t="shared" si="79"/>
        <v>-9.9884218013488787E-3</v>
      </c>
      <c r="I655">
        <f t="shared" si="80"/>
        <v>10789.867423010381</v>
      </c>
      <c r="J655">
        <f t="shared" si="81"/>
        <v>14088.875701185183</v>
      </c>
      <c r="AB655" s="1">
        <v>39668</v>
      </c>
      <c r="AC655">
        <v>1655.4</v>
      </c>
    </row>
    <row r="656" spans="1:29">
      <c r="A656" s="1">
        <v>39668</v>
      </c>
      <c r="B656">
        <v>1523.4321390320699</v>
      </c>
      <c r="D656" s="1">
        <v>39673</v>
      </c>
      <c r="E656">
        <f t="shared" si="76"/>
        <v>1654.29</v>
      </c>
      <c r="F656">
        <f t="shared" si="77"/>
        <v>1462.74007545923</v>
      </c>
      <c r="G656" s="2">
        <f t="shared" si="78"/>
        <v>-2.6226305889163193E-3</v>
      </c>
      <c r="H656" s="2">
        <f t="shared" si="79"/>
        <v>1.7163813543092345E-2</v>
      </c>
      <c r="I656">
        <f t="shared" si="80"/>
        <v>10761.569586656442</v>
      </c>
      <c r="J656">
        <f t="shared" si="81"/>
        <v>14330.694536752129</v>
      </c>
      <c r="AB656" s="1">
        <v>39671</v>
      </c>
      <c r="AC656">
        <v>1650.78</v>
      </c>
    </row>
    <row r="657" spans="1:29">
      <c r="A657" s="1">
        <v>39671</v>
      </c>
      <c r="B657">
        <v>1452.47560946003</v>
      </c>
      <c r="D657" s="1">
        <v>39674</v>
      </c>
      <c r="E657">
        <f t="shared" si="76"/>
        <v>1659.09</v>
      </c>
      <c r="F657">
        <f t="shared" si="77"/>
        <v>1436.3488547995601</v>
      </c>
      <c r="G657" s="2">
        <f t="shared" si="78"/>
        <v>2.9015468871842476E-3</v>
      </c>
      <c r="H657" s="2">
        <f t="shared" si="79"/>
        <v>-1.8073666568430267E-2</v>
      </c>
      <c r="I657">
        <f t="shared" si="80"/>
        <v>10792.794785391821</v>
      </c>
      <c r="J657">
        <f t="shared" si="81"/>
        <v>14071.686342000847</v>
      </c>
      <c r="AB657" s="1">
        <v>39672</v>
      </c>
      <c r="AC657">
        <v>1658.64</v>
      </c>
    </row>
    <row r="658" spans="1:29">
      <c r="A658" s="1">
        <v>39672</v>
      </c>
      <c r="B658">
        <v>1438.0132043741701</v>
      </c>
      <c r="D658" s="1">
        <v>39675</v>
      </c>
      <c r="E658">
        <f t="shared" si="76"/>
        <v>1660.1</v>
      </c>
      <c r="F658">
        <f t="shared" si="77"/>
        <v>1401.4697797793001</v>
      </c>
      <c r="G658" s="2">
        <f t="shared" si="78"/>
        <v>6.0876745685889411E-4</v>
      </c>
      <c r="H658" s="2">
        <f t="shared" si="79"/>
        <v>-2.4314499433894219E-2</v>
      </c>
      <c r="I658">
        <f t="shared" si="80"/>
        <v>10799.365087625723</v>
      </c>
      <c r="J658">
        <f t="shared" si="81"/>
        <v>13729.540332404331</v>
      </c>
      <c r="AB658" s="1">
        <v>39673</v>
      </c>
      <c r="AC658">
        <v>1654.29</v>
      </c>
    </row>
    <row r="659" spans="1:29">
      <c r="A659" s="1">
        <v>39673</v>
      </c>
      <c r="B659">
        <v>1462.74007545923</v>
      </c>
      <c r="D659" s="1">
        <v>39678</v>
      </c>
      <c r="E659">
        <f t="shared" si="76"/>
        <v>1664</v>
      </c>
      <c r="F659">
        <f t="shared" si="77"/>
        <v>1427.8129519802401</v>
      </c>
      <c r="G659" s="2">
        <f t="shared" si="78"/>
        <v>2.3492560689115649E-3</v>
      </c>
      <c r="H659" s="2">
        <f t="shared" si="79"/>
        <v>1.8765468663736042E-2</v>
      </c>
      <c r="I659">
        <f t="shared" si="80"/>
        <v>10824.73556159822</v>
      </c>
      <c r="J659">
        <f t="shared" si="81"/>
        <v>13987.181591279563</v>
      </c>
      <c r="AB659" s="1">
        <v>39674</v>
      </c>
      <c r="AC659">
        <v>1659.09</v>
      </c>
    </row>
    <row r="660" spans="1:29">
      <c r="A660" s="1">
        <v>39674</v>
      </c>
      <c r="B660">
        <v>1436.3488547995601</v>
      </c>
      <c r="D660" s="1">
        <v>39679</v>
      </c>
      <c r="E660">
        <f t="shared" si="76"/>
        <v>1658.52</v>
      </c>
      <c r="F660">
        <f t="shared" si="77"/>
        <v>1444.19841440397</v>
      </c>
      <c r="G660" s="2">
        <f t="shared" si="78"/>
        <v>-3.2932692307692246E-3</v>
      </c>
      <c r="H660" s="2">
        <f t="shared" si="79"/>
        <v>1.1444567440158948E-2</v>
      </c>
      <c r="I660">
        <f t="shared" si="80"/>
        <v>10789.086793041995</v>
      </c>
      <c r="J660">
        <f t="shared" si="81"/>
        <v>14147.258834298711</v>
      </c>
      <c r="AB660" s="1">
        <v>39675</v>
      </c>
      <c r="AC660">
        <v>1660.1</v>
      </c>
    </row>
    <row r="661" spans="1:29">
      <c r="A661" s="1">
        <v>39675</v>
      </c>
      <c r="B661">
        <v>1401.4697797793001</v>
      </c>
      <c r="D661" s="1">
        <v>39680</v>
      </c>
      <c r="E661">
        <f t="shared" si="76"/>
        <v>1661.56</v>
      </c>
      <c r="F661">
        <f t="shared" si="77"/>
        <v>1445.4490728410101</v>
      </c>
      <c r="G661" s="2">
        <f t="shared" si="78"/>
        <v>1.8329595060655457E-3</v>
      </c>
      <c r="H661" s="2">
        <f t="shared" si="79"/>
        <v>8.3463875248409669E-4</v>
      </c>
      <c r="I661">
        <f t="shared" si="80"/>
        <v>10808.862752241068</v>
      </c>
      <c r="J661">
        <f t="shared" si="81"/>
        <v>14159.066684763238</v>
      </c>
      <c r="AB661" s="1">
        <v>39678</v>
      </c>
      <c r="AC661">
        <v>1664</v>
      </c>
    </row>
    <row r="662" spans="1:29">
      <c r="A662" s="1">
        <v>39678</v>
      </c>
      <c r="B662">
        <v>1427.8129519802401</v>
      </c>
      <c r="D662" s="1">
        <v>39681</v>
      </c>
      <c r="E662">
        <f t="shared" si="76"/>
        <v>1656.85</v>
      </c>
      <c r="F662">
        <f t="shared" si="77"/>
        <v>1479.8123252819</v>
      </c>
      <c r="G662" s="2">
        <f t="shared" si="78"/>
        <v>-2.8346854762993923E-3</v>
      </c>
      <c r="H662" s="2">
        <f t="shared" si="79"/>
        <v>2.3742060100524123E-2</v>
      </c>
      <c r="I662">
        <f t="shared" si="80"/>
        <v>10778.223025981977</v>
      </c>
      <c r="J662">
        <f t="shared" si="81"/>
        <v>14495.232096960215</v>
      </c>
      <c r="AB662" s="1">
        <v>39679</v>
      </c>
      <c r="AC662">
        <v>1658.52</v>
      </c>
    </row>
    <row r="663" spans="1:29">
      <c r="A663" s="1">
        <v>39679</v>
      </c>
      <c r="B663">
        <v>1444.19841440397</v>
      </c>
      <c r="D663" s="1">
        <v>39682</v>
      </c>
      <c r="E663">
        <f t="shared" si="76"/>
        <v>1654.7</v>
      </c>
      <c r="F663">
        <f t="shared" si="77"/>
        <v>1466.4003624950201</v>
      </c>
      <c r="G663" s="2">
        <f t="shared" si="78"/>
        <v>-1.2976431179647641E-3</v>
      </c>
      <c r="H663" s="2">
        <f t="shared" si="79"/>
        <v>-9.0946355148511567E-3</v>
      </c>
      <c r="I663">
        <f t="shared" si="80"/>
        <v>10764.236739048421</v>
      </c>
      <c r="J663">
        <f t="shared" si="81"/>
        <v>14363.403244335192</v>
      </c>
      <c r="AB663" s="1">
        <v>39680</v>
      </c>
      <c r="AC663">
        <v>1661.56</v>
      </c>
    </row>
    <row r="664" spans="1:29">
      <c r="A664" s="1">
        <v>39680</v>
      </c>
      <c r="B664">
        <v>1445.4490728410101</v>
      </c>
      <c r="D664" s="1">
        <v>39685</v>
      </c>
      <c r="E664">
        <f t="shared" si="76"/>
        <v>1662.08</v>
      </c>
      <c r="F664">
        <f t="shared" si="77"/>
        <v>1462.03302410678</v>
      </c>
      <c r="G664" s="2">
        <f t="shared" si="78"/>
        <v>4.4600229648878997E-3</v>
      </c>
      <c r="H664" s="2">
        <f t="shared" si="79"/>
        <v>-3.0096206934138495E-3</v>
      </c>
      <c r="I664">
        <f t="shared" si="80"/>
        <v>10812.245482104068</v>
      </c>
      <c r="J664">
        <f t="shared" si="81"/>
        <v>14320.174848703193</v>
      </c>
      <c r="AB664" s="1">
        <v>39681</v>
      </c>
      <c r="AC664">
        <v>1656.85</v>
      </c>
    </row>
    <row r="665" spans="1:29">
      <c r="A665" s="1">
        <v>39681</v>
      </c>
      <c r="B665">
        <v>1479.8123252819</v>
      </c>
      <c r="D665" s="1">
        <v>39686</v>
      </c>
      <c r="E665">
        <f t="shared" si="76"/>
        <v>1662.02</v>
      </c>
      <c r="F665">
        <f t="shared" si="77"/>
        <v>1466.2628493024699</v>
      </c>
      <c r="G665" s="2">
        <f t="shared" si="78"/>
        <v>-3.6099345398499239E-5</v>
      </c>
      <c r="H665" s="2">
        <f t="shared" si="79"/>
        <v>2.8617627315799762E-3</v>
      </c>
      <c r="I665">
        <f t="shared" si="80"/>
        <v>10811.855167119877</v>
      </c>
      <c r="J665">
        <f t="shared" si="81"/>
        <v>14361.15579139492</v>
      </c>
      <c r="AB665" s="1">
        <v>39682</v>
      </c>
      <c r="AC665">
        <v>1654.7</v>
      </c>
    </row>
    <row r="666" spans="1:29">
      <c r="A666" s="1">
        <v>39682</v>
      </c>
      <c r="B666">
        <v>1466.4003624950201</v>
      </c>
      <c r="D666" s="1">
        <v>39687</v>
      </c>
      <c r="E666">
        <f t="shared" si="76"/>
        <v>1663.43</v>
      </c>
      <c r="F666">
        <f t="shared" si="77"/>
        <v>1476.7895735649299</v>
      </c>
      <c r="G666" s="2">
        <f t="shared" si="78"/>
        <v>8.4836524229547905E-4</v>
      </c>
      <c r="H666" s="2">
        <f t="shared" si="79"/>
        <v>7.1479394644834108E-3</v>
      </c>
      <c r="I666">
        <f t="shared" si="80"/>
        <v>10821.027569248394</v>
      </c>
      <c r="J666">
        <f t="shared" si="81"/>
        <v>14463.808463631825</v>
      </c>
      <c r="AB666" s="1">
        <v>39685</v>
      </c>
      <c r="AC666">
        <v>1662.08</v>
      </c>
    </row>
    <row r="667" spans="1:29">
      <c r="A667" s="1">
        <v>39685</v>
      </c>
      <c r="B667">
        <v>1462.03302410678</v>
      </c>
      <c r="D667" s="1">
        <v>39688</v>
      </c>
      <c r="E667">
        <f t="shared" si="76"/>
        <v>1659.94</v>
      </c>
      <c r="F667">
        <f t="shared" si="77"/>
        <v>1480.4452133990501</v>
      </c>
      <c r="G667" s="2">
        <f t="shared" si="78"/>
        <v>-2.0980744606025059E-3</v>
      </c>
      <c r="H667" s="2">
        <f t="shared" si="79"/>
        <v>2.4440473562737605E-3</v>
      </c>
      <c r="I667">
        <f t="shared" si="80"/>
        <v>10798.324247667879</v>
      </c>
      <c r="J667">
        <f t="shared" si="81"/>
        <v>14499.158696469014</v>
      </c>
      <c r="AB667" s="1">
        <v>39686</v>
      </c>
      <c r="AC667">
        <v>1662.02</v>
      </c>
    </row>
    <row r="668" spans="1:29">
      <c r="A668" s="1">
        <v>39686</v>
      </c>
      <c r="B668">
        <v>1466.2628493024699</v>
      </c>
      <c r="D668" s="1">
        <v>39689</v>
      </c>
      <c r="E668">
        <f t="shared" si="76"/>
        <v>1659.64</v>
      </c>
      <c r="F668">
        <f t="shared" si="77"/>
        <v>1473.1515327555701</v>
      </c>
      <c r="G668" s="2">
        <f t="shared" si="78"/>
        <v>-1.8072942395508385E-4</v>
      </c>
      <c r="H668" s="2">
        <f t="shared" si="79"/>
        <v>-4.9580297599199127E-3</v>
      </c>
      <c r="I668">
        <f t="shared" si="80"/>
        <v>10796.372672746918</v>
      </c>
      <c r="J668">
        <f t="shared" si="81"/>
        <v>14427.27143615812</v>
      </c>
      <c r="AB668" s="1">
        <v>39687</v>
      </c>
      <c r="AC668">
        <v>1663.43</v>
      </c>
    </row>
    <row r="669" spans="1:29">
      <c r="A669" s="1">
        <v>39687</v>
      </c>
      <c r="B669">
        <v>1476.7895735649299</v>
      </c>
      <c r="D669" s="1">
        <v>39693</v>
      </c>
      <c r="E669">
        <f t="shared" si="76"/>
        <v>1666.04</v>
      </c>
      <c r="F669">
        <f t="shared" si="77"/>
        <v>1437.90231054844</v>
      </c>
      <c r="G669" s="2">
        <f t="shared" si="78"/>
        <v>3.8562579836589617E-3</v>
      </c>
      <c r="H669" s="2">
        <f t="shared" si="79"/>
        <v>-2.3959113203034264E-2</v>
      </c>
      <c r="I669">
        <f t="shared" si="80"/>
        <v>10838.006271060756</v>
      </c>
      <c r="J669">
        <f t="shared" si="81"/>
        <v>14081.606806608306</v>
      </c>
      <c r="AB669" s="1">
        <v>39688</v>
      </c>
      <c r="AC669">
        <v>1659.94</v>
      </c>
    </row>
    <row r="670" spans="1:29">
      <c r="A670" s="1">
        <v>39688</v>
      </c>
      <c r="B670">
        <v>1480.4452133990501</v>
      </c>
      <c r="D670" s="1">
        <v>39694</v>
      </c>
      <c r="E670">
        <f t="shared" si="76"/>
        <v>1670.66</v>
      </c>
      <c r="F670">
        <f t="shared" si="77"/>
        <v>1435.04575048172</v>
      </c>
      <c r="G670" s="2">
        <f t="shared" si="78"/>
        <v>2.7730426640417694E-3</v>
      </c>
      <c r="H670" s="2">
        <f t="shared" si="79"/>
        <v>-2.0179654359528169E-3</v>
      </c>
      <c r="I670">
        <f t="shared" si="80"/>
        <v>10868.06052484356</v>
      </c>
      <c r="J670">
        <f t="shared" si="81"/>
        <v>14053.190610789894</v>
      </c>
      <c r="AB670" s="1">
        <v>39689</v>
      </c>
      <c r="AC670">
        <v>1659.64</v>
      </c>
    </row>
    <row r="671" spans="1:29">
      <c r="A671" s="1">
        <v>39689</v>
      </c>
      <c r="B671">
        <v>1473.1515327555701</v>
      </c>
      <c r="D671" s="1">
        <v>39695</v>
      </c>
      <c r="E671">
        <f t="shared" si="76"/>
        <v>1674.38</v>
      </c>
      <c r="F671">
        <f t="shared" si="77"/>
        <v>1431.0981202840001</v>
      </c>
      <c r="G671" s="2">
        <f t="shared" si="78"/>
        <v>2.2266649108735326E-3</v>
      </c>
      <c r="H671" s="2">
        <f t="shared" si="79"/>
        <v>-2.7822233135995958E-3</v>
      </c>
      <c r="I671">
        <f t="shared" si="80"/>
        <v>10892.26005386348</v>
      </c>
      <c r="J671">
        <f t="shared" si="81"/>
        <v>14014.091496242096</v>
      </c>
      <c r="AB671" s="1">
        <v>39693</v>
      </c>
      <c r="AC671">
        <v>1666.04</v>
      </c>
    </row>
    <row r="672" spans="1:29">
      <c r="A672" s="1">
        <v>39693</v>
      </c>
      <c r="B672">
        <v>1437.90231054844</v>
      </c>
      <c r="D672" s="1">
        <v>39696</v>
      </c>
      <c r="E672">
        <f t="shared" si="76"/>
        <v>1669.5</v>
      </c>
      <c r="F672">
        <f t="shared" si="77"/>
        <v>1427.1243541107799</v>
      </c>
      <c r="G672" s="2">
        <f t="shared" si="78"/>
        <v>-2.914511640129569E-3</v>
      </c>
      <c r="H672" s="2">
        <f t="shared" si="79"/>
        <v>-2.8080743776684228E-3</v>
      </c>
      <c r="I672">
        <f t="shared" si="80"/>
        <v>10860.514435149176</v>
      </c>
      <c r="J672">
        <f t="shared" si="81"/>
        <v>13974.738884985198</v>
      </c>
      <c r="AB672" s="1">
        <v>39694</v>
      </c>
      <c r="AC672">
        <v>1670.66</v>
      </c>
    </row>
    <row r="673" spans="1:29">
      <c r="A673" s="1">
        <v>39694</v>
      </c>
      <c r="B673">
        <v>1435.04575048172</v>
      </c>
      <c r="D673" s="1">
        <v>39699</v>
      </c>
      <c r="E673">
        <f t="shared" si="76"/>
        <v>1672.94</v>
      </c>
      <c r="F673">
        <f t="shared" si="77"/>
        <v>1428.3812492839199</v>
      </c>
      <c r="G673" s="2">
        <f t="shared" si="78"/>
        <v>2.0604971548368045E-3</v>
      </c>
      <c r="H673" s="2">
        <f t="shared" si="79"/>
        <v>8.4936954077304916E-4</v>
      </c>
      <c r="I673">
        <f t="shared" si="80"/>
        <v>10882.892494242866</v>
      </c>
      <c r="J673">
        <f t="shared" si="81"/>
        <v>13986.608602534359</v>
      </c>
      <c r="AB673" s="1">
        <v>39695</v>
      </c>
      <c r="AC673">
        <v>1674.38</v>
      </c>
    </row>
    <row r="674" spans="1:29">
      <c r="A674" s="1">
        <v>39695</v>
      </c>
      <c r="B674">
        <v>1431.0981202840001</v>
      </c>
      <c r="D674" s="1">
        <v>39700</v>
      </c>
      <c r="E674">
        <f t="shared" si="76"/>
        <v>1676.55</v>
      </c>
      <c r="F674">
        <f t="shared" si="77"/>
        <v>1414.46484440263</v>
      </c>
      <c r="G674" s="2">
        <f t="shared" si="78"/>
        <v>2.1578777481559008E-3</v>
      </c>
      <c r="H674" s="2">
        <f t="shared" si="79"/>
        <v>-9.774129635780426E-3</v>
      </c>
      <c r="I674">
        <f t="shared" si="80"/>
        <v>10906.376445791766</v>
      </c>
      <c r="J674">
        <f t="shared" si="81"/>
        <v>13849.901676888267</v>
      </c>
      <c r="AB674" s="1">
        <v>39696</v>
      </c>
      <c r="AC674">
        <v>1669.5</v>
      </c>
    </row>
    <row r="675" spans="1:29">
      <c r="A675" s="1">
        <v>39696</v>
      </c>
      <c r="B675">
        <v>1427.1243541107799</v>
      </c>
      <c r="D675" s="1">
        <v>39701</v>
      </c>
      <c r="E675">
        <f t="shared" si="76"/>
        <v>1668.82</v>
      </c>
      <c r="F675">
        <f t="shared" si="77"/>
        <v>1355.6287048025899</v>
      </c>
      <c r="G675" s="2">
        <f t="shared" si="78"/>
        <v>-4.6106587933554266E-3</v>
      </c>
      <c r="H675" s="2">
        <f t="shared" si="79"/>
        <v>-4.1627391577333896E-2</v>
      </c>
      <c r="I675">
        <f t="shared" si="80"/>
        <v>10856.090865328331</v>
      </c>
      <c r="J675">
        <f t="shared" si="81"/>
        <v>13273.366396476866</v>
      </c>
      <c r="AB675" s="1">
        <v>39699</v>
      </c>
      <c r="AC675">
        <v>1672.94</v>
      </c>
    </row>
    <row r="676" spans="1:29">
      <c r="A676" s="1">
        <v>39699</v>
      </c>
      <c r="B676">
        <v>1428.3812492839199</v>
      </c>
      <c r="D676" s="1">
        <v>39702</v>
      </c>
      <c r="E676">
        <f t="shared" si="76"/>
        <v>1665.11</v>
      </c>
      <c r="F676">
        <f t="shared" si="77"/>
        <v>1318.3463992113</v>
      </c>
      <c r="G676" s="2">
        <f t="shared" si="78"/>
        <v>-2.223127718987139E-3</v>
      </c>
      <c r="H676" s="2">
        <f t="shared" si="79"/>
        <v>-2.7533205326103736E-2</v>
      </c>
      <c r="I676">
        <f t="shared" si="80"/>
        <v>10831.956388805776</v>
      </c>
      <c r="J676">
        <f t="shared" si="81"/>
        <v>12907.908074114062</v>
      </c>
      <c r="AB676" s="1">
        <v>39700</v>
      </c>
      <c r="AC676">
        <v>1676.55</v>
      </c>
    </row>
    <row r="677" spans="1:29">
      <c r="A677" s="1">
        <v>39700</v>
      </c>
      <c r="B677">
        <v>1414.46484440263</v>
      </c>
      <c r="D677" s="1">
        <v>39703</v>
      </c>
      <c r="E677">
        <f t="shared" si="76"/>
        <v>1651.8</v>
      </c>
      <c r="F677">
        <f t="shared" si="77"/>
        <v>1339.13333589845</v>
      </c>
      <c r="G677" s="2">
        <f t="shared" si="78"/>
        <v>-7.9934658971478889E-3</v>
      </c>
      <c r="H677" s="2">
        <f t="shared" si="79"/>
        <v>1.5736082403116827E-2</v>
      </c>
      <c r="I677">
        <f t="shared" si="80"/>
        <v>10745.371514812465</v>
      </c>
      <c r="J677">
        <f t="shared" si="81"/>
        <v>13111.027979220178</v>
      </c>
      <c r="AB677" s="1">
        <v>39701</v>
      </c>
      <c r="AC677">
        <v>1668.82</v>
      </c>
    </row>
    <row r="678" spans="1:29">
      <c r="A678" s="1">
        <v>39701</v>
      </c>
      <c r="B678">
        <v>1355.6287048025899</v>
      </c>
      <c r="D678" s="1">
        <v>39706</v>
      </c>
      <c r="E678">
        <f t="shared" si="76"/>
        <v>1638.04</v>
      </c>
      <c r="F678">
        <f t="shared" si="77"/>
        <v>1373.84073897915</v>
      </c>
      <c r="G678" s="2">
        <f t="shared" si="78"/>
        <v>-8.3303063324857707E-3</v>
      </c>
      <c r="H678" s="2">
        <f t="shared" si="79"/>
        <v>2.5886460581736017E-2</v>
      </c>
      <c r="I678">
        <f t="shared" si="80"/>
        <v>10655.859278437711</v>
      </c>
      <c r="J678">
        <f t="shared" si="81"/>
        <v>13450.426088190299</v>
      </c>
      <c r="AB678" s="1">
        <v>39702</v>
      </c>
      <c r="AC678">
        <v>1665.11</v>
      </c>
    </row>
    <row r="679" spans="1:29">
      <c r="A679" s="1">
        <v>39702</v>
      </c>
      <c r="B679">
        <v>1318.3463992113</v>
      </c>
      <c r="D679" s="1">
        <v>39707</v>
      </c>
      <c r="E679">
        <f t="shared" si="76"/>
        <v>1630.25</v>
      </c>
      <c r="F679">
        <f t="shared" si="77"/>
        <v>1334.3818247628401</v>
      </c>
      <c r="G679" s="2">
        <f t="shared" si="78"/>
        <v>-4.7556836218896059E-3</v>
      </c>
      <c r="H679" s="2">
        <f t="shared" si="79"/>
        <v>-2.8752956519894433E-2</v>
      </c>
      <c r="I679">
        <f t="shared" si="80"/>
        <v>10605.183382990084</v>
      </c>
      <c r="J679">
        <f t="shared" si="81"/>
        <v>13063.68657170251</v>
      </c>
      <c r="AB679" s="1">
        <v>39703</v>
      </c>
      <c r="AC679">
        <v>1651.8</v>
      </c>
    </row>
    <row r="680" spans="1:29">
      <c r="A680" s="1">
        <v>39703</v>
      </c>
      <c r="B680">
        <v>1339.13333589845</v>
      </c>
      <c r="D680" s="1">
        <v>39708</v>
      </c>
      <c r="E680">
        <f t="shared" si="76"/>
        <v>1605.9</v>
      </c>
      <c r="F680">
        <f t="shared" si="77"/>
        <v>1454.4854454854201</v>
      </c>
      <c r="G680" s="2">
        <f t="shared" si="78"/>
        <v>-1.4936359454071457E-2</v>
      </c>
      <c r="H680" s="2">
        <f t="shared" si="79"/>
        <v>8.9975587709121813E-2</v>
      </c>
      <c r="I680">
        <f t="shared" si="80"/>
        <v>10446.780551905398</v>
      </c>
      <c r="J680">
        <f t="shared" si="81"/>
        <v>14239.099448639205</v>
      </c>
      <c r="AB680" s="1">
        <v>39706</v>
      </c>
      <c r="AC680">
        <v>1638.04</v>
      </c>
    </row>
    <row r="681" spans="1:29">
      <c r="A681" s="1">
        <v>39706</v>
      </c>
      <c r="B681">
        <v>1373.84073897915</v>
      </c>
      <c r="D681" s="1">
        <v>39709</v>
      </c>
      <c r="E681">
        <f t="shared" si="76"/>
        <v>1586.19</v>
      </c>
      <c r="F681">
        <f t="shared" si="77"/>
        <v>1513.8870820838099</v>
      </c>
      <c r="G681" s="2">
        <f t="shared" si="78"/>
        <v>-1.2273491500093381E-2</v>
      </c>
      <c r="H681" s="2">
        <f t="shared" si="79"/>
        <v>4.08089608722196E-2</v>
      </c>
      <c r="I681">
        <f t="shared" si="80"/>
        <v>10318.562079598247</v>
      </c>
      <c r="J681">
        <f t="shared" si="81"/>
        <v>14820.182300894365</v>
      </c>
      <c r="AB681" s="1">
        <v>39707</v>
      </c>
      <c r="AC681">
        <v>1630.25</v>
      </c>
    </row>
    <row r="682" spans="1:29">
      <c r="A682" s="1">
        <v>39707</v>
      </c>
      <c r="B682">
        <v>1334.3818247628401</v>
      </c>
      <c r="D682" s="1">
        <v>39710</v>
      </c>
      <c r="E682">
        <f t="shared" si="76"/>
        <v>1572.92</v>
      </c>
      <c r="F682">
        <f t="shared" si="77"/>
        <v>1457.0094692479099</v>
      </c>
      <c r="G682" s="2">
        <f t="shared" si="78"/>
        <v>-8.365958680864205E-3</v>
      </c>
      <c r="H682" s="2">
        <f t="shared" si="79"/>
        <v>-3.760192729570714E-2</v>
      </c>
      <c r="I682">
        <f t="shared" si="80"/>
        <v>10232.237415594396</v>
      </c>
      <c r="J682">
        <f t="shared" si="81"/>
        <v>14262.91488350701</v>
      </c>
      <c r="AB682" s="1">
        <v>39708</v>
      </c>
      <c r="AC682">
        <v>1605.9</v>
      </c>
    </row>
    <row r="683" spans="1:29">
      <c r="A683" s="1">
        <v>39708</v>
      </c>
      <c r="B683">
        <v>1454.4854454854201</v>
      </c>
      <c r="D683" s="1">
        <v>39713</v>
      </c>
      <c r="E683">
        <f t="shared" si="76"/>
        <v>1583.81</v>
      </c>
      <c r="F683">
        <f t="shared" si="77"/>
        <v>1532.9287745517099</v>
      </c>
      <c r="G683" s="2">
        <f t="shared" si="78"/>
        <v>6.9234290364417195E-3</v>
      </c>
      <c r="H683" s="2">
        <f t="shared" si="79"/>
        <v>5.2074904669261311E-2</v>
      </c>
      <c r="I683">
        <f t="shared" si="80"/>
        <v>10303.079585225289</v>
      </c>
      <c r="J683">
        <f t="shared" si="81"/>
        <v>15005.654816371425</v>
      </c>
      <c r="AB683" s="1">
        <v>39709</v>
      </c>
      <c r="AC683">
        <v>1586.19</v>
      </c>
    </row>
    <row r="684" spans="1:29">
      <c r="A684" s="1">
        <v>39709</v>
      </c>
      <c r="B684">
        <v>1513.8870820838099</v>
      </c>
      <c r="D684" s="1">
        <v>39714</v>
      </c>
      <c r="E684">
        <f t="shared" si="76"/>
        <v>1577.98</v>
      </c>
      <c r="F684">
        <f t="shared" si="77"/>
        <v>1504.35509077399</v>
      </c>
      <c r="G684" s="2">
        <f t="shared" si="78"/>
        <v>-3.6809970892972554E-3</v>
      </c>
      <c r="H684" s="2">
        <f t="shared" si="79"/>
        <v>-1.8671278374666898E-2</v>
      </c>
      <c r="I684">
        <f t="shared" si="80"/>
        <v>10265.153979261277</v>
      </c>
      <c r="J684">
        <f t="shared" si="81"/>
        <v>14725.480058100793</v>
      </c>
      <c r="AB684" s="1">
        <v>39710</v>
      </c>
      <c r="AC684">
        <v>1572.92</v>
      </c>
    </row>
    <row r="685" spans="1:29">
      <c r="A685" s="1">
        <v>39710</v>
      </c>
      <c r="B685">
        <v>1457.0094692479099</v>
      </c>
      <c r="D685" s="1">
        <v>39715</v>
      </c>
      <c r="E685">
        <f t="shared" si="76"/>
        <v>1582.09</v>
      </c>
      <c r="F685">
        <f t="shared" si="77"/>
        <v>1511.39735301325</v>
      </c>
      <c r="G685" s="2">
        <f t="shared" si="78"/>
        <v>2.6045957489955196E-3</v>
      </c>
      <c r="H685" s="2">
        <f t="shared" si="79"/>
        <v>4.64990077409041E-3</v>
      </c>
      <c r="I685">
        <f t="shared" si="80"/>
        <v>10291.890555678445</v>
      </c>
      <c r="J685">
        <f t="shared" si="81"/>
        <v>14793.952079221808</v>
      </c>
      <c r="AB685" s="1">
        <v>39713</v>
      </c>
      <c r="AC685">
        <v>1583.81</v>
      </c>
    </row>
    <row r="686" spans="1:29">
      <c r="A686" s="1">
        <v>39713</v>
      </c>
      <c r="B686">
        <v>1532.9287745517099</v>
      </c>
      <c r="D686" s="1">
        <v>39716</v>
      </c>
      <c r="E686">
        <f t="shared" si="76"/>
        <v>1565.7</v>
      </c>
      <c r="F686">
        <f t="shared" si="77"/>
        <v>1472.36922472535</v>
      </c>
      <c r="G686" s="2">
        <f t="shared" si="78"/>
        <v>-1.0359714049137492E-2</v>
      </c>
      <c r="H686" s="2">
        <f t="shared" si="79"/>
        <v>-2.5853895613546594E-2</v>
      </c>
      <c r="I686">
        <f t="shared" si="80"/>
        <v>10185.269512496598</v>
      </c>
      <c r="J686">
        <f t="shared" si="81"/>
        <v>14411.470786453798</v>
      </c>
      <c r="AB686" s="1">
        <v>39714</v>
      </c>
      <c r="AC686">
        <v>1577.98</v>
      </c>
    </row>
    <row r="687" spans="1:29">
      <c r="A687" s="1">
        <v>39714</v>
      </c>
      <c r="B687">
        <v>1504.35509077399</v>
      </c>
      <c r="D687" s="1">
        <v>39717</v>
      </c>
      <c r="E687">
        <f t="shared" si="76"/>
        <v>1546.18</v>
      </c>
      <c r="F687">
        <f t="shared" si="77"/>
        <v>1468.1202133702</v>
      </c>
      <c r="G687" s="2">
        <f t="shared" si="78"/>
        <v>-1.2467267037107987E-2</v>
      </c>
      <c r="H687" s="2">
        <f t="shared" si="79"/>
        <v>-2.9171819742425434E-3</v>
      </c>
      <c r="I687">
        <f t="shared" si="80"/>
        <v>10058.287037639388</v>
      </c>
      <c r="J687">
        <f t="shared" si="81"/>
        <v>14369.429903653232</v>
      </c>
      <c r="AB687" s="1">
        <v>39715</v>
      </c>
      <c r="AC687">
        <v>1582.09</v>
      </c>
    </row>
    <row r="688" spans="1:29">
      <c r="A688" s="1">
        <v>39715</v>
      </c>
      <c r="B688">
        <v>1511.39735301325</v>
      </c>
      <c r="D688" s="1">
        <v>39720</v>
      </c>
      <c r="E688">
        <f t="shared" si="76"/>
        <v>1563.09</v>
      </c>
      <c r="F688">
        <f t="shared" si="77"/>
        <v>1495.39965430908</v>
      </c>
      <c r="G688" s="2">
        <f t="shared" si="78"/>
        <v>1.0936630922660839E-2</v>
      </c>
      <c r="H688" s="2">
        <f t="shared" si="79"/>
        <v>1.8549854628626763E-2</v>
      </c>
      <c r="I688">
        <f t="shared" si="80"/>
        <v>10168.290810684233</v>
      </c>
      <c r="J688">
        <f t="shared" si="81"/>
        <v>14635.98073946224</v>
      </c>
      <c r="AB688" s="1">
        <v>39716</v>
      </c>
      <c r="AC688">
        <v>1565.7</v>
      </c>
    </row>
    <row r="689" spans="1:29">
      <c r="A689" s="1">
        <v>39716</v>
      </c>
      <c r="B689">
        <v>1472.36922472535</v>
      </c>
      <c r="D689" s="1">
        <v>39721</v>
      </c>
      <c r="E689">
        <f t="shared" si="76"/>
        <v>1530.7</v>
      </c>
      <c r="F689">
        <f t="shared" si="77"/>
        <v>1447.7279446002001</v>
      </c>
      <c r="G689" s="2">
        <f t="shared" si="78"/>
        <v>-2.0721775457587133E-2</v>
      </c>
      <c r="H689" s="2">
        <f t="shared" si="79"/>
        <v>-3.1910258347133826E-2</v>
      </c>
      <c r="I689">
        <f t="shared" si="80"/>
        <v>9957.5857717177878</v>
      </c>
      <c r="J689">
        <f t="shared" si="81"/>
        <v>14168.942812902325</v>
      </c>
      <c r="AB689" s="1">
        <v>39717</v>
      </c>
      <c r="AC689">
        <v>1546.18</v>
      </c>
    </row>
    <row r="690" spans="1:29">
      <c r="A690" s="1">
        <v>39717</v>
      </c>
      <c r="B690">
        <v>1468.1202133702</v>
      </c>
      <c r="D690" s="1">
        <v>39722</v>
      </c>
      <c r="E690">
        <f t="shared" si="76"/>
        <v>1529.56</v>
      </c>
      <c r="F690">
        <f t="shared" si="77"/>
        <v>1458.14821113638</v>
      </c>
      <c r="G690" s="2">
        <f t="shared" si="78"/>
        <v>-7.4475730058154443E-4</v>
      </c>
      <c r="H690" s="2">
        <f t="shared" si="79"/>
        <v>7.1663197859817788E-3</v>
      </c>
      <c r="I690">
        <f t="shared" si="80"/>
        <v>9950.1697870181342</v>
      </c>
      <c r="J690">
        <f t="shared" si="81"/>
        <v>14270.481988128871</v>
      </c>
      <c r="AB690" s="1">
        <v>39720</v>
      </c>
      <c r="AC690">
        <v>1563.09</v>
      </c>
    </row>
    <row r="691" spans="1:29">
      <c r="A691" s="1">
        <v>39720</v>
      </c>
      <c r="B691">
        <v>1495.39965430908</v>
      </c>
      <c r="D691" s="1">
        <v>39723</v>
      </c>
      <c r="E691">
        <f t="shared" si="76"/>
        <v>1532.58</v>
      </c>
      <c r="F691">
        <f t="shared" si="77"/>
        <v>1388.1128323452399</v>
      </c>
      <c r="G691" s="2">
        <f t="shared" si="78"/>
        <v>1.9744240173644734E-3</v>
      </c>
      <c r="H691" s="2">
        <f t="shared" si="79"/>
        <v>-4.8061705967243497E-2</v>
      </c>
      <c r="I691">
        <f t="shared" si="80"/>
        <v>9969.815641222478</v>
      </c>
      <c r="J691">
        <f t="shared" si="81"/>
        <v>13584.618278804577</v>
      </c>
      <c r="AB691" s="1">
        <v>39721</v>
      </c>
      <c r="AC691">
        <v>1530.7</v>
      </c>
    </row>
    <row r="692" spans="1:29">
      <c r="A692" s="1">
        <v>39721</v>
      </c>
      <c r="B692">
        <v>1447.7279446002001</v>
      </c>
      <c r="D692" s="1">
        <v>39724</v>
      </c>
      <c r="E692">
        <f t="shared" si="76"/>
        <v>1534.7</v>
      </c>
      <c r="F692">
        <f t="shared" si="77"/>
        <v>1367.9361561262101</v>
      </c>
      <c r="G692" s="2">
        <f t="shared" si="78"/>
        <v>1.383288311213926E-3</v>
      </c>
      <c r="H692" s="2">
        <f t="shared" si="79"/>
        <v>-1.4566677854626986E-2</v>
      </c>
      <c r="I692">
        <f t="shared" si="80"/>
        <v>9983.6067706639387</v>
      </c>
      <c r="J692">
        <f t="shared" si="81"/>
        <v>13386.735520559154</v>
      </c>
      <c r="AB692" s="1">
        <v>39722</v>
      </c>
      <c r="AC692">
        <v>1529.56</v>
      </c>
    </row>
    <row r="693" spans="1:29">
      <c r="A693" s="1">
        <v>39722</v>
      </c>
      <c r="B693">
        <v>1458.14821113638</v>
      </c>
      <c r="D693" s="1">
        <v>39727</v>
      </c>
      <c r="E693">
        <f t="shared" si="76"/>
        <v>1542.17</v>
      </c>
      <c r="F693">
        <f t="shared" si="77"/>
        <v>1429.6027027330099</v>
      </c>
      <c r="G693" s="2">
        <f t="shared" si="78"/>
        <v>4.8674007949436326E-3</v>
      </c>
      <c r="H693" s="2">
        <f t="shared" si="79"/>
        <v>4.5048639600606753E-2</v>
      </c>
      <c r="I693">
        <f t="shared" si="80"/>
        <v>10032.200986195872</v>
      </c>
      <c r="J693">
        <f t="shared" si="81"/>
        <v>13989.789744453463</v>
      </c>
      <c r="AB693" s="1">
        <v>39723</v>
      </c>
      <c r="AC693">
        <v>1532.58</v>
      </c>
    </row>
    <row r="694" spans="1:29">
      <c r="A694" s="1">
        <v>39723</v>
      </c>
      <c r="B694">
        <v>1388.1128323452399</v>
      </c>
      <c r="D694" s="1">
        <v>39728</v>
      </c>
      <c r="E694">
        <f t="shared" si="76"/>
        <v>1527.53</v>
      </c>
      <c r="F694">
        <f t="shared" si="77"/>
        <v>1448.20037060001</v>
      </c>
      <c r="G694" s="2">
        <f t="shared" si="78"/>
        <v>-9.4931168418528333E-3</v>
      </c>
      <c r="H694" s="2">
        <f t="shared" si="79"/>
        <v>1.2977627225666833E-2</v>
      </c>
      <c r="I694">
        <f t="shared" si="80"/>
        <v>9936.9641300529638</v>
      </c>
      <c r="J694">
        <f t="shared" si="81"/>
        <v>14171.344020722436</v>
      </c>
      <c r="AB694" s="1">
        <v>39724</v>
      </c>
      <c r="AC694">
        <v>1534.7</v>
      </c>
    </row>
    <row r="695" spans="1:29">
      <c r="A695" s="1">
        <v>39724</v>
      </c>
      <c r="B695">
        <v>1367.9361561262101</v>
      </c>
      <c r="D695" s="1">
        <v>39729</v>
      </c>
      <c r="E695">
        <f t="shared" si="76"/>
        <v>1499.13</v>
      </c>
      <c r="F695">
        <f t="shared" si="77"/>
        <v>1466.36143431081</v>
      </c>
      <c r="G695" s="2">
        <f t="shared" si="78"/>
        <v>-1.859210621067986E-2</v>
      </c>
      <c r="H695" s="2">
        <f t="shared" si="79"/>
        <v>1.2509086550669258E-2</v>
      </c>
      <c r="I695">
        <f t="shared" si="80"/>
        <v>9752.2150375353031</v>
      </c>
      <c r="J695">
        <f t="shared" si="81"/>
        <v>14348.61458961696</v>
      </c>
      <c r="AB695" s="1">
        <v>39727</v>
      </c>
      <c r="AC695">
        <v>1542.17</v>
      </c>
    </row>
    <row r="696" spans="1:29">
      <c r="A696" s="1">
        <v>39727</v>
      </c>
      <c r="B696">
        <v>1429.6027027330099</v>
      </c>
      <c r="D696" s="1">
        <v>39730</v>
      </c>
      <c r="E696">
        <f t="shared" si="76"/>
        <v>1484.08</v>
      </c>
      <c r="F696">
        <f t="shared" si="77"/>
        <v>1417.8083318537799</v>
      </c>
      <c r="G696" s="2">
        <f t="shared" si="78"/>
        <v>-1.0039156043838871E-2</v>
      </c>
      <c r="H696" s="2">
        <f t="shared" si="79"/>
        <v>-3.3142628131827813E-2</v>
      </c>
      <c r="I696">
        <f t="shared" si="80"/>
        <v>9654.3110290004133</v>
      </c>
      <c r="J696">
        <f t="shared" si="81"/>
        <v>13873.063792066367</v>
      </c>
      <c r="AB696" s="1">
        <v>39728</v>
      </c>
      <c r="AC696">
        <v>1527.53</v>
      </c>
    </row>
    <row r="697" spans="1:29">
      <c r="A697" s="1">
        <v>39728</v>
      </c>
      <c r="B697">
        <v>1448.20037060001</v>
      </c>
      <c r="D697" s="1">
        <v>39731</v>
      </c>
      <c r="E697">
        <f t="shared" si="76"/>
        <v>1470.67</v>
      </c>
      <c r="F697">
        <f t="shared" si="77"/>
        <v>1347.2487471608699</v>
      </c>
      <c r="G697" s="2">
        <f t="shared" si="78"/>
        <v>-9.0359010295939513E-3</v>
      </c>
      <c r="H697" s="2">
        <f t="shared" si="79"/>
        <v>-4.9798008851135979E-2</v>
      </c>
      <c r="I697">
        <f t="shared" si="80"/>
        <v>9567.0756300334488</v>
      </c>
      <c r="J697">
        <f t="shared" si="81"/>
        <v>13182.212838556672</v>
      </c>
      <c r="AB697" s="1">
        <v>39729</v>
      </c>
      <c r="AC697">
        <v>1499.13</v>
      </c>
    </row>
    <row r="698" spans="1:29">
      <c r="A698" s="1">
        <v>39729</v>
      </c>
      <c r="B698">
        <v>1466.36143431081</v>
      </c>
      <c r="D698" s="1">
        <v>39735</v>
      </c>
      <c r="E698">
        <f t="shared" si="76"/>
        <v>1466.75</v>
      </c>
      <c r="F698">
        <f t="shared" si="77"/>
        <v>1329.18783734934</v>
      </c>
      <c r="G698" s="2">
        <f t="shared" si="78"/>
        <v>-2.6654518008799588E-3</v>
      </c>
      <c r="H698" s="2">
        <f t="shared" si="79"/>
        <v>-1.343712141403589E-2</v>
      </c>
      <c r="I698">
        <f t="shared" si="80"/>
        <v>9541.5750510662219</v>
      </c>
      <c r="J698">
        <f t="shared" si="81"/>
        <v>13005.081844139324</v>
      </c>
      <c r="AB698" s="1">
        <v>39730</v>
      </c>
      <c r="AC698">
        <v>1484.08</v>
      </c>
    </row>
    <row r="699" spans="1:29">
      <c r="A699" s="1">
        <v>39730</v>
      </c>
      <c r="B699">
        <v>1417.8083318537799</v>
      </c>
      <c r="D699" s="1">
        <v>39736</v>
      </c>
      <c r="E699">
        <f t="shared" si="76"/>
        <v>1451.43</v>
      </c>
      <c r="F699">
        <f t="shared" si="77"/>
        <v>1328.20968401187</v>
      </c>
      <c r="G699" s="2">
        <f t="shared" si="78"/>
        <v>-1.044486108743814E-2</v>
      </c>
      <c r="H699" s="2">
        <f t="shared" si="79"/>
        <v>-7.6725222169785534E-4</v>
      </c>
      <c r="I699">
        <f t="shared" si="80"/>
        <v>9441.9146251024704</v>
      </c>
      <c r="J699">
        <f t="shared" si="81"/>
        <v>12995.103666201047</v>
      </c>
      <c r="AB699" s="1">
        <v>39731</v>
      </c>
      <c r="AC699">
        <v>1470.67</v>
      </c>
    </row>
    <row r="700" spans="1:29">
      <c r="A700" s="1">
        <v>39731</v>
      </c>
      <c r="B700">
        <v>1347.2487471608699</v>
      </c>
      <c r="D700" s="1">
        <v>39737</v>
      </c>
      <c r="E700">
        <f t="shared" si="76"/>
        <v>1447.21</v>
      </c>
      <c r="F700">
        <f t="shared" si="77"/>
        <v>1258.35157842591</v>
      </c>
      <c r="G700" s="2">
        <f t="shared" si="78"/>
        <v>-2.9074774532702463E-3</v>
      </c>
      <c r="H700" s="2">
        <f t="shared" si="79"/>
        <v>-5.2627039801641996E-2</v>
      </c>
      <c r="I700">
        <f t="shared" si="80"/>
        <v>9414.4624712142831</v>
      </c>
      <c r="J700">
        <f t="shared" si="81"/>
        <v>12311.20982833342</v>
      </c>
      <c r="AB700" s="1">
        <v>39735</v>
      </c>
      <c r="AC700">
        <v>1466.75</v>
      </c>
    </row>
    <row r="701" spans="1:29">
      <c r="A701" s="1">
        <v>39734</v>
      </c>
      <c r="B701">
        <v>1347.2487471608699</v>
      </c>
      <c r="D701" s="1">
        <v>39738</v>
      </c>
      <c r="E701">
        <f t="shared" si="76"/>
        <v>1433.46</v>
      </c>
      <c r="F701">
        <f t="shared" si="77"/>
        <v>1222.2691620989699</v>
      </c>
      <c r="G701" s="2">
        <f t="shared" si="78"/>
        <v>-9.501039932007127E-3</v>
      </c>
      <c r="H701" s="2">
        <f t="shared" si="79"/>
        <v>-2.8705701387061775E-2</v>
      </c>
      <c r="I701">
        <f t="shared" si="80"/>
        <v>9325.0152873368934</v>
      </c>
      <c r="J701">
        <f t="shared" si="81"/>
        <v>11957.807915287822</v>
      </c>
      <c r="AB701" s="1">
        <v>39736</v>
      </c>
      <c r="AC701">
        <v>1451.43</v>
      </c>
    </row>
    <row r="702" spans="1:29">
      <c r="A702" s="1">
        <v>39735</v>
      </c>
      <c r="B702">
        <v>1329.18783734934</v>
      </c>
      <c r="D702" s="1">
        <v>39741</v>
      </c>
      <c r="E702">
        <f t="shared" si="76"/>
        <v>1434.15</v>
      </c>
      <c r="F702">
        <f t="shared" si="77"/>
        <v>1225.36095857191</v>
      </c>
      <c r="G702" s="2">
        <f t="shared" si="78"/>
        <v>4.8135281068195646E-4</v>
      </c>
      <c r="H702" s="2">
        <f t="shared" si="79"/>
        <v>2.4982053048932759E-3</v>
      </c>
      <c r="I702">
        <f t="shared" si="80"/>
        <v>9329.5039096551045</v>
      </c>
      <c r="J702">
        <f t="shared" si="81"/>
        <v>11987.680974456687</v>
      </c>
      <c r="AB702" s="1">
        <v>39737</v>
      </c>
      <c r="AC702">
        <v>1447.21</v>
      </c>
    </row>
    <row r="703" spans="1:29">
      <c r="A703" s="1">
        <v>39736</v>
      </c>
      <c r="B703">
        <v>1328.20968401187</v>
      </c>
      <c r="D703" s="1">
        <v>39742</v>
      </c>
      <c r="E703">
        <f t="shared" si="76"/>
        <v>1448.81</v>
      </c>
      <c r="F703">
        <f t="shared" si="77"/>
        <v>1195.3079233665401</v>
      </c>
      <c r="G703" s="2">
        <f t="shared" si="78"/>
        <v>1.0222082766795593E-2</v>
      </c>
      <c r="H703" s="2">
        <f t="shared" si="79"/>
        <v>-2.4557212377634783E-2</v>
      </c>
      <c r="I703">
        <f t="shared" si="80"/>
        <v>9424.8708707927417</v>
      </c>
      <c r="J703">
        <f t="shared" si="81"/>
        <v>11693.296946851622</v>
      </c>
      <c r="AB703" s="1">
        <v>39738</v>
      </c>
      <c r="AC703">
        <v>1433.46</v>
      </c>
    </row>
    <row r="704" spans="1:29">
      <c r="A704" s="1">
        <v>39737</v>
      </c>
      <c r="B704">
        <v>1258.35157842591</v>
      </c>
      <c r="D704" s="1">
        <v>39743</v>
      </c>
      <c r="E704">
        <f t="shared" si="76"/>
        <v>1455.66</v>
      </c>
      <c r="F704">
        <f t="shared" si="77"/>
        <v>1148.98450903393</v>
      </c>
      <c r="G704" s="2">
        <f t="shared" si="78"/>
        <v>4.7280181666333743E-3</v>
      </c>
      <c r="H704" s="2">
        <f t="shared" si="79"/>
        <v>-3.8785726573933234E-2</v>
      </c>
      <c r="I704">
        <f t="shared" si="80"/>
        <v>9469.4318314880238</v>
      </c>
      <c r="J704">
        <f t="shared" si="81"/>
        <v>11239.763928723227</v>
      </c>
      <c r="AB704" s="1">
        <v>39741</v>
      </c>
      <c r="AC704">
        <v>1434.15</v>
      </c>
    </row>
    <row r="705" spans="1:29">
      <c r="A705" s="1">
        <v>39738</v>
      </c>
      <c r="B705">
        <v>1222.2691620989699</v>
      </c>
      <c r="D705" s="1">
        <v>39744</v>
      </c>
      <c r="E705">
        <f t="shared" si="76"/>
        <v>1462.13</v>
      </c>
      <c r="F705">
        <f t="shared" si="77"/>
        <v>1114.6659939516801</v>
      </c>
      <c r="G705" s="2">
        <f t="shared" si="78"/>
        <v>4.4447192338870067E-3</v>
      </c>
      <c r="H705" s="2">
        <f t="shared" si="79"/>
        <v>-2.9899911238665009E-2</v>
      </c>
      <c r="I705">
        <f t="shared" si="80"/>
        <v>9511.5207972834196</v>
      </c>
      <c r="J705">
        <f t="shared" si="81"/>
        <v>10903.695984910853</v>
      </c>
      <c r="AB705" s="1">
        <v>39742</v>
      </c>
      <c r="AC705">
        <v>1448.81</v>
      </c>
    </row>
    <row r="706" spans="1:29">
      <c r="A706" s="1">
        <v>39741</v>
      </c>
      <c r="B706">
        <v>1225.36095857191</v>
      </c>
      <c r="D706" s="1">
        <v>39745</v>
      </c>
      <c r="E706">
        <f t="shared" si="76"/>
        <v>1445.84</v>
      </c>
      <c r="F706">
        <f t="shared" si="77"/>
        <v>1130.37756840053</v>
      </c>
      <c r="G706" s="2">
        <f t="shared" si="78"/>
        <v>-1.1141280187124347E-2</v>
      </c>
      <c r="H706" s="2">
        <f t="shared" si="79"/>
        <v>1.4063971305896617E-2</v>
      </c>
      <c r="I706">
        <f t="shared" si="80"/>
        <v>9405.5502790752253</v>
      </c>
      <c r="J706">
        <f t="shared" si="81"/>
        <v>11057.045252370859</v>
      </c>
      <c r="AB706" s="1">
        <v>39743</v>
      </c>
      <c r="AC706">
        <v>1455.66</v>
      </c>
    </row>
    <row r="707" spans="1:29">
      <c r="A707" s="1">
        <v>39742</v>
      </c>
      <c r="B707">
        <v>1195.3079233665401</v>
      </c>
      <c r="D707" s="1">
        <v>39748</v>
      </c>
      <c r="E707">
        <f t="shared" si="76"/>
        <v>1444.67</v>
      </c>
      <c r="F707">
        <f t="shared" si="77"/>
        <v>1148.575877928</v>
      </c>
      <c r="G707" s="2">
        <f t="shared" si="78"/>
        <v>-8.0921817075185754E-4</v>
      </c>
      <c r="H707" s="2">
        <f t="shared" si="79"/>
        <v>1.6067970203554074E-2</v>
      </c>
      <c r="I707">
        <f t="shared" si="80"/>
        <v>9397.9391368834767</v>
      </c>
      <c r="J707">
        <f t="shared" si="81"/>
        <v>11234.709526025303</v>
      </c>
      <c r="AB707" s="1">
        <v>39744</v>
      </c>
      <c r="AC707">
        <v>1462.13</v>
      </c>
    </row>
    <row r="708" spans="1:29">
      <c r="A708" s="1">
        <v>39743</v>
      </c>
      <c r="B708">
        <v>1148.98450903393</v>
      </c>
      <c r="D708" s="1">
        <v>39749</v>
      </c>
      <c r="E708">
        <f t="shared" si="76"/>
        <v>1441.73</v>
      </c>
      <c r="F708">
        <f t="shared" si="77"/>
        <v>1135.2911077972101</v>
      </c>
      <c r="G708" s="2">
        <f t="shared" si="78"/>
        <v>-2.0350668318717124E-3</v>
      </c>
      <c r="H708" s="2">
        <f t="shared" si="79"/>
        <v>-1.1597646554292107E-2</v>
      </c>
      <c r="I708">
        <f t="shared" si="80"/>
        <v>9378.8137026580553</v>
      </c>
      <c r="J708">
        <f t="shared" si="81"/>
        <v>11104.413335802323</v>
      </c>
      <c r="AB708" s="1">
        <v>39745</v>
      </c>
      <c r="AC708">
        <v>1445.84</v>
      </c>
    </row>
    <row r="709" spans="1:29">
      <c r="A709" s="1">
        <v>39744</v>
      </c>
      <c r="B709">
        <v>1114.6659939516801</v>
      </c>
      <c r="D709" s="1">
        <v>39750</v>
      </c>
      <c r="E709">
        <f t="shared" ref="E709:E772" si="82">SUMIF(AB:AB,D709,AC:AC)</f>
        <v>1440.11</v>
      </c>
      <c r="F709">
        <f t="shared" ref="F709:F772" si="83">SUMIF(A:A,D709,B:B)</f>
        <v>1158.8240656092401</v>
      </c>
      <c r="G709" s="2">
        <f t="shared" ref="G709:G772" si="84">E709/E708-1</f>
        <v>-1.1236500593038157E-3</v>
      </c>
      <c r="H709" s="2">
        <f t="shared" ref="H709:H772" si="85">(F709/F708-1)-($M$23/252)</f>
        <v>2.0697217810872272E-2</v>
      </c>
      <c r="I709">
        <f t="shared" ref="I709:I772" si="86">I708*(1+G709)</f>
        <v>9368.2751980848643</v>
      </c>
      <c r="J709">
        <f t="shared" ref="J709:J772" si="87">J708*(1+H709)</f>
        <v>11334.243797275378</v>
      </c>
      <c r="AB709" s="1">
        <v>39748</v>
      </c>
      <c r="AC709">
        <v>1444.67</v>
      </c>
    </row>
    <row r="710" spans="1:29">
      <c r="A710" s="1">
        <v>39745</v>
      </c>
      <c r="B710">
        <v>1130.37756840053</v>
      </c>
      <c r="D710" s="1">
        <v>39751</v>
      </c>
      <c r="E710">
        <f t="shared" si="82"/>
        <v>1440.43</v>
      </c>
      <c r="F710">
        <f t="shared" si="83"/>
        <v>1131.19136372974</v>
      </c>
      <c r="G710" s="2">
        <f t="shared" si="84"/>
        <v>2.2220524821037202E-4</v>
      </c>
      <c r="H710" s="2">
        <f t="shared" si="85"/>
        <v>-2.3876816952112998E-2</v>
      </c>
      <c r="I710">
        <f t="shared" si="86"/>
        <v>9370.3568780005571</v>
      </c>
      <c r="J710">
        <f t="shared" si="87"/>
        <v>11063.618132837211</v>
      </c>
      <c r="AB710" s="1">
        <v>39749</v>
      </c>
      <c r="AC710">
        <v>1441.73</v>
      </c>
    </row>
    <row r="711" spans="1:29">
      <c r="A711" s="1">
        <v>39748</v>
      </c>
      <c r="B711">
        <v>1148.575877928</v>
      </c>
      <c r="D711" s="1">
        <v>39752</v>
      </c>
      <c r="E711">
        <f t="shared" si="82"/>
        <v>1432.06</v>
      </c>
      <c r="F711">
        <f t="shared" si="83"/>
        <v>1098.33038256379</v>
      </c>
      <c r="G711" s="2">
        <f t="shared" si="84"/>
        <v>-5.8107648410544721E-3</v>
      </c>
      <c r="H711" s="2">
        <f t="shared" si="85"/>
        <v>-2.9081236095161365E-2</v>
      </c>
      <c r="I711">
        <f t="shared" si="86"/>
        <v>9315.9079377057387</v>
      </c>
      <c r="J711">
        <f t="shared" si="87"/>
        <v>10741.874441849464</v>
      </c>
      <c r="AB711" s="1">
        <v>39750</v>
      </c>
      <c r="AC711">
        <v>1440.11</v>
      </c>
    </row>
    <row r="712" spans="1:29">
      <c r="A712" s="1">
        <v>39749</v>
      </c>
      <c r="B712">
        <v>1135.2911077972101</v>
      </c>
      <c r="D712" s="1">
        <v>39755</v>
      </c>
      <c r="E712">
        <f t="shared" si="82"/>
        <v>1436.61</v>
      </c>
      <c r="F712">
        <f t="shared" si="83"/>
        <v>1113.6559370098601</v>
      </c>
      <c r="G712" s="2">
        <f t="shared" si="84"/>
        <v>3.1772411770456532E-3</v>
      </c>
      <c r="H712" s="2">
        <f t="shared" si="85"/>
        <v>1.3922152116537212E-2</v>
      </c>
      <c r="I712">
        <f t="shared" si="86"/>
        <v>9345.5068240069832</v>
      </c>
      <c r="J712">
        <f t="shared" si="87"/>
        <v>10891.424451845634</v>
      </c>
      <c r="AB712" s="1">
        <v>39751</v>
      </c>
      <c r="AC712">
        <v>1440.43</v>
      </c>
    </row>
    <row r="713" spans="1:29">
      <c r="A713" s="1">
        <v>39750</v>
      </c>
      <c r="B713">
        <v>1158.8240656092401</v>
      </c>
      <c r="D713" s="1">
        <v>39756</v>
      </c>
      <c r="E713">
        <f t="shared" si="82"/>
        <v>1449.43</v>
      </c>
      <c r="F713">
        <f t="shared" si="83"/>
        <v>1171.87425315471</v>
      </c>
      <c r="G713" s="2">
        <f t="shared" si="84"/>
        <v>8.9237858569828354E-3</v>
      </c>
      <c r="H713" s="2">
        <f t="shared" si="85"/>
        <v>5.2245403612986317E-2</v>
      </c>
      <c r="I713">
        <f t="shared" si="86"/>
        <v>9428.9041256293931</v>
      </c>
      <c r="J713">
        <f t="shared" si="87"/>
        <v>11460.451318252657</v>
      </c>
      <c r="AB713" s="1">
        <v>39752</v>
      </c>
      <c r="AC713">
        <v>1432.06</v>
      </c>
    </row>
    <row r="714" spans="1:29">
      <c r="A714" s="1">
        <v>39751</v>
      </c>
      <c r="B714">
        <v>1131.19136372974</v>
      </c>
      <c r="D714" s="1">
        <v>39757</v>
      </c>
      <c r="E714">
        <f t="shared" si="82"/>
        <v>1464.25</v>
      </c>
      <c r="F714">
        <f t="shared" si="83"/>
        <v>1156.5636729381799</v>
      </c>
      <c r="G714" s="2">
        <f t="shared" si="84"/>
        <v>1.0224709023547218E-2</v>
      </c>
      <c r="H714" s="2">
        <f t="shared" si="85"/>
        <v>-1.3096385984240377E-2</v>
      </c>
      <c r="I714">
        <f t="shared" si="86"/>
        <v>9525.3119267248767</v>
      </c>
      <c r="J714">
        <f t="shared" si="87"/>
        <v>11310.360824235224</v>
      </c>
      <c r="AB714" s="1">
        <v>39755</v>
      </c>
      <c r="AC714">
        <v>1436.61</v>
      </c>
    </row>
    <row r="715" spans="1:29">
      <c r="A715" s="1">
        <v>39752</v>
      </c>
      <c r="B715">
        <v>1098.33038256379</v>
      </c>
      <c r="D715" s="1">
        <v>39758</v>
      </c>
      <c r="E715">
        <f t="shared" si="82"/>
        <v>1466.06</v>
      </c>
      <c r="F715">
        <f t="shared" si="83"/>
        <v>1142.32747234878</v>
      </c>
      <c r="G715" s="2">
        <f t="shared" si="84"/>
        <v>1.2361277104320223E-3</v>
      </c>
      <c r="H715" s="2">
        <f t="shared" si="85"/>
        <v>-1.2340399648192812E-2</v>
      </c>
      <c r="I715">
        <f t="shared" si="86"/>
        <v>9537.0864287480108</v>
      </c>
      <c r="J715">
        <f t="shared" si="87"/>
        <v>11170.786451498898</v>
      </c>
      <c r="AB715" s="1">
        <v>39756</v>
      </c>
      <c r="AC715">
        <v>1449.43</v>
      </c>
    </row>
    <row r="716" spans="1:29">
      <c r="A716" s="1">
        <v>39755</v>
      </c>
      <c r="B716">
        <v>1113.6559370098601</v>
      </c>
      <c r="D716" s="1">
        <v>39759</v>
      </c>
      <c r="E716">
        <f t="shared" si="82"/>
        <v>1463.01</v>
      </c>
      <c r="F716">
        <f t="shared" si="83"/>
        <v>1144.09376504073</v>
      </c>
      <c r="G716" s="2">
        <f t="shared" si="84"/>
        <v>-2.0804059861123658E-3</v>
      </c>
      <c r="H716" s="2">
        <f t="shared" si="85"/>
        <v>1.5148735141095834E-3</v>
      </c>
      <c r="I716">
        <f t="shared" si="86"/>
        <v>9517.2454170515721</v>
      </c>
      <c r="J716">
        <f t="shared" si="87"/>
        <v>11187.708780026047</v>
      </c>
      <c r="AB716" s="1">
        <v>39757</v>
      </c>
      <c r="AC716">
        <v>1464.25</v>
      </c>
    </row>
    <row r="717" spans="1:29">
      <c r="A717" s="1">
        <v>39756</v>
      </c>
      <c r="B717">
        <v>1171.87425315471</v>
      </c>
      <c r="D717" s="1">
        <v>39762</v>
      </c>
      <c r="E717">
        <f t="shared" si="82"/>
        <v>1477.26</v>
      </c>
      <c r="F717">
        <f t="shared" si="83"/>
        <v>1171.0111730256201</v>
      </c>
      <c r="G717" s="2">
        <f t="shared" si="84"/>
        <v>9.7401931634097938E-3</v>
      </c>
      <c r="H717" s="2">
        <f t="shared" si="85"/>
        <v>2.3495925224634142E-2</v>
      </c>
      <c r="I717">
        <f t="shared" si="86"/>
        <v>9609.9452257972316</v>
      </c>
      <c r="J717">
        <f t="shared" si="87"/>
        <v>11450.574348956521</v>
      </c>
      <c r="AB717" s="1">
        <v>39758</v>
      </c>
      <c r="AC717">
        <v>1466.06</v>
      </c>
    </row>
    <row r="718" spans="1:29">
      <c r="A718" s="1">
        <v>39757</v>
      </c>
      <c r="B718">
        <v>1156.5636729381799</v>
      </c>
      <c r="D718" s="1">
        <v>39764</v>
      </c>
      <c r="E718">
        <f t="shared" si="82"/>
        <v>1482.4</v>
      </c>
      <c r="F718">
        <f t="shared" si="83"/>
        <v>1131.6733162483999</v>
      </c>
      <c r="G718" s="2">
        <f t="shared" si="84"/>
        <v>3.4794145918797259E-3</v>
      </c>
      <c r="H718" s="2">
        <f t="shared" si="85"/>
        <v>-3.3624416192704544E-2</v>
      </c>
      <c r="I718">
        <f t="shared" si="86"/>
        <v>9643.3822094430361</v>
      </c>
      <c r="J718">
        <f t="shared" si="87"/>
        <v>11065.5554714017</v>
      </c>
      <c r="AB718" s="1">
        <v>39759</v>
      </c>
      <c r="AC718">
        <v>1463.01</v>
      </c>
    </row>
    <row r="719" spans="1:29">
      <c r="A719" s="1">
        <v>39758</v>
      </c>
      <c r="B719">
        <v>1142.32747234878</v>
      </c>
      <c r="D719" s="1">
        <v>39765</v>
      </c>
      <c r="E719">
        <f t="shared" si="82"/>
        <v>1475.77</v>
      </c>
      <c r="F719">
        <f t="shared" si="83"/>
        <v>1101.0856171315099</v>
      </c>
      <c r="G719" s="2">
        <f t="shared" si="84"/>
        <v>-4.4724770642202705E-3</v>
      </c>
      <c r="H719" s="2">
        <f t="shared" si="85"/>
        <v>-2.7060085041785396E-2</v>
      </c>
      <c r="I719">
        <f t="shared" si="86"/>
        <v>9600.2524036897921</v>
      </c>
      <c r="J719">
        <f t="shared" si="87"/>
        <v>10766.120599310976</v>
      </c>
      <c r="AB719" s="1">
        <v>39762</v>
      </c>
      <c r="AC719">
        <v>1477.26</v>
      </c>
    </row>
    <row r="720" spans="1:29">
      <c r="A720" s="1">
        <v>39759</v>
      </c>
      <c r="B720">
        <v>1144.09376504073</v>
      </c>
      <c r="D720" s="1">
        <v>39766</v>
      </c>
      <c r="E720">
        <f t="shared" si="82"/>
        <v>1476.68</v>
      </c>
      <c r="F720">
        <f t="shared" si="83"/>
        <v>1167.62614039819</v>
      </c>
      <c r="G720" s="2">
        <f t="shared" si="84"/>
        <v>6.1662725221411918E-4</v>
      </c>
      <c r="H720" s="2">
        <f t="shared" si="85"/>
        <v>6.0400394003618484E-2</v>
      </c>
      <c r="I720">
        <f t="shared" si="86"/>
        <v>9606.1721809500414</v>
      </c>
      <c r="J720">
        <f t="shared" si="87"/>
        <v>11416.398525399831</v>
      </c>
      <c r="AB720" s="1">
        <v>39764</v>
      </c>
      <c r="AC720">
        <v>1482.4</v>
      </c>
    </row>
    <row r="721" spans="1:29">
      <c r="A721" s="1">
        <v>39762</v>
      </c>
      <c r="B721">
        <v>1171.0111730256201</v>
      </c>
      <c r="D721" s="1">
        <v>39769</v>
      </c>
      <c r="E721">
        <f t="shared" si="82"/>
        <v>1476.7</v>
      </c>
      <c r="F721">
        <f t="shared" si="83"/>
        <v>1166.95505929722</v>
      </c>
      <c r="G721" s="2">
        <f t="shared" si="84"/>
        <v>1.3543895766243708E-5</v>
      </c>
      <c r="H721" s="2">
        <f t="shared" si="85"/>
        <v>-6.0608890919725466E-4</v>
      </c>
      <c r="I721">
        <f t="shared" si="86"/>
        <v>9606.3022859447719</v>
      </c>
      <c r="J721">
        <f t="shared" si="87"/>
        <v>11409.47917287061</v>
      </c>
      <c r="AB721" s="1">
        <v>39765</v>
      </c>
      <c r="AC721">
        <v>1475.77</v>
      </c>
    </row>
    <row r="722" spans="1:29">
      <c r="A722" s="1">
        <v>39763</v>
      </c>
      <c r="B722">
        <v>1171.0111730256201</v>
      </c>
      <c r="D722" s="1">
        <v>39770</v>
      </c>
      <c r="E722">
        <f t="shared" si="82"/>
        <v>1479.9</v>
      </c>
      <c r="F722">
        <f t="shared" si="83"/>
        <v>1155.1205799030799</v>
      </c>
      <c r="G722" s="2">
        <f t="shared" si="84"/>
        <v>2.1669939730479815E-3</v>
      </c>
      <c r="H722" s="2">
        <f t="shared" si="85"/>
        <v>-1.0172681813679618E-2</v>
      </c>
      <c r="I722">
        <f t="shared" si="86"/>
        <v>9627.1190851016909</v>
      </c>
      <c r="J722">
        <f t="shared" si="87"/>
        <v>11293.414171585193</v>
      </c>
      <c r="AB722" s="1">
        <v>39766</v>
      </c>
      <c r="AC722">
        <v>1476.68</v>
      </c>
    </row>
    <row r="723" spans="1:29">
      <c r="A723" s="1">
        <v>39764</v>
      </c>
      <c r="B723">
        <v>1131.6733162483999</v>
      </c>
      <c r="D723" s="1">
        <v>39771</v>
      </c>
      <c r="E723">
        <f t="shared" si="82"/>
        <v>1484.4</v>
      </c>
      <c r="F723">
        <f t="shared" si="83"/>
        <v>1165.6855064937899</v>
      </c>
      <c r="G723" s="2">
        <f t="shared" si="84"/>
        <v>3.0407459963510686E-3</v>
      </c>
      <c r="H723" s="2">
        <f t="shared" si="85"/>
        <v>9.1148185397023854E-3</v>
      </c>
      <c r="I723">
        <f t="shared" si="86"/>
        <v>9656.3927089161079</v>
      </c>
      <c r="J723">
        <f t="shared" si="87"/>
        <v>11396.351592452895</v>
      </c>
      <c r="AB723" s="1">
        <v>39769</v>
      </c>
      <c r="AC723">
        <v>1476.7</v>
      </c>
    </row>
    <row r="724" spans="1:29">
      <c r="A724" s="1">
        <v>39765</v>
      </c>
      <c r="B724">
        <v>1101.0856171315099</v>
      </c>
      <c r="D724" s="1">
        <v>39772</v>
      </c>
      <c r="E724">
        <f t="shared" si="82"/>
        <v>1488.15</v>
      </c>
      <c r="F724">
        <f t="shared" si="83"/>
        <v>1194.5218426147701</v>
      </c>
      <c r="G724" s="2">
        <f t="shared" si="84"/>
        <v>2.5262732417137279E-3</v>
      </c>
      <c r="H724" s="2">
        <f t="shared" si="85"/>
        <v>2.4706314563457479E-2</v>
      </c>
      <c r="I724">
        <f t="shared" si="86"/>
        <v>9680.7873954281222</v>
      </c>
      <c r="J724">
        <f t="shared" si="87"/>
        <v>11677.913439771795</v>
      </c>
      <c r="AB724" s="1">
        <v>39770</v>
      </c>
      <c r="AC724">
        <v>1479.9</v>
      </c>
    </row>
    <row r="725" spans="1:29">
      <c r="A725" s="1">
        <v>39766</v>
      </c>
      <c r="B725">
        <v>1167.62614039819</v>
      </c>
      <c r="D725" s="1">
        <v>39773</v>
      </c>
      <c r="E725">
        <f t="shared" si="82"/>
        <v>1475.61</v>
      </c>
      <c r="F725">
        <f t="shared" si="83"/>
        <v>1245.1275899275199</v>
      </c>
      <c r="G725" s="2">
        <f t="shared" si="84"/>
        <v>-8.4265699022276763E-3</v>
      </c>
      <c r="H725" s="2">
        <f t="shared" si="85"/>
        <v>4.2333508017169917E-2</v>
      </c>
      <c r="I725">
        <f t="shared" si="86"/>
        <v>9599.2115637319421</v>
      </c>
      <c r="J725">
        <f t="shared" si="87"/>
        <v>12172.28048199819</v>
      </c>
      <c r="AB725" s="1">
        <v>39771</v>
      </c>
      <c r="AC725">
        <v>1484.4</v>
      </c>
    </row>
    <row r="726" spans="1:29">
      <c r="A726" s="1">
        <v>39769</v>
      </c>
      <c r="B726">
        <v>1166.95505929722</v>
      </c>
      <c r="D726" s="1">
        <v>39776</v>
      </c>
      <c r="E726">
        <f t="shared" si="82"/>
        <v>1469.86</v>
      </c>
      <c r="F726">
        <f t="shared" si="83"/>
        <v>1277.8054942671599</v>
      </c>
      <c r="G726" s="2">
        <f t="shared" si="84"/>
        <v>-3.8966935707944739E-3</v>
      </c>
      <c r="H726" s="2">
        <f t="shared" si="85"/>
        <v>2.6213273918211346E-2</v>
      </c>
      <c r="I726">
        <f t="shared" si="86"/>
        <v>9561.8063777468524</v>
      </c>
      <c r="J726">
        <f t="shared" si="87"/>
        <v>12491.355804482106</v>
      </c>
      <c r="AB726" s="1">
        <v>39772</v>
      </c>
      <c r="AC726">
        <v>1488.15</v>
      </c>
    </row>
    <row r="727" spans="1:29">
      <c r="A727" s="1">
        <v>39770</v>
      </c>
      <c r="B727">
        <v>1155.1205799030799</v>
      </c>
      <c r="D727" s="1">
        <v>39777</v>
      </c>
      <c r="E727">
        <f t="shared" si="82"/>
        <v>1481.87</v>
      </c>
      <c r="F727">
        <f t="shared" si="83"/>
        <v>1290.45699141207</v>
      </c>
      <c r="G727" s="2">
        <f t="shared" si="84"/>
        <v>8.17084620303965E-3</v>
      </c>
      <c r="H727" s="2">
        <f t="shared" si="85"/>
        <v>9.8696077089800108E-3</v>
      </c>
      <c r="I727">
        <f t="shared" si="86"/>
        <v>9639.9344270826659</v>
      </c>
      <c r="J727">
        <f t="shared" si="87"/>
        <v>12614.640586025633</v>
      </c>
      <c r="AB727" s="1">
        <v>39773</v>
      </c>
      <c r="AC727">
        <v>1475.61</v>
      </c>
    </row>
    <row r="728" spans="1:29">
      <c r="A728" s="1">
        <v>39771</v>
      </c>
      <c r="B728">
        <v>1165.6855064937899</v>
      </c>
      <c r="D728" s="1">
        <v>39778</v>
      </c>
      <c r="E728">
        <f t="shared" si="82"/>
        <v>1485.38</v>
      </c>
      <c r="F728">
        <f t="shared" si="83"/>
        <v>1279.7882635373801</v>
      </c>
      <c r="G728" s="2">
        <f t="shared" si="84"/>
        <v>2.3686288270903244E-3</v>
      </c>
      <c r="H728" s="2">
        <f t="shared" si="85"/>
        <v>-8.298752107561513E-3</v>
      </c>
      <c r="I728">
        <f t="shared" si="86"/>
        <v>9662.7678536579151</v>
      </c>
      <c r="J728">
        <f t="shared" si="87"/>
        <v>12509.954810876221</v>
      </c>
      <c r="AB728" s="1">
        <v>39776</v>
      </c>
      <c r="AC728">
        <v>1469.86</v>
      </c>
    </row>
    <row r="729" spans="1:29">
      <c r="A729" s="1">
        <v>39772</v>
      </c>
      <c r="B729">
        <v>1194.5218426147701</v>
      </c>
      <c r="D729" s="1">
        <v>39780</v>
      </c>
      <c r="E729">
        <f t="shared" si="82"/>
        <v>1490.33</v>
      </c>
      <c r="F729">
        <f t="shared" si="83"/>
        <v>1296.9917932343501</v>
      </c>
      <c r="G729" s="2">
        <f t="shared" si="84"/>
        <v>3.3324805773604638E-3</v>
      </c>
      <c r="H729" s="2">
        <f t="shared" si="85"/>
        <v>1.3411132012707128E-2</v>
      </c>
      <c r="I729">
        <f t="shared" si="86"/>
        <v>9694.9688398537728</v>
      </c>
      <c r="J729">
        <f t="shared" si="87"/>
        <v>12677.727466317881</v>
      </c>
      <c r="AB729" s="1">
        <v>39777</v>
      </c>
      <c r="AC729">
        <v>1481.87</v>
      </c>
    </row>
    <row r="730" spans="1:29">
      <c r="A730" s="1">
        <v>39773</v>
      </c>
      <c r="B730">
        <v>1245.1275899275199</v>
      </c>
      <c r="D730" s="1">
        <v>39783</v>
      </c>
      <c r="E730">
        <f t="shared" si="82"/>
        <v>1503.7</v>
      </c>
      <c r="F730">
        <f t="shared" si="83"/>
        <v>1244.5882762475501</v>
      </c>
      <c r="G730" s="2">
        <f t="shared" si="84"/>
        <v>8.971167459556062E-3</v>
      </c>
      <c r="H730" s="2">
        <f t="shared" si="85"/>
        <v>-4.0435241706023119E-2</v>
      </c>
      <c r="I730">
        <f t="shared" si="86"/>
        <v>9781.9440288312799</v>
      </c>
      <c r="J730">
        <f t="shared" si="87"/>
        <v>12165.10049193423</v>
      </c>
      <c r="AB730" s="1">
        <v>39778</v>
      </c>
      <c r="AC730">
        <v>1485.38</v>
      </c>
    </row>
    <row r="731" spans="1:29">
      <c r="A731" s="1">
        <v>39776</v>
      </c>
      <c r="B731">
        <v>1277.8054942671599</v>
      </c>
      <c r="D731" s="1">
        <v>39784</v>
      </c>
      <c r="E731">
        <f t="shared" si="82"/>
        <v>1505.98</v>
      </c>
      <c r="F731">
        <f t="shared" si="83"/>
        <v>1255.48550021713</v>
      </c>
      <c r="G731" s="2">
        <f t="shared" si="84"/>
        <v>1.5162598922657811E-3</v>
      </c>
      <c r="H731" s="2">
        <f t="shared" si="85"/>
        <v>8.7243366518169E-3</v>
      </c>
      <c r="I731">
        <f t="shared" si="86"/>
        <v>9796.7759982305852</v>
      </c>
      <c r="J731">
        <f t="shared" si="87"/>
        <v>12271.232924029047</v>
      </c>
      <c r="AB731" s="1">
        <v>39780</v>
      </c>
      <c r="AC731">
        <v>1490.33</v>
      </c>
    </row>
    <row r="732" spans="1:29">
      <c r="A732" s="1">
        <v>39777</v>
      </c>
      <c r="B732">
        <v>1290.45699141207</v>
      </c>
      <c r="D732" s="1">
        <v>39785</v>
      </c>
      <c r="E732">
        <f t="shared" si="82"/>
        <v>1506.66</v>
      </c>
      <c r="F732">
        <f t="shared" si="83"/>
        <v>1231.80357137499</v>
      </c>
      <c r="G732" s="2">
        <f t="shared" si="84"/>
        <v>4.515332208927525E-4</v>
      </c>
      <c r="H732" s="2">
        <f t="shared" si="85"/>
        <v>-1.8894114915745584E-2</v>
      </c>
      <c r="I732">
        <f t="shared" si="86"/>
        <v>9801.1995680514319</v>
      </c>
      <c r="J732">
        <f t="shared" si="87"/>
        <v>12039.378839004563</v>
      </c>
      <c r="AB732" s="1">
        <v>39783</v>
      </c>
      <c r="AC732">
        <v>1503.7</v>
      </c>
    </row>
    <row r="733" spans="1:29">
      <c r="A733" s="1">
        <v>39778</v>
      </c>
      <c r="B733">
        <v>1279.7882635373801</v>
      </c>
      <c r="D733" s="1">
        <v>39786</v>
      </c>
      <c r="E733">
        <f t="shared" si="82"/>
        <v>1514.09</v>
      </c>
      <c r="F733">
        <f t="shared" si="83"/>
        <v>1230.0678539166599</v>
      </c>
      <c r="G733" s="2">
        <f t="shared" si="84"/>
        <v>4.9314377497244877E-3</v>
      </c>
      <c r="H733" s="2">
        <f t="shared" si="85"/>
        <v>-1.4404354427144709E-3</v>
      </c>
      <c r="I733">
        <f t="shared" si="86"/>
        <v>9849.5335735939043</v>
      </c>
      <c r="J733">
        <f t="shared" si="87"/>
        <v>12022.036891016594</v>
      </c>
      <c r="AB733" s="1">
        <v>39784</v>
      </c>
      <c r="AC733">
        <v>1505.98</v>
      </c>
    </row>
    <row r="734" spans="1:29">
      <c r="A734" s="1">
        <v>39780</v>
      </c>
      <c r="B734">
        <v>1296.9917932343501</v>
      </c>
      <c r="D734" s="1">
        <v>39787</v>
      </c>
      <c r="E734">
        <f t="shared" si="82"/>
        <v>1509.27</v>
      </c>
      <c r="F734">
        <f t="shared" si="83"/>
        <v>1198.9728052898799</v>
      </c>
      <c r="G734" s="2">
        <f t="shared" si="84"/>
        <v>-3.1834303112759921E-3</v>
      </c>
      <c r="H734" s="2">
        <f t="shared" si="85"/>
        <v>-2.5310482001967092E-2</v>
      </c>
      <c r="I734">
        <f t="shared" si="86"/>
        <v>9818.1782698637944</v>
      </c>
      <c r="J734">
        <f t="shared" si="87"/>
        <v>11717.753342659535</v>
      </c>
      <c r="AB734" s="1">
        <v>39785</v>
      </c>
      <c r="AC734">
        <v>1506.66</v>
      </c>
    </row>
    <row r="735" spans="1:29">
      <c r="A735" s="1">
        <v>39783</v>
      </c>
      <c r="B735">
        <v>1244.5882762475501</v>
      </c>
      <c r="D735" s="1">
        <v>39790</v>
      </c>
      <c r="E735">
        <f t="shared" si="82"/>
        <v>1508.03</v>
      </c>
      <c r="F735">
        <f t="shared" si="83"/>
        <v>1225.08134661389</v>
      </c>
      <c r="G735" s="2">
        <f t="shared" si="84"/>
        <v>-8.2158924513175968E-4</v>
      </c>
      <c r="H735" s="2">
        <f t="shared" si="85"/>
        <v>2.1744408516277094E-2</v>
      </c>
      <c r="I735">
        <f t="shared" si="86"/>
        <v>9810.111760190488</v>
      </c>
      <c r="J735">
        <f t="shared" si="87"/>
        <v>11972.548958235295</v>
      </c>
      <c r="AB735" s="1">
        <v>39786</v>
      </c>
      <c r="AC735">
        <v>1514.09</v>
      </c>
    </row>
    <row r="736" spans="1:29">
      <c r="A736" s="1">
        <v>39784</v>
      </c>
      <c r="B736">
        <v>1255.48550021713</v>
      </c>
      <c r="D736" s="1">
        <v>39791</v>
      </c>
      <c r="E736">
        <f t="shared" si="82"/>
        <v>1516.51</v>
      </c>
      <c r="F736">
        <f t="shared" si="83"/>
        <v>1243.1802210184201</v>
      </c>
      <c r="G736" s="2">
        <f t="shared" si="84"/>
        <v>5.623230307089333E-3</v>
      </c>
      <c r="H736" s="2">
        <f t="shared" si="85"/>
        <v>1.4742261096799403E-2</v>
      </c>
      <c r="I736">
        <f t="shared" si="86"/>
        <v>9865.2762779563254</v>
      </c>
      <c r="J736">
        <f t="shared" si="87"/>
        <v>12149.051400971812</v>
      </c>
      <c r="AB736" s="1">
        <v>39787</v>
      </c>
      <c r="AC736">
        <v>1509.27</v>
      </c>
    </row>
    <row r="737" spans="1:29">
      <c r="A737" s="1">
        <v>39785</v>
      </c>
      <c r="B737">
        <v>1231.80357137499</v>
      </c>
      <c r="D737" s="1">
        <v>39792</v>
      </c>
      <c r="E737">
        <f t="shared" si="82"/>
        <v>1518.38</v>
      </c>
      <c r="F737">
        <f t="shared" si="83"/>
        <v>1297.7466545570401</v>
      </c>
      <c r="G737" s="2">
        <f t="shared" si="84"/>
        <v>1.2330944075542583E-3</v>
      </c>
      <c r="H737" s="2">
        <f t="shared" si="85"/>
        <v>4.3861267983070849E-2</v>
      </c>
      <c r="I737">
        <f t="shared" si="86"/>
        <v>9877.4410949636513</v>
      </c>
      <c r="J737">
        <f t="shared" si="87"/>
        <v>12681.924200209938</v>
      </c>
      <c r="AB737" s="1">
        <v>39790</v>
      </c>
      <c r="AC737">
        <v>1508.03</v>
      </c>
    </row>
    <row r="738" spans="1:29">
      <c r="A738" s="1">
        <v>39786</v>
      </c>
      <c r="B738">
        <v>1230.0678539166599</v>
      </c>
      <c r="D738" s="1">
        <v>39793</v>
      </c>
      <c r="E738">
        <f t="shared" si="82"/>
        <v>1521.32</v>
      </c>
      <c r="F738">
        <f t="shared" si="83"/>
        <v>1331.13288502826</v>
      </c>
      <c r="G738" s="2">
        <f t="shared" si="84"/>
        <v>1.9362741869624056E-3</v>
      </c>
      <c r="H738" s="2">
        <f t="shared" si="85"/>
        <v>2.5694959048026957E-2</v>
      </c>
      <c r="I738">
        <f t="shared" si="86"/>
        <v>9896.5665291890709</v>
      </c>
      <c r="J738">
        <f t="shared" si="87"/>
        <v>13007.785723184514</v>
      </c>
      <c r="AB738" s="1">
        <v>39791</v>
      </c>
      <c r="AC738">
        <v>1516.51</v>
      </c>
    </row>
    <row r="739" spans="1:29">
      <c r="A739" s="1">
        <v>39787</v>
      </c>
      <c r="B739">
        <v>1198.9728052898799</v>
      </c>
      <c r="D739" s="1">
        <v>39794</v>
      </c>
      <c r="E739">
        <f t="shared" si="82"/>
        <v>1524.18</v>
      </c>
      <c r="F739">
        <f t="shared" si="83"/>
        <v>1323.2858320555099</v>
      </c>
      <c r="G739" s="2">
        <f t="shared" si="84"/>
        <v>1.8799463623695445E-3</v>
      </c>
      <c r="H739" s="2">
        <f t="shared" si="85"/>
        <v>-5.9263676984988908E-3</v>
      </c>
      <c r="I739">
        <f t="shared" si="86"/>
        <v>9915.1715434355683</v>
      </c>
      <c r="J739">
        <f t="shared" si="87"/>
        <v>12930.696802045639</v>
      </c>
      <c r="AB739" s="1">
        <v>39792</v>
      </c>
      <c r="AC739">
        <v>1518.38</v>
      </c>
    </row>
    <row r="740" spans="1:29">
      <c r="A740" s="1">
        <v>39790</v>
      </c>
      <c r="B740">
        <v>1225.08134661389</v>
      </c>
      <c r="D740" s="1">
        <v>39797</v>
      </c>
      <c r="E740">
        <f t="shared" si="82"/>
        <v>1529.91</v>
      </c>
      <c r="F740">
        <f t="shared" si="83"/>
        <v>1354.45859927212</v>
      </c>
      <c r="G740" s="2">
        <f t="shared" si="84"/>
        <v>3.759398496240518E-3</v>
      </c>
      <c r="H740" s="2">
        <f t="shared" si="85"/>
        <v>2.3525743646514021E-2</v>
      </c>
      <c r="I740">
        <f t="shared" si="86"/>
        <v>9952.4466244259274</v>
      </c>
      <c r="J740">
        <f t="shared" si="87"/>
        <v>13234.901060181362</v>
      </c>
      <c r="AB740" s="1">
        <v>39793</v>
      </c>
      <c r="AC740">
        <v>1521.32</v>
      </c>
    </row>
    <row r="741" spans="1:29">
      <c r="A741" s="1">
        <v>39791</v>
      </c>
      <c r="B741">
        <v>1243.1802210184201</v>
      </c>
      <c r="D741" s="1">
        <v>39798</v>
      </c>
      <c r="E741">
        <f t="shared" si="82"/>
        <v>1542.7</v>
      </c>
      <c r="F741">
        <f t="shared" si="83"/>
        <v>1378.6993461894899</v>
      </c>
      <c r="G741" s="2">
        <f t="shared" si="84"/>
        <v>8.3599688870585886E-3</v>
      </c>
      <c r="H741" s="2">
        <f t="shared" si="85"/>
        <v>1.7865651802317108E-2</v>
      </c>
      <c r="I741">
        <f t="shared" si="86"/>
        <v>10035.648768556239</v>
      </c>
      <c r="J741">
        <f t="shared" si="87"/>
        <v>13471.351194160679</v>
      </c>
      <c r="AB741" s="1">
        <v>39794</v>
      </c>
      <c r="AC741">
        <v>1524.18</v>
      </c>
    </row>
    <row r="742" spans="1:29">
      <c r="A742" s="1">
        <v>39792</v>
      </c>
      <c r="B742">
        <v>1297.7466545570401</v>
      </c>
      <c r="D742" s="1">
        <v>39799</v>
      </c>
      <c r="E742">
        <f t="shared" si="82"/>
        <v>1560.45</v>
      </c>
      <c r="F742">
        <f t="shared" si="83"/>
        <v>1433.10331609224</v>
      </c>
      <c r="G742" s="2">
        <f t="shared" si="84"/>
        <v>1.1505801516821235E-2</v>
      </c>
      <c r="H742" s="2">
        <f t="shared" si="85"/>
        <v>3.9429008886308368E-2</v>
      </c>
      <c r="I742">
        <f t="shared" si="86"/>
        <v>10151.116951379778</v>
      </c>
      <c r="J742">
        <f t="shared" si="87"/>
        <v>14002.51322010582</v>
      </c>
      <c r="AB742" s="1">
        <v>39797</v>
      </c>
      <c r="AC742">
        <v>1529.91</v>
      </c>
    </row>
    <row r="743" spans="1:29">
      <c r="A743" s="1">
        <v>39793</v>
      </c>
      <c r="B743">
        <v>1331.13288502826</v>
      </c>
      <c r="D743" s="1">
        <v>39800</v>
      </c>
      <c r="E743">
        <f t="shared" si="82"/>
        <v>1576.2</v>
      </c>
      <c r="F743">
        <f t="shared" si="83"/>
        <v>1436.34540373297</v>
      </c>
      <c r="G743" s="2">
        <f t="shared" si="84"/>
        <v>1.0093242333942154E-2</v>
      </c>
      <c r="H743" s="2">
        <f t="shared" si="85"/>
        <v>2.2309354484449603E-3</v>
      </c>
      <c r="I743">
        <f t="shared" si="86"/>
        <v>10253.574634730241</v>
      </c>
      <c r="J743">
        <f t="shared" si="87"/>
        <v>14033.751923215872</v>
      </c>
      <c r="AB743" s="1">
        <v>39798</v>
      </c>
      <c r="AC743">
        <v>1542.7</v>
      </c>
    </row>
    <row r="744" spans="1:29">
      <c r="A744" s="1">
        <v>39794</v>
      </c>
      <c r="B744">
        <v>1323.2858320555099</v>
      </c>
      <c r="D744" s="1">
        <v>39801</v>
      </c>
      <c r="E744">
        <f t="shared" si="82"/>
        <v>1577</v>
      </c>
      <c r="F744">
        <f t="shared" si="83"/>
        <v>1399.0168645640799</v>
      </c>
      <c r="G744" s="2">
        <f t="shared" si="84"/>
        <v>5.0754980332445854E-4</v>
      </c>
      <c r="H744" s="2">
        <f t="shared" si="85"/>
        <v>-2.601990256675649E-2</v>
      </c>
      <c r="I744">
        <f t="shared" si="86"/>
        <v>10258.778834519471</v>
      </c>
      <c r="J744">
        <f t="shared" si="87"/>
        <v>13668.595065527765</v>
      </c>
      <c r="AB744" s="1">
        <v>39799</v>
      </c>
      <c r="AC744">
        <v>1560.45</v>
      </c>
    </row>
    <row r="745" spans="1:29">
      <c r="A745" s="1">
        <v>39797</v>
      </c>
      <c r="B745">
        <v>1354.45859927212</v>
      </c>
      <c r="D745" s="1">
        <v>39804</v>
      </c>
      <c r="E745">
        <f t="shared" si="82"/>
        <v>1579.99</v>
      </c>
      <c r="F745">
        <f t="shared" si="83"/>
        <v>1411.3334430033101</v>
      </c>
      <c r="G745" s="2">
        <f t="shared" si="84"/>
        <v>1.8960050729233124E-3</v>
      </c>
      <c r="H745" s="2">
        <f t="shared" si="85"/>
        <v>8.7723891553522452E-3</v>
      </c>
      <c r="I745">
        <f t="shared" si="86"/>
        <v>10278.229531231718</v>
      </c>
      <c r="J745">
        <f t="shared" si="87"/>
        <v>13788.501300649501</v>
      </c>
      <c r="AB745" s="1">
        <v>39800</v>
      </c>
      <c r="AC745">
        <v>1576.2</v>
      </c>
    </row>
    <row r="746" spans="1:29">
      <c r="A746" s="1">
        <v>39798</v>
      </c>
      <c r="B746">
        <v>1378.6993461894899</v>
      </c>
      <c r="D746" s="1">
        <v>39805</v>
      </c>
      <c r="E746">
        <f t="shared" si="82"/>
        <v>1580.99</v>
      </c>
      <c r="F746">
        <f t="shared" si="83"/>
        <v>1399.72760975299</v>
      </c>
      <c r="G746" s="2">
        <f t="shared" si="84"/>
        <v>6.3291539819876341E-4</v>
      </c>
      <c r="H746" s="2">
        <f t="shared" si="85"/>
        <v>-8.254659798084962E-3</v>
      </c>
      <c r="I746">
        <f t="shared" si="86"/>
        <v>10284.734780968256</v>
      </c>
      <c r="J746">
        <f t="shared" si="87"/>
        <v>13674.681913287188</v>
      </c>
      <c r="AB746" s="1">
        <v>39801</v>
      </c>
      <c r="AC746">
        <v>1577</v>
      </c>
    </row>
    <row r="747" spans="1:29">
      <c r="A747" s="1">
        <v>39799</v>
      </c>
      <c r="B747">
        <v>1433.10331609224</v>
      </c>
      <c r="D747" s="1">
        <v>39806</v>
      </c>
      <c r="E747">
        <f t="shared" si="82"/>
        <v>1583.54</v>
      </c>
      <c r="F747">
        <f t="shared" si="83"/>
        <v>1416.25277333648</v>
      </c>
      <c r="G747" s="2">
        <f t="shared" si="84"/>
        <v>1.6129134276623436E-3</v>
      </c>
      <c r="H747" s="2">
        <f t="shared" si="85"/>
        <v>1.1774636092752056E-2</v>
      </c>
      <c r="I747">
        <f t="shared" si="86"/>
        <v>10301.323167796425</v>
      </c>
      <c r="J747">
        <f t="shared" si="87"/>
        <v>13835.696316500282</v>
      </c>
      <c r="AB747" s="1">
        <v>39804</v>
      </c>
      <c r="AC747">
        <v>1579.99</v>
      </c>
    </row>
    <row r="748" spans="1:29">
      <c r="A748" s="1">
        <v>39800</v>
      </c>
      <c r="B748">
        <v>1436.34540373297</v>
      </c>
      <c r="D748" s="1">
        <v>39808</v>
      </c>
      <c r="E748">
        <f t="shared" si="82"/>
        <v>1587.42</v>
      </c>
      <c r="F748">
        <f t="shared" si="83"/>
        <v>1421.3012737312999</v>
      </c>
      <c r="G748" s="2">
        <f t="shared" si="84"/>
        <v>2.4502064993623396E-3</v>
      </c>
      <c r="H748" s="2">
        <f t="shared" si="85"/>
        <v>3.5333395906416939E-3</v>
      </c>
      <c r="I748">
        <f t="shared" si="86"/>
        <v>10326.563536774192</v>
      </c>
      <c r="J748">
        <f t="shared" si="87"/>
        <v>13884.582530059466</v>
      </c>
      <c r="AB748" s="1">
        <v>39805</v>
      </c>
      <c r="AC748">
        <v>1580.99</v>
      </c>
    </row>
    <row r="749" spans="1:29">
      <c r="A749" s="1">
        <v>39801</v>
      </c>
      <c r="B749">
        <v>1399.0168645640799</v>
      </c>
      <c r="D749" s="1">
        <v>39811</v>
      </c>
      <c r="E749">
        <f t="shared" si="82"/>
        <v>1591.69</v>
      </c>
      <c r="F749">
        <f t="shared" si="83"/>
        <v>1466.6829876760401</v>
      </c>
      <c r="G749" s="2">
        <f t="shared" si="84"/>
        <v>2.6898993335096044E-3</v>
      </c>
      <c r="H749" s="2">
        <f t="shared" si="85"/>
        <v>3.1898344225642715E-2</v>
      </c>
      <c r="I749">
        <f t="shared" si="86"/>
        <v>10354.340953149205</v>
      </c>
      <c r="J749">
        <f t="shared" si="87"/>
        <v>14327.477723032647</v>
      </c>
      <c r="AB749" s="1">
        <v>39806</v>
      </c>
      <c r="AC749">
        <v>1583.54</v>
      </c>
    </row>
    <row r="750" spans="1:29">
      <c r="A750" s="1">
        <v>39804</v>
      </c>
      <c r="B750">
        <v>1411.3334430033101</v>
      </c>
      <c r="D750" s="1">
        <v>39812</v>
      </c>
      <c r="E750">
        <f t="shared" si="82"/>
        <v>1599.39</v>
      </c>
      <c r="F750">
        <f t="shared" si="83"/>
        <v>1464.0407843389901</v>
      </c>
      <c r="G750" s="2">
        <f t="shared" si="84"/>
        <v>4.8376254170097166E-3</v>
      </c>
      <c r="H750" s="2">
        <f t="shared" si="85"/>
        <v>-1.8328314347866629E-3</v>
      </c>
      <c r="I750">
        <f t="shared" si="86"/>
        <v>10404.431376120545</v>
      </c>
      <c r="J750">
        <f t="shared" si="87"/>
        <v>14301.217871480667</v>
      </c>
      <c r="AB750" s="1">
        <v>39808</v>
      </c>
      <c r="AC750">
        <v>1587.42</v>
      </c>
    </row>
    <row r="751" spans="1:29">
      <c r="A751" s="1">
        <v>39805</v>
      </c>
      <c r="B751">
        <v>1399.72760975299</v>
      </c>
      <c r="D751" s="1">
        <v>39813</v>
      </c>
      <c r="E751">
        <f t="shared" si="82"/>
        <v>1591.62</v>
      </c>
      <c r="F751">
        <f t="shared" si="83"/>
        <v>1478.9081076249699</v>
      </c>
      <c r="G751" s="2">
        <f t="shared" si="84"/>
        <v>-4.8581021514453315E-3</v>
      </c>
      <c r="H751" s="2">
        <f t="shared" si="85"/>
        <v>1.0123643362858726E-2</v>
      </c>
      <c r="I751">
        <f t="shared" si="86"/>
        <v>10353.885585667649</v>
      </c>
      <c r="J751">
        <f t="shared" si="87"/>
        <v>14445.998300866078</v>
      </c>
      <c r="AB751" s="1">
        <v>39811</v>
      </c>
      <c r="AC751">
        <v>1591.69</v>
      </c>
    </row>
    <row r="752" spans="1:29">
      <c r="A752" s="1">
        <v>39806</v>
      </c>
      <c r="B752">
        <v>1416.25277333648</v>
      </c>
      <c r="D752" s="1">
        <v>39815</v>
      </c>
      <c r="E752">
        <f t="shared" si="82"/>
        <v>1578.43</v>
      </c>
      <c r="F752">
        <f t="shared" si="83"/>
        <v>1461.56064515257</v>
      </c>
      <c r="G752" s="2">
        <f t="shared" si="84"/>
        <v>-8.2871539689121088E-3</v>
      </c>
      <c r="H752" s="2">
        <f t="shared" si="85"/>
        <v>-1.1761261553816659E-2</v>
      </c>
      <c r="I752">
        <f t="shared" si="86"/>
        <v>10268.081341642721</v>
      </c>
      <c r="J752">
        <f t="shared" si="87"/>
        <v>14276.095136443602</v>
      </c>
      <c r="AB752" s="1">
        <v>39812</v>
      </c>
      <c r="AC752">
        <v>1599.39</v>
      </c>
    </row>
    <row r="753" spans="1:29">
      <c r="A753" s="1">
        <v>39808</v>
      </c>
      <c r="B753">
        <v>1421.3012737312999</v>
      </c>
      <c r="D753" s="1">
        <v>39818</v>
      </c>
      <c r="E753">
        <f t="shared" si="82"/>
        <v>1577.04</v>
      </c>
      <c r="F753">
        <f t="shared" si="83"/>
        <v>1424.1194275189</v>
      </c>
      <c r="G753" s="2">
        <f t="shared" si="84"/>
        <v>-8.8062188377069361E-4</v>
      </c>
      <c r="H753" s="2">
        <f t="shared" si="85"/>
        <v>-2.564863560349465E-2</v>
      </c>
      <c r="I753">
        <f t="shared" si="86"/>
        <v>10259.039044508932</v>
      </c>
      <c r="J753">
        <f t="shared" si="87"/>
        <v>13909.932774448138</v>
      </c>
      <c r="AB753" s="1">
        <v>39813</v>
      </c>
      <c r="AC753">
        <v>1591.62</v>
      </c>
    </row>
    <row r="754" spans="1:29">
      <c r="A754" s="1">
        <v>39811</v>
      </c>
      <c r="B754">
        <v>1466.6829876760401</v>
      </c>
      <c r="D754" s="1">
        <v>39819</v>
      </c>
      <c r="E754">
        <f t="shared" si="82"/>
        <v>1587.39</v>
      </c>
      <c r="F754">
        <f t="shared" si="83"/>
        <v>1448.5716338607599</v>
      </c>
      <c r="G754" s="2">
        <f t="shared" si="84"/>
        <v>6.5629280170447224E-3</v>
      </c>
      <c r="H754" s="2">
        <f t="shared" si="85"/>
        <v>1.7138703999413609E-2</v>
      </c>
      <c r="I754">
        <f t="shared" si="86"/>
        <v>10326.368379282096</v>
      </c>
      <c r="J754">
        <f t="shared" si="87"/>
        <v>14148.330994921145</v>
      </c>
      <c r="AB754" s="1">
        <v>39815</v>
      </c>
      <c r="AC754">
        <v>1578.43</v>
      </c>
    </row>
    <row r="755" spans="1:29">
      <c r="A755" s="1">
        <v>39812</v>
      </c>
      <c r="B755">
        <v>1464.0407843389901</v>
      </c>
      <c r="D755" s="1">
        <v>39820</v>
      </c>
      <c r="E755">
        <f t="shared" si="82"/>
        <v>1600.62</v>
      </c>
      <c r="F755">
        <f t="shared" si="83"/>
        <v>1415.71274978884</v>
      </c>
      <c r="G755" s="2">
        <f t="shared" si="84"/>
        <v>8.3344357719272733E-3</v>
      </c>
      <c r="H755" s="2">
        <f t="shared" si="85"/>
        <v>-2.2714993773061996E-2</v>
      </c>
      <c r="I755">
        <f t="shared" si="86"/>
        <v>10412.432833296483</v>
      </c>
      <c r="J755">
        <f t="shared" si="87"/>
        <v>13826.951744472291</v>
      </c>
      <c r="AB755" s="1">
        <v>39818</v>
      </c>
      <c r="AC755">
        <v>1577.04</v>
      </c>
    </row>
    <row r="756" spans="1:29">
      <c r="A756" s="1">
        <v>39813</v>
      </c>
      <c r="B756">
        <v>1478.9081076249699</v>
      </c>
      <c r="D756" s="1">
        <v>39821</v>
      </c>
      <c r="E756">
        <f t="shared" si="82"/>
        <v>1606.09</v>
      </c>
      <c r="F756">
        <f t="shared" si="83"/>
        <v>1442.7955601844101</v>
      </c>
      <c r="G756" s="2">
        <f t="shared" si="84"/>
        <v>3.4174257475227954E-3</v>
      </c>
      <c r="H756" s="2">
        <f t="shared" si="85"/>
        <v>1.9098810071801999E-2</v>
      </c>
      <c r="I756">
        <f t="shared" si="86"/>
        <v>10448.016549355343</v>
      </c>
      <c r="J756">
        <f t="shared" si="87"/>
        <v>14091.030069711938</v>
      </c>
      <c r="AB756" s="1">
        <v>39819</v>
      </c>
      <c r="AC756">
        <v>1587.39</v>
      </c>
    </row>
    <row r="757" spans="1:29">
      <c r="A757" s="1">
        <v>39815</v>
      </c>
      <c r="B757">
        <v>1461.56064515257</v>
      </c>
      <c r="D757" s="1">
        <v>39822</v>
      </c>
      <c r="E757">
        <f t="shared" si="82"/>
        <v>1608.2</v>
      </c>
      <c r="F757">
        <f t="shared" si="83"/>
        <v>1448.2263709454701</v>
      </c>
      <c r="G757" s="2">
        <f t="shared" si="84"/>
        <v>1.3137495408104272E-3</v>
      </c>
      <c r="H757" s="2">
        <f t="shared" si="85"/>
        <v>3.7327396991960423E-3</v>
      </c>
      <c r="I757">
        <f t="shared" si="86"/>
        <v>10461.742626299438</v>
      </c>
      <c r="J757">
        <f t="shared" si="87"/>
        <v>14143.628217055717</v>
      </c>
      <c r="AB757" s="1">
        <v>39820</v>
      </c>
      <c r="AC757">
        <v>1600.62</v>
      </c>
    </row>
    <row r="758" spans="1:29">
      <c r="A758" s="1">
        <v>39818</v>
      </c>
      <c r="B758">
        <v>1424.1194275189</v>
      </c>
      <c r="D758" s="1">
        <v>39825</v>
      </c>
      <c r="E758">
        <f t="shared" si="82"/>
        <v>1618.72</v>
      </c>
      <c r="F758">
        <f t="shared" si="83"/>
        <v>1399.1745167690201</v>
      </c>
      <c r="G758" s="2">
        <f t="shared" si="84"/>
        <v>6.5414749409278272E-3</v>
      </c>
      <c r="H758" s="2">
        <f t="shared" si="85"/>
        <v>-3.3901644044597869E-2</v>
      </c>
      <c r="I758">
        <f t="shared" si="86"/>
        <v>10530.177853527812</v>
      </c>
      <c r="J758">
        <f t="shared" si="87"/>
        <v>13664.135967741964</v>
      </c>
      <c r="AB758" s="1">
        <v>39821</v>
      </c>
      <c r="AC758">
        <v>1606.09</v>
      </c>
    </row>
    <row r="759" spans="1:29">
      <c r="A759" s="1">
        <v>39819</v>
      </c>
      <c r="B759">
        <v>1448.5716338607599</v>
      </c>
      <c r="D759" s="1">
        <v>39826</v>
      </c>
      <c r="E759">
        <f t="shared" si="82"/>
        <v>1614.69</v>
      </c>
      <c r="F759">
        <f t="shared" si="83"/>
        <v>1398.0145113763999</v>
      </c>
      <c r="G759" s="2">
        <f t="shared" si="84"/>
        <v>-2.4896214292774443E-3</v>
      </c>
      <c r="H759" s="2">
        <f t="shared" si="85"/>
        <v>-8.6041332859957331E-4</v>
      </c>
      <c r="I759">
        <f t="shared" si="86"/>
        <v>10503.961697089566</v>
      </c>
      <c r="J759">
        <f t="shared" si="87"/>
        <v>13652.379163031523</v>
      </c>
      <c r="AB759" s="1">
        <v>39822</v>
      </c>
      <c r="AC759">
        <v>1608.2</v>
      </c>
    </row>
    <row r="760" spans="1:29">
      <c r="A760" s="1">
        <v>39820</v>
      </c>
      <c r="B760">
        <v>1415.71274978884</v>
      </c>
      <c r="D760" s="1">
        <v>39827</v>
      </c>
      <c r="E760">
        <f t="shared" si="82"/>
        <v>1622.46</v>
      </c>
      <c r="F760">
        <f t="shared" si="83"/>
        <v>1383.1380854091001</v>
      </c>
      <c r="G760" s="2">
        <f t="shared" si="84"/>
        <v>4.8120691897515222E-3</v>
      </c>
      <c r="H760" s="2">
        <f t="shared" si="85"/>
        <v>-1.0672459041935511E-2</v>
      </c>
      <c r="I760">
        <f t="shared" si="86"/>
        <v>10554.50748754246</v>
      </c>
      <c r="J760">
        <f t="shared" si="87"/>
        <v>13506.674705589096</v>
      </c>
      <c r="AB760" s="1">
        <v>39825</v>
      </c>
      <c r="AC760">
        <v>1618.72</v>
      </c>
    </row>
    <row r="761" spans="1:29">
      <c r="A761" s="1">
        <v>39821</v>
      </c>
      <c r="B761">
        <v>1442.7955601844101</v>
      </c>
      <c r="D761" s="1">
        <v>39828</v>
      </c>
      <c r="E761">
        <f t="shared" si="82"/>
        <v>1622.88</v>
      </c>
      <c r="F761">
        <f t="shared" si="83"/>
        <v>1377.11253733183</v>
      </c>
      <c r="G761" s="2">
        <f t="shared" si="84"/>
        <v>2.5886616619219538E-4</v>
      </c>
      <c r="H761" s="2">
        <f t="shared" si="85"/>
        <v>-4.3877819738612819E-3</v>
      </c>
      <c r="I761">
        <f t="shared" si="86"/>
        <v>10557.239692431807</v>
      </c>
      <c r="J761">
        <f t="shared" si="87"/>
        <v>13447.410361789103</v>
      </c>
      <c r="AB761" s="1">
        <v>39826</v>
      </c>
      <c r="AC761">
        <v>1614.69</v>
      </c>
    </row>
    <row r="762" spans="1:29">
      <c r="A762" s="1">
        <v>39822</v>
      </c>
      <c r="B762">
        <v>1448.2263709454701</v>
      </c>
      <c r="D762" s="1">
        <v>39829</v>
      </c>
      <c r="E762">
        <f t="shared" si="82"/>
        <v>1617.9</v>
      </c>
      <c r="F762">
        <f t="shared" si="83"/>
        <v>1430.8521190492499</v>
      </c>
      <c r="G762" s="2">
        <f t="shared" si="84"/>
        <v>-3.0686187518486063E-3</v>
      </c>
      <c r="H762" s="2">
        <f t="shared" si="85"/>
        <v>3.8992027794880389E-2</v>
      </c>
      <c r="I762">
        <f t="shared" si="86"/>
        <v>10524.843548743851</v>
      </c>
      <c r="J762">
        <f t="shared" si="87"/>
        <v>13971.752160385146</v>
      </c>
      <c r="AB762" s="1">
        <v>39827</v>
      </c>
      <c r="AC762">
        <v>1622.46</v>
      </c>
    </row>
    <row r="763" spans="1:29">
      <c r="A763" s="1">
        <v>39825</v>
      </c>
      <c r="B763">
        <v>1399.1745167690201</v>
      </c>
      <c r="D763" s="1">
        <v>39833</v>
      </c>
      <c r="E763">
        <f t="shared" si="82"/>
        <v>1615.57</v>
      </c>
      <c r="F763">
        <f t="shared" si="83"/>
        <v>1451.97900276524</v>
      </c>
      <c r="G763" s="2">
        <f t="shared" si="84"/>
        <v>-1.4401384510787096E-3</v>
      </c>
      <c r="H763" s="2">
        <f t="shared" si="85"/>
        <v>1.4733896925464974E-2</v>
      </c>
      <c r="I763">
        <f t="shared" si="86"/>
        <v>10509.686316857717</v>
      </c>
      <c r="J763">
        <f t="shared" si="87"/>
        <v>14177.610516584402</v>
      </c>
      <c r="AB763" s="1">
        <v>39828</v>
      </c>
      <c r="AC763">
        <v>1622.88</v>
      </c>
    </row>
    <row r="764" spans="1:29">
      <c r="A764" s="1">
        <v>39826</v>
      </c>
      <c r="B764">
        <v>1398.0145113763999</v>
      </c>
      <c r="D764" s="1">
        <v>39834</v>
      </c>
      <c r="E764">
        <f t="shared" si="82"/>
        <v>1599.77</v>
      </c>
      <c r="F764">
        <f t="shared" si="83"/>
        <v>1426.63724593402</v>
      </c>
      <c r="G764" s="2">
        <f t="shared" si="84"/>
        <v>-9.7798300290299345E-3</v>
      </c>
      <c r="H764" s="2">
        <f t="shared" si="85"/>
        <v>-1.7484602168656247E-2</v>
      </c>
      <c r="I764">
        <f t="shared" si="86"/>
        <v>10406.903371020426</v>
      </c>
      <c r="J764">
        <f t="shared" si="87"/>
        <v>13929.720636999768</v>
      </c>
      <c r="AB764" s="1">
        <v>39829</v>
      </c>
      <c r="AC764">
        <v>1617.9</v>
      </c>
    </row>
    <row r="765" spans="1:29">
      <c r="A765" s="1">
        <v>39827</v>
      </c>
      <c r="B765">
        <v>1383.1380854091001</v>
      </c>
      <c r="D765" s="1">
        <v>39835</v>
      </c>
      <c r="E765">
        <f t="shared" si="82"/>
        <v>1595.11</v>
      </c>
      <c r="F765">
        <f t="shared" si="83"/>
        <v>1437.1657807597201</v>
      </c>
      <c r="G765" s="2">
        <f t="shared" si="84"/>
        <v>-2.9129187320677818E-3</v>
      </c>
      <c r="H765" s="2">
        <f t="shared" si="85"/>
        <v>7.348617113545142E-3</v>
      </c>
      <c r="I765">
        <f t="shared" si="86"/>
        <v>10376.58890724816</v>
      </c>
      <c r="J765">
        <f t="shared" si="87"/>
        <v>14032.084820459726</v>
      </c>
      <c r="AB765" s="1">
        <v>39833</v>
      </c>
      <c r="AC765">
        <v>1615.57</v>
      </c>
    </row>
    <row r="766" spans="1:29">
      <c r="A766" s="1">
        <v>39828</v>
      </c>
      <c r="B766">
        <v>1377.11253733183</v>
      </c>
      <c r="D766" s="1">
        <v>39836</v>
      </c>
      <c r="E766">
        <f t="shared" si="82"/>
        <v>1591.33</v>
      </c>
      <c r="F766">
        <f t="shared" si="83"/>
        <v>1498.0001276550199</v>
      </c>
      <c r="G766" s="2">
        <f t="shared" si="84"/>
        <v>-2.3697425255938542E-3</v>
      </c>
      <c r="H766" s="2">
        <f t="shared" si="85"/>
        <v>4.2298038056922081E-2</v>
      </c>
      <c r="I766">
        <f t="shared" si="86"/>
        <v>10351.999063244049</v>
      </c>
      <c r="J766">
        <f t="shared" si="87"/>
        <v>14625.614478213489</v>
      </c>
      <c r="AB766" s="1">
        <v>39834</v>
      </c>
      <c r="AC766">
        <v>1599.77</v>
      </c>
    </row>
    <row r="767" spans="1:29">
      <c r="A767" s="1">
        <v>39829</v>
      </c>
      <c r="B767">
        <v>1430.8521190492499</v>
      </c>
      <c r="D767" s="1">
        <v>39839</v>
      </c>
      <c r="E767">
        <f t="shared" si="82"/>
        <v>1593.15</v>
      </c>
      <c r="F767">
        <f t="shared" si="83"/>
        <v>1519.2892432696001</v>
      </c>
      <c r="G767" s="2">
        <f t="shared" si="84"/>
        <v>1.1436974103424813E-3</v>
      </c>
      <c r="H767" s="2">
        <f t="shared" si="85"/>
        <v>1.4180342249182487E-2</v>
      </c>
      <c r="I767">
        <f t="shared" si="86"/>
        <v>10363.83861776455</v>
      </c>
      <c r="J767">
        <f t="shared" si="87"/>
        <v>14833.010697119153</v>
      </c>
      <c r="AB767" s="1">
        <v>39835</v>
      </c>
      <c r="AC767">
        <v>1595.11</v>
      </c>
    </row>
    <row r="768" spans="1:29">
      <c r="A768" s="1">
        <v>39833</v>
      </c>
      <c r="B768">
        <v>1451.97900276524</v>
      </c>
      <c r="D768" s="1">
        <v>39840</v>
      </c>
      <c r="E768">
        <f t="shared" si="82"/>
        <v>1609.09</v>
      </c>
      <c r="F768">
        <f t="shared" si="83"/>
        <v>1519.81030476717</v>
      </c>
      <c r="G768" s="2">
        <f t="shared" si="84"/>
        <v>1.0005335341932486E-2</v>
      </c>
      <c r="H768" s="2">
        <f t="shared" si="85"/>
        <v>3.1161478150106914E-4</v>
      </c>
      <c r="I768">
        <f t="shared" si="86"/>
        <v>10467.532298564955</v>
      </c>
      <c r="J768">
        <f t="shared" si="87"/>
        <v>14837.632882506537</v>
      </c>
      <c r="AB768" s="1">
        <v>39836</v>
      </c>
      <c r="AC768">
        <v>1591.33</v>
      </c>
    </row>
    <row r="769" spans="1:29">
      <c r="A769" s="1">
        <v>39834</v>
      </c>
      <c r="B769">
        <v>1426.63724593402</v>
      </c>
      <c r="D769" s="1">
        <v>39841</v>
      </c>
      <c r="E769">
        <f t="shared" si="82"/>
        <v>1605.79</v>
      </c>
      <c r="F769">
        <f t="shared" si="83"/>
        <v>1494.20030643208</v>
      </c>
      <c r="G769" s="2">
        <f t="shared" si="84"/>
        <v>-2.0508486162986728E-3</v>
      </c>
      <c r="H769" s="2">
        <f t="shared" si="85"/>
        <v>-1.6882135291138498E-2</v>
      </c>
      <c r="I769">
        <f t="shared" si="86"/>
        <v>10446.064974434381</v>
      </c>
      <c r="J769">
        <f t="shared" si="87"/>
        <v>14587.141956783817</v>
      </c>
      <c r="AB769" s="1">
        <v>39839</v>
      </c>
      <c r="AC769">
        <v>1593.15</v>
      </c>
    </row>
    <row r="770" spans="1:29">
      <c r="A770" s="1">
        <v>39835</v>
      </c>
      <c r="B770">
        <v>1437.1657807597201</v>
      </c>
      <c r="D770" s="1">
        <v>39842</v>
      </c>
      <c r="E770">
        <f t="shared" si="82"/>
        <v>1597.72</v>
      </c>
      <c r="F770">
        <f t="shared" si="83"/>
        <v>1511.6775031898501</v>
      </c>
      <c r="G770" s="2">
        <f t="shared" si="84"/>
        <v>-5.0255637412114362E-3</v>
      </c>
      <c r="H770" s="2">
        <f t="shared" si="85"/>
        <v>1.1665340108019196E-2</v>
      </c>
      <c r="I770">
        <f t="shared" si="86"/>
        <v>10393.567609060525</v>
      </c>
      <c r="J770">
        <f t="shared" si="87"/>
        <v>14757.305928913654</v>
      </c>
      <c r="AB770" s="1">
        <v>39840</v>
      </c>
      <c r="AC770">
        <v>1609.09</v>
      </c>
    </row>
    <row r="771" spans="1:29">
      <c r="A771" s="1">
        <v>39836</v>
      </c>
      <c r="B771">
        <v>1498.0001276550199</v>
      </c>
      <c r="D771" s="1">
        <v>39843</v>
      </c>
      <c r="E771">
        <f t="shared" si="82"/>
        <v>1598.84</v>
      </c>
      <c r="F771">
        <f t="shared" si="83"/>
        <v>1549.8957402052199</v>
      </c>
      <c r="G771" s="2">
        <f t="shared" si="84"/>
        <v>7.0099892346586756E-4</v>
      </c>
      <c r="H771" s="2">
        <f t="shared" si="85"/>
        <v>2.5250655013945158E-2</v>
      </c>
      <c r="I771">
        <f t="shared" si="86"/>
        <v>10400.853488765446</v>
      </c>
      <c r="J771">
        <f t="shared" si="87"/>
        <v>15129.9375698599</v>
      </c>
      <c r="AB771" s="1">
        <v>39841</v>
      </c>
      <c r="AC771">
        <v>1605.79</v>
      </c>
    </row>
    <row r="772" spans="1:29">
      <c r="A772" s="1">
        <v>39839</v>
      </c>
      <c r="B772">
        <v>1519.2892432696001</v>
      </c>
      <c r="D772" s="1">
        <v>39846</v>
      </c>
      <c r="E772">
        <f t="shared" si="82"/>
        <v>1608.97</v>
      </c>
      <c r="F772">
        <f t="shared" si="83"/>
        <v>1528.3536820040599</v>
      </c>
      <c r="G772" s="2">
        <f t="shared" si="84"/>
        <v>6.3358434865277147E-3</v>
      </c>
      <c r="H772" s="2">
        <f t="shared" si="85"/>
        <v>-1.393038618177026E-2</v>
      </c>
      <c r="I772">
        <f t="shared" si="86"/>
        <v>10466.751668596569</v>
      </c>
      <c r="J772">
        <f t="shared" si="87"/>
        <v>14919.171696605677</v>
      </c>
      <c r="AB772" s="1">
        <v>39842</v>
      </c>
      <c r="AC772">
        <v>1597.72</v>
      </c>
    </row>
    <row r="773" spans="1:29">
      <c r="A773" s="1">
        <v>39840</v>
      </c>
      <c r="B773">
        <v>1519.81030476717</v>
      </c>
      <c r="D773" s="1">
        <v>39847</v>
      </c>
      <c r="E773">
        <f t="shared" ref="E773:E836" si="88">SUMIF(AB:AB,D773,AC:AC)</f>
        <v>1598.22</v>
      </c>
      <c r="F773">
        <f t="shared" ref="F773:F836" si="89">SUMIF(A:A,D773,B:B)</f>
        <v>1487.3607766468101</v>
      </c>
      <c r="G773" s="2">
        <f t="shared" ref="G773:G836" si="90">E773/E772-1</f>
        <v>-6.6812930011125315E-3</v>
      </c>
      <c r="H773" s="2">
        <f t="shared" ref="H773:H836" si="91">(F773/F772-1)-($M$23/252)</f>
        <v>-2.6852958523570645E-2</v>
      </c>
      <c r="I773">
        <f t="shared" ref="I773:I836" si="92">I772*(1+G773)</f>
        <v>10396.820233928793</v>
      </c>
      <c r="J773">
        <f t="shared" ref="J773:J836" si="93">J772*(1+H773)</f>
        <v>14518.547797830697</v>
      </c>
      <c r="AB773" s="1">
        <v>39843</v>
      </c>
      <c r="AC773">
        <v>1598.84</v>
      </c>
    </row>
    <row r="774" spans="1:29">
      <c r="A774" s="1">
        <v>39841</v>
      </c>
      <c r="B774">
        <v>1494.20030643208</v>
      </c>
      <c r="D774" s="1">
        <v>39848</v>
      </c>
      <c r="E774">
        <f t="shared" si="88"/>
        <v>1591.54</v>
      </c>
      <c r="F774">
        <f t="shared" si="89"/>
        <v>1502.12442438317</v>
      </c>
      <c r="G774" s="2">
        <f t="shared" si="90"/>
        <v>-4.179649860469814E-3</v>
      </c>
      <c r="H774" s="2">
        <f t="shared" si="91"/>
        <v>9.8947211648515391E-3</v>
      </c>
      <c r="I774">
        <f t="shared" si="92"/>
        <v>10353.365165688723</v>
      </c>
      <c r="J774">
        <f t="shared" si="93"/>
        <v>14662.2047800088</v>
      </c>
      <c r="AB774" s="1">
        <v>39846</v>
      </c>
      <c r="AC774">
        <v>1608.97</v>
      </c>
    </row>
    <row r="775" spans="1:29">
      <c r="A775" s="1">
        <v>39842</v>
      </c>
      <c r="B775">
        <v>1511.6775031898501</v>
      </c>
      <c r="D775" s="1">
        <v>39849</v>
      </c>
      <c r="E775">
        <f t="shared" si="88"/>
        <v>1594.13</v>
      </c>
      <c r="F775">
        <f t="shared" si="89"/>
        <v>1523.06398448768</v>
      </c>
      <c r="G775" s="2">
        <f t="shared" si="90"/>
        <v>1.6273546376466275E-3</v>
      </c>
      <c r="H775" s="2">
        <f t="shared" si="91"/>
        <v>1.3908614597320923E-2</v>
      </c>
      <c r="I775">
        <f t="shared" si="92"/>
        <v>10370.213762506355</v>
      </c>
      <c r="J775">
        <f t="shared" si="93"/>
        <v>14866.135735440937</v>
      </c>
      <c r="AB775" s="1">
        <v>39847</v>
      </c>
      <c r="AC775">
        <v>1598.22</v>
      </c>
    </row>
    <row r="776" spans="1:29">
      <c r="A776" s="1">
        <v>39843</v>
      </c>
      <c r="B776">
        <v>1549.8957402052199</v>
      </c>
      <c r="D776" s="1">
        <v>39850</v>
      </c>
      <c r="E776">
        <f t="shared" si="88"/>
        <v>1590.4</v>
      </c>
      <c r="F776">
        <f t="shared" si="89"/>
        <v>1522.2043379470099</v>
      </c>
      <c r="G776" s="2">
        <f t="shared" si="90"/>
        <v>-2.3398342669669336E-3</v>
      </c>
      <c r="H776" s="2">
        <f t="shared" si="91"/>
        <v>-5.9576839649858526E-4</v>
      </c>
      <c r="I776">
        <f t="shared" si="92"/>
        <v>10345.949180989071</v>
      </c>
      <c r="J776">
        <f t="shared" si="93"/>
        <v>14857.278961591705</v>
      </c>
      <c r="AB776" s="1">
        <v>39848</v>
      </c>
      <c r="AC776">
        <v>1591.54</v>
      </c>
    </row>
    <row r="777" spans="1:29">
      <c r="A777" s="1">
        <v>39846</v>
      </c>
      <c r="B777">
        <v>1528.3536820040599</v>
      </c>
      <c r="D777" s="1">
        <v>39853</v>
      </c>
      <c r="E777">
        <f t="shared" si="88"/>
        <v>1592.95</v>
      </c>
      <c r="F777">
        <f t="shared" si="89"/>
        <v>1489.9026790857199</v>
      </c>
      <c r="G777" s="2">
        <f t="shared" si="90"/>
        <v>1.6033702213278378E-3</v>
      </c>
      <c r="H777" s="2">
        <f t="shared" si="91"/>
        <v>-2.1251666384564025E-2</v>
      </c>
      <c r="I777">
        <f t="shared" si="92"/>
        <v>10362.53756781724</v>
      </c>
      <c r="J777">
        <f t="shared" si="93"/>
        <v>14541.537025717556</v>
      </c>
      <c r="AB777" s="1">
        <v>39849</v>
      </c>
      <c r="AC777">
        <v>1594.13</v>
      </c>
    </row>
    <row r="778" spans="1:29">
      <c r="A778" s="1">
        <v>39847</v>
      </c>
      <c r="B778">
        <v>1487.3607766468101</v>
      </c>
      <c r="D778" s="1">
        <v>39854</v>
      </c>
      <c r="E778">
        <f t="shared" si="88"/>
        <v>1611.76</v>
      </c>
      <c r="F778">
        <f t="shared" si="89"/>
        <v>1544.5526221359601</v>
      </c>
      <c r="G778" s="2">
        <f t="shared" si="90"/>
        <v>1.1808280234784529E-2</v>
      </c>
      <c r="H778" s="2">
        <f t="shared" si="91"/>
        <v>3.6648860727749387E-2</v>
      </c>
      <c r="I778">
        <f t="shared" si="92"/>
        <v>10484.901315361509</v>
      </c>
      <c r="J778">
        <f t="shared" si="93"/>
        <v>15074.467790940489</v>
      </c>
      <c r="AB778" s="1">
        <v>39850</v>
      </c>
      <c r="AC778">
        <v>1590.4</v>
      </c>
    </row>
    <row r="779" spans="1:29">
      <c r="A779" s="1">
        <v>39848</v>
      </c>
      <c r="B779">
        <v>1502.12442438317</v>
      </c>
      <c r="D779" s="1">
        <v>39855</v>
      </c>
      <c r="E779">
        <f t="shared" si="88"/>
        <v>1619.02</v>
      </c>
      <c r="F779">
        <f t="shared" si="89"/>
        <v>1601.09386917493</v>
      </c>
      <c r="G779" s="2">
        <f t="shared" si="90"/>
        <v>4.5043927135552941E-3</v>
      </c>
      <c r="H779" s="2">
        <f t="shared" si="91"/>
        <v>3.6575527263019124E-2</v>
      </c>
      <c r="I779">
        <f t="shared" si="92"/>
        <v>10532.12942844877</v>
      </c>
      <c r="J779">
        <f t="shared" si="93"/>
        <v>15625.824398603536</v>
      </c>
      <c r="AB779" s="1">
        <v>39853</v>
      </c>
      <c r="AC779">
        <v>1592.95</v>
      </c>
    </row>
    <row r="780" spans="1:29">
      <c r="A780" s="1">
        <v>39849</v>
      </c>
      <c r="B780">
        <v>1523.06398448768</v>
      </c>
      <c r="D780" s="1">
        <v>39856</v>
      </c>
      <c r="E780">
        <f t="shared" si="88"/>
        <v>1621.19</v>
      </c>
      <c r="F780">
        <f t="shared" si="89"/>
        <v>1605.34881887706</v>
      </c>
      <c r="G780" s="2">
        <f t="shared" si="90"/>
        <v>1.3403169818779759E-3</v>
      </c>
      <c r="H780" s="2">
        <f t="shared" si="91"/>
        <v>2.6261774908971866E-3</v>
      </c>
      <c r="I780">
        <f t="shared" si="92"/>
        <v>10546.245820377057</v>
      </c>
      <c r="J780">
        <f t="shared" si="93"/>
        <v>15666.86058691586</v>
      </c>
      <c r="AB780" s="1">
        <v>39854</v>
      </c>
      <c r="AC780">
        <v>1611.76</v>
      </c>
    </row>
    <row r="781" spans="1:29">
      <c r="A781" s="1">
        <v>39850</v>
      </c>
      <c r="B781">
        <v>1522.2043379470099</v>
      </c>
      <c r="D781" s="1">
        <v>39857</v>
      </c>
      <c r="E781">
        <f t="shared" si="88"/>
        <v>1606.94</v>
      </c>
      <c r="F781">
        <f t="shared" si="89"/>
        <v>1581.54717025682</v>
      </c>
      <c r="G781" s="2">
        <f t="shared" si="90"/>
        <v>-8.7898395622968417E-3</v>
      </c>
      <c r="H781" s="2">
        <f t="shared" si="91"/>
        <v>-1.485781454544558E-2</v>
      </c>
      <c r="I781">
        <f t="shared" si="92"/>
        <v>10453.546011631399</v>
      </c>
      <c r="J781">
        <f t="shared" si="93"/>
        <v>15434.085277806114</v>
      </c>
      <c r="AB781" s="1">
        <v>39855</v>
      </c>
      <c r="AC781">
        <v>1619.02</v>
      </c>
    </row>
    <row r="782" spans="1:29">
      <c r="A782" s="1">
        <v>39853</v>
      </c>
      <c r="B782">
        <v>1489.9026790857199</v>
      </c>
      <c r="D782" s="1">
        <v>39861</v>
      </c>
      <c r="E782">
        <f t="shared" si="88"/>
        <v>1625.04</v>
      </c>
      <c r="F782">
        <f t="shared" si="89"/>
        <v>1641.9911298034001</v>
      </c>
      <c r="G782" s="2">
        <f t="shared" si="90"/>
        <v>1.1263643944391166E-2</v>
      </c>
      <c r="H782" s="2">
        <f t="shared" si="91"/>
        <v>3.8186897257184903E-2</v>
      </c>
      <c r="I782">
        <f t="shared" si="92"/>
        <v>10571.291031862726</v>
      </c>
      <c r="J782">
        <f t="shared" si="93"/>
        <v>16023.465106568325</v>
      </c>
      <c r="AB782" s="1">
        <v>39856</v>
      </c>
      <c r="AC782">
        <v>1621.19</v>
      </c>
    </row>
    <row r="783" spans="1:29">
      <c r="A783" s="1">
        <v>39854</v>
      </c>
      <c r="B783">
        <v>1544.5526221359601</v>
      </c>
      <c r="D783" s="1">
        <v>39862</v>
      </c>
      <c r="E783">
        <f t="shared" si="88"/>
        <v>1607.99</v>
      </c>
      <c r="F783">
        <f t="shared" si="89"/>
        <v>1645.59727612659</v>
      </c>
      <c r="G783" s="2">
        <f t="shared" si="90"/>
        <v>-1.0492049426475636E-2</v>
      </c>
      <c r="H783" s="2">
        <f t="shared" si="91"/>
        <v>2.1648540847257433E-3</v>
      </c>
      <c r="I783">
        <f t="shared" si="92"/>
        <v>10460.376523854764</v>
      </c>
      <c r="J783">
        <f t="shared" si="93"/>
        <v>16058.153570455739</v>
      </c>
      <c r="AB783" s="1">
        <v>39857</v>
      </c>
      <c r="AC783">
        <v>1606.94</v>
      </c>
    </row>
    <row r="784" spans="1:29">
      <c r="A784" s="1">
        <v>39855</v>
      </c>
      <c r="B784">
        <v>1601.09386917493</v>
      </c>
      <c r="D784" s="1">
        <v>39863</v>
      </c>
      <c r="E784">
        <f t="shared" si="88"/>
        <v>1593.52</v>
      </c>
      <c r="F784">
        <f t="shared" si="89"/>
        <v>1631.54389321139</v>
      </c>
      <c r="G784" s="2">
        <f t="shared" si="90"/>
        <v>-8.9988121816677591E-3</v>
      </c>
      <c r="H784" s="2">
        <f t="shared" si="91"/>
        <v>-8.5713383756791713E-3</v>
      </c>
      <c r="I784">
        <f t="shared" si="92"/>
        <v>10366.245560167068</v>
      </c>
      <c r="J784">
        <f t="shared" si="93"/>
        <v>15920.513702514743</v>
      </c>
      <c r="AB784" s="1">
        <v>39861</v>
      </c>
      <c r="AC784">
        <v>1625.04</v>
      </c>
    </row>
    <row r="785" spans="1:29">
      <c r="A785" s="1">
        <v>39856</v>
      </c>
      <c r="B785">
        <v>1605.34881887706</v>
      </c>
      <c r="D785" s="1">
        <v>39864</v>
      </c>
      <c r="E785">
        <f t="shared" si="88"/>
        <v>1594.39</v>
      </c>
      <c r="F785">
        <f t="shared" si="89"/>
        <v>1676.5845840320701</v>
      </c>
      <c r="G785" s="2">
        <f t="shared" si="90"/>
        <v>5.4596114262772666E-4</v>
      </c>
      <c r="H785" s="2">
        <f t="shared" si="91"/>
        <v>2.7574828603569159E-2</v>
      </c>
      <c r="I785">
        <f t="shared" si="92"/>
        <v>10371.905127437856</v>
      </c>
      <c r="J785">
        <f t="shared" si="93"/>
        <v>16359.51913914236</v>
      </c>
      <c r="AB785" s="1">
        <v>39862</v>
      </c>
      <c r="AC785">
        <v>1607.99</v>
      </c>
    </row>
    <row r="786" spans="1:29">
      <c r="A786" s="1">
        <v>39857</v>
      </c>
      <c r="B786">
        <v>1581.54717025682</v>
      </c>
      <c r="D786" s="1">
        <v>39867</v>
      </c>
      <c r="E786">
        <f t="shared" si="88"/>
        <v>1589.59</v>
      </c>
      <c r="F786">
        <f t="shared" si="89"/>
        <v>1661.5193013354601</v>
      </c>
      <c r="G786" s="2">
        <f t="shared" si="90"/>
        <v>-3.0105557611376232E-3</v>
      </c>
      <c r="H786" s="2">
        <f t="shared" si="91"/>
        <v>-9.0170471783412084E-3</v>
      </c>
      <c r="I786">
        <f t="shared" si="92"/>
        <v>10340.679928702475</v>
      </c>
      <c r="J786">
        <f t="shared" si="93"/>
        <v>16212.004583249738</v>
      </c>
      <c r="AB786" s="1">
        <v>39863</v>
      </c>
      <c r="AC786">
        <v>1593.52</v>
      </c>
    </row>
    <row r="787" spans="1:29">
      <c r="A787" s="1">
        <v>39861</v>
      </c>
      <c r="B787">
        <v>1641.9911298034001</v>
      </c>
      <c r="D787" s="1">
        <v>39868</v>
      </c>
      <c r="E787">
        <f t="shared" si="88"/>
        <v>1584.69</v>
      </c>
      <c r="F787">
        <f t="shared" si="89"/>
        <v>1610.7803925778101</v>
      </c>
      <c r="G787" s="2">
        <f t="shared" si="90"/>
        <v>-3.0825558791889307E-3</v>
      </c>
      <c r="H787" s="2">
        <f t="shared" si="91"/>
        <v>-3.056900755125572E-2</v>
      </c>
      <c r="I787">
        <f t="shared" si="92"/>
        <v>10308.804204993443</v>
      </c>
      <c r="J787">
        <f t="shared" si="93"/>
        <v>15716.419692723384</v>
      </c>
      <c r="AB787" s="1">
        <v>39864</v>
      </c>
      <c r="AC787">
        <v>1594.39</v>
      </c>
    </row>
    <row r="788" spans="1:29">
      <c r="A788" s="1">
        <v>39862</v>
      </c>
      <c r="B788">
        <v>1645.59727612659</v>
      </c>
      <c r="D788" s="1">
        <v>39869</v>
      </c>
      <c r="E788">
        <f t="shared" si="88"/>
        <v>1572.01</v>
      </c>
      <c r="F788">
        <f t="shared" si="89"/>
        <v>1590.82568486281</v>
      </c>
      <c r="G788" s="2">
        <f t="shared" si="90"/>
        <v>-8.0015649748531592E-3</v>
      </c>
      <c r="H788" s="2">
        <f t="shared" si="91"/>
        <v>-1.2419572831958081E-2</v>
      </c>
      <c r="I788">
        <f t="shared" si="92"/>
        <v>10226.317638334149</v>
      </c>
      <c r="J788">
        <f t="shared" si="93"/>
        <v>15521.228473691986</v>
      </c>
      <c r="AB788" s="1">
        <v>39867</v>
      </c>
      <c r="AC788">
        <v>1589.59</v>
      </c>
    </row>
    <row r="789" spans="1:29">
      <c r="A789" s="1">
        <v>39863</v>
      </c>
      <c r="B789">
        <v>1631.54389321139</v>
      </c>
      <c r="D789" s="1">
        <v>39870</v>
      </c>
      <c r="E789">
        <f t="shared" si="88"/>
        <v>1569.33</v>
      </c>
      <c r="F789">
        <f t="shared" si="89"/>
        <v>1545.2408995286901</v>
      </c>
      <c r="G789" s="2">
        <f t="shared" si="90"/>
        <v>-1.7048237606631655E-3</v>
      </c>
      <c r="H789" s="2">
        <f t="shared" si="91"/>
        <v>-2.8686145120114612E-2</v>
      </c>
      <c r="I789">
        <f t="shared" si="92"/>
        <v>10208.883569040228</v>
      </c>
      <c r="J789">
        <f t="shared" si="93"/>
        <v>15075.984261253203</v>
      </c>
      <c r="AB789" s="1">
        <v>39868</v>
      </c>
      <c r="AC789">
        <v>1584.69</v>
      </c>
    </row>
    <row r="790" spans="1:29">
      <c r="A790" s="1">
        <v>39864</v>
      </c>
      <c r="B790">
        <v>1676.5845840320701</v>
      </c>
      <c r="D790" s="1">
        <v>39871</v>
      </c>
      <c r="E790">
        <f t="shared" si="88"/>
        <v>1567.38</v>
      </c>
      <c r="F790">
        <f t="shared" si="89"/>
        <v>1543.1357832997701</v>
      </c>
      <c r="G790" s="2">
        <f t="shared" si="90"/>
        <v>-1.2425684846397722E-3</v>
      </c>
      <c r="H790" s="2">
        <f t="shared" si="91"/>
        <v>-1.3936715662880342E-3</v>
      </c>
      <c r="I790">
        <f t="shared" si="92"/>
        <v>10196.198332053982</v>
      </c>
      <c r="J790">
        <f t="shared" si="93"/>
        <v>15054.973290654489</v>
      </c>
      <c r="AB790" s="1">
        <v>39869</v>
      </c>
      <c r="AC790">
        <v>1572.01</v>
      </c>
    </row>
    <row r="791" spans="1:29">
      <c r="A791" s="1">
        <v>39867</v>
      </c>
      <c r="B791">
        <v>1661.5193013354601</v>
      </c>
      <c r="D791" s="1">
        <v>39874</v>
      </c>
      <c r="E791">
        <f t="shared" si="88"/>
        <v>1573.04</v>
      </c>
      <c r="F791">
        <f t="shared" si="89"/>
        <v>1549.4369521552501</v>
      </c>
      <c r="G791" s="2">
        <f t="shared" si="90"/>
        <v>3.6111217445673471E-3</v>
      </c>
      <c r="H791" s="2">
        <f t="shared" si="91"/>
        <v>4.0520042636907564E-3</v>
      </c>
      <c r="I791">
        <f t="shared" si="92"/>
        <v>10233.018045562783</v>
      </c>
      <c r="J791">
        <f t="shared" si="93"/>
        <v>15115.976106617971</v>
      </c>
      <c r="AB791" s="1">
        <v>39870</v>
      </c>
      <c r="AC791">
        <v>1569.33</v>
      </c>
    </row>
    <row r="792" spans="1:29">
      <c r="A792" s="1">
        <v>39868</v>
      </c>
      <c r="B792">
        <v>1610.7803925778101</v>
      </c>
      <c r="D792" s="1">
        <v>39875</v>
      </c>
      <c r="E792">
        <f t="shared" si="88"/>
        <v>1565.15</v>
      </c>
      <c r="F792">
        <f t="shared" si="89"/>
        <v>1495.2828221898401</v>
      </c>
      <c r="G792" s="2">
        <f t="shared" si="90"/>
        <v>-5.0157656512230808E-3</v>
      </c>
      <c r="H792" s="2">
        <f t="shared" si="91"/>
        <v>-3.4982193698654775E-2</v>
      </c>
      <c r="I792">
        <f t="shared" si="92"/>
        <v>10181.691625141504</v>
      </c>
      <c r="J792">
        <f t="shared" si="93"/>
        <v>14587.186102512023</v>
      </c>
      <c r="AB792" s="1">
        <v>39871</v>
      </c>
      <c r="AC792">
        <v>1567.38</v>
      </c>
    </row>
    <row r="793" spans="1:29">
      <c r="A793" s="1">
        <v>39869</v>
      </c>
      <c r="B793">
        <v>1590.82568486281</v>
      </c>
      <c r="D793" s="1">
        <v>39876</v>
      </c>
      <c r="E793">
        <f t="shared" si="88"/>
        <v>1552.97</v>
      </c>
      <c r="F793">
        <f t="shared" si="89"/>
        <v>1471.3394567432499</v>
      </c>
      <c r="G793" s="2">
        <f t="shared" si="90"/>
        <v>-7.7820017250742612E-3</v>
      </c>
      <c r="H793" s="2">
        <f t="shared" si="91"/>
        <v>-1.6043949024439206E-2</v>
      </c>
      <c r="I793">
        <f t="shared" si="92"/>
        <v>10102.457683350478</v>
      </c>
      <c r="J793">
        <f t="shared" si="93"/>
        <v>14353.150032273314</v>
      </c>
      <c r="AB793" s="1">
        <v>39874</v>
      </c>
      <c r="AC793">
        <v>1573.04</v>
      </c>
    </row>
    <row r="794" spans="1:29">
      <c r="A794" s="1">
        <v>39870</v>
      </c>
      <c r="B794">
        <v>1545.2408995286901</v>
      </c>
      <c r="D794" s="1">
        <v>39877</v>
      </c>
      <c r="E794">
        <f t="shared" si="88"/>
        <v>1564.64</v>
      </c>
      <c r="F794">
        <f t="shared" si="89"/>
        <v>1516.57757006318</v>
      </c>
      <c r="G794" s="2">
        <f t="shared" si="90"/>
        <v>7.5146332511253355E-3</v>
      </c>
      <c r="H794" s="2">
        <f t="shared" si="91"/>
        <v>3.0714861746263224E-2</v>
      </c>
      <c r="I794">
        <f t="shared" si="92"/>
        <v>10178.37394777587</v>
      </c>
      <c r="J794">
        <f t="shared" si="93"/>
        <v>14794.005051137961</v>
      </c>
      <c r="AB794" s="1">
        <v>39875</v>
      </c>
      <c r="AC794">
        <v>1565.15</v>
      </c>
    </row>
    <row r="795" spans="1:29">
      <c r="A795" s="1">
        <v>39871</v>
      </c>
      <c r="B795">
        <v>1543.1357832997701</v>
      </c>
      <c r="D795" s="1">
        <v>39878</v>
      </c>
      <c r="E795">
        <f t="shared" si="88"/>
        <v>1557.93</v>
      </c>
      <c r="F795">
        <f t="shared" si="89"/>
        <v>1529.9069022031099</v>
      </c>
      <c r="G795" s="2">
        <f t="shared" si="90"/>
        <v>-4.2885264341957496E-3</v>
      </c>
      <c r="H795" s="2">
        <f t="shared" si="91"/>
        <v>8.7577377503927582E-3</v>
      </c>
      <c r="I795">
        <f t="shared" si="92"/>
        <v>10134.723722043704</v>
      </c>
      <c r="J795">
        <f t="shared" si="93"/>
        <v>14923.567067653812</v>
      </c>
      <c r="AB795" s="1">
        <v>39876</v>
      </c>
      <c r="AC795">
        <v>1552.97</v>
      </c>
    </row>
    <row r="796" spans="1:29">
      <c r="A796" s="1">
        <v>39874</v>
      </c>
      <c r="B796">
        <v>1549.4369521552501</v>
      </c>
      <c r="D796" s="1">
        <v>39881</v>
      </c>
      <c r="E796">
        <f t="shared" si="88"/>
        <v>1546.52</v>
      </c>
      <c r="F796">
        <f t="shared" si="89"/>
        <v>1485.2028722462401</v>
      </c>
      <c r="G796" s="2">
        <f t="shared" si="90"/>
        <v>-7.3238207108150544E-3</v>
      </c>
      <c r="H796" s="2">
        <f t="shared" si="91"/>
        <v>-2.9251447430950126E-2</v>
      </c>
      <c r="I796">
        <f t="shared" si="92"/>
        <v>10060.498822549811</v>
      </c>
      <c r="J796">
        <f t="shared" si="93"/>
        <v>14487.031130092078</v>
      </c>
      <c r="AB796" s="1">
        <v>39877</v>
      </c>
      <c r="AC796">
        <v>1564.64</v>
      </c>
    </row>
    <row r="797" spans="1:29">
      <c r="A797" s="1">
        <v>39875</v>
      </c>
      <c r="B797">
        <v>1495.2828221898401</v>
      </c>
      <c r="D797" s="1">
        <v>39882</v>
      </c>
      <c r="E797">
        <f t="shared" si="88"/>
        <v>1541.23</v>
      </c>
      <c r="F797">
        <f t="shared" si="89"/>
        <v>1435.7028841839499</v>
      </c>
      <c r="G797" s="2">
        <f t="shared" si="90"/>
        <v>-3.420582986317644E-3</v>
      </c>
      <c r="H797" s="2">
        <f t="shared" si="91"/>
        <v>-3.3360121313708392E-2</v>
      </c>
      <c r="I797">
        <f t="shared" si="92"/>
        <v>10026.086051443528</v>
      </c>
      <c r="J797">
        <f t="shared" si="93"/>
        <v>14003.742014116737</v>
      </c>
      <c r="AB797" s="1">
        <v>39878</v>
      </c>
      <c r="AC797">
        <v>1557.93</v>
      </c>
    </row>
    <row r="798" spans="1:29">
      <c r="A798" s="1">
        <v>39876</v>
      </c>
      <c r="B798">
        <v>1471.3394567432499</v>
      </c>
      <c r="D798" s="1">
        <v>39883</v>
      </c>
      <c r="E798">
        <f t="shared" si="88"/>
        <v>1544.15</v>
      </c>
      <c r="F798">
        <f t="shared" si="89"/>
        <v>1465.91384139502</v>
      </c>
      <c r="G798" s="2">
        <f t="shared" si="90"/>
        <v>1.894590684064168E-3</v>
      </c>
      <c r="H798" s="2">
        <f t="shared" si="91"/>
        <v>2.1011275659757436E-2</v>
      </c>
      <c r="I798">
        <f t="shared" si="92"/>
        <v>10045.081380674219</v>
      </c>
      <c r="J798">
        <f t="shared" si="93"/>
        <v>14297.978497843469</v>
      </c>
      <c r="AB798" s="1">
        <v>39881</v>
      </c>
      <c r="AC798">
        <v>1546.52</v>
      </c>
    </row>
    <row r="799" spans="1:29">
      <c r="A799" s="1">
        <v>39877</v>
      </c>
      <c r="B799">
        <v>1516.57757006318</v>
      </c>
      <c r="D799" s="1">
        <v>39884</v>
      </c>
      <c r="E799">
        <f t="shared" si="88"/>
        <v>1542.68</v>
      </c>
      <c r="F799">
        <f t="shared" si="89"/>
        <v>1489.5523166840601</v>
      </c>
      <c r="G799" s="2">
        <f t="shared" si="90"/>
        <v>-9.5198005375130013E-4</v>
      </c>
      <c r="H799" s="2">
        <f t="shared" si="91"/>
        <v>1.6094070051951039E-2</v>
      </c>
      <c r="I799">
        <f t="shared" si="92"/>
        <v>10035.518663561508</v>
      </c>
      <c r="J799">
        <f t="shared" si="93"/>
        <v>14528.091165389051</v>
      </c>
      <c r="AB799" s="1">
        <v>39882</v>
      </c>
      <c r="AC799">
        <v>1541.23</v>
      </c>
    </row>
    <row r="800" spans="1:29">
      <c r="A800" s="1">
        <v>39878</v>
      </c>
      <c r="B800">
        <v>1529.9069022031099</v>
      </c>
      <c r="D800" s="1">
        <v>39885</v>
      </c>
      <c r="E800">
        <f t="shared" si="88"/>
        <v>1541.04</v>
      </c>
      <c r="F800">
        <f t="shared" si="89"/>
        <v>1500.2105121894599</v>
      </c>
      <c r="G800" s="2">
        <f t="shared" si="90"/>
        <v>-1.0630850208728226E-3</v>
      </c>
      <c r="H800" s="2">
        <f t="shared" si="91"/>
        <v>7.123952011352486E-3</v>
      </c>
      <c r="I800">
        <f t="shared" si="92"/>
        <v>10024.850053993587</v>
      </c>
      <c r="J800">
        <f t="shared" si="93"/>
        <v>14631.588589667836</v>
      </c>
      <c r="AB800" s="1">
        <v>39883</v>
      </c>
      <c r="AC800">
        <v>1544.15</v>
      </c>
    </row>
    <row r="801" spans="1:29">
      <c r="A801" s="1">
        <v>39881</v>
      </c>
      <c r="B801">
        <v>1485.2028722462401</v>
      </c>
      <c r="D801" s="1">
        <v>39888</v>
      </c>
      <c r="E801">
        <f t="shared" si="88"/>
        <v>1536.88</v>
      </c>
      <c r="F801">
        <f t="shared" si="89"/>
        <v>1483.63841660402</v>
      </c>
      <c r="G801" s="2">
        <f t="shared" si="90"/>
        <v>-2.6994756787622753E-3</v>
      </c>
      <c r="H801" s="2">
        <f t="shared" si="91"/>
        <v>-1.1077862646155767E-2</v>
      </c>
      <c r="I801">
        <f t="shared" si="92"/>
        <v>9997.788215089593</v>
      </c>
      <c r="J801">
        <f t="shared" si="93"/>
        <v>14469.501860976436</v>
      </c>
      <c r="AB801" s="1">
        <v>39884</v>
      </c>
      <c r="AC801">
        <v>1542.68</v>
      </c>
    </row>
    <row r="802" spans="1:29">
      <c r="A802" s="1">
        <v>39882</v>
      </c>
      <c r="B802">
        <v>1435.7028841839499</v>
      </c>
      <c r="D802" s="1">
        <v>39889</v>
      </c>
      <c r="E802">
        <f t="shared" si="88"/>
        <v>1534.09</v>
      </c>
      <c r="F802">
        <f t="shared" si="89"/>
        <v>1472.57523895496</v>
      </c>
      <c r="G802" s="2">
        <f t="shared" si="90"/>
        <v>-1.8153661964500634E-3</v>
      </c>
      <c r="H802" s="2">
        <f t="shared" si="91"/>
        <v>-7.4881375486079201E-3</v>
      </c>
      <c r="I802">
        <f t="shared" si="92"/>
        <v>9979.6385683246517</v>
      </c>
      <c r="J802">
        <f t="shared" si="93"/>
        <v>14361.152240781606</v>
      </c>
      <c r="AB802" s="1">
        <v>39885</v>
      </c>
      <c r="AC802">
        <v>1541.04</v>
      </c>
    </row>
    <row r="803" spans="1:29">
      <c r="A803" s="1">
        <v>39883</v>
      </c>
      <c r="B803">
        <v>1465.91384139502</v>
      </c>
      <c r="D803" s="1">
        <v>39890</v>
      </c>
      <c r="E803">
        <f t="shared" si="88"/>
        <v>1565.97</v>
      </c>
      <c r="F803">
        <f t="shared" si="89"/>
        <v>1461.2113914076699</v>
      </c>
      <c r="G803" s="2">
        <f t="shared" si="90"/>
        <v>2.0781049351733083E-2</v>
      </c>
      <c r="H803" s="2">
        <f t="shared" si="91"/>
        <v>-7.7483386318637822E-3</v>
      </c>
      <c r="I803">
        <f t="shared" si="92"/>
        <v>10187.025929925465</v>
      </c>
      <c r="J803">
        <f t="shared" si="93"/>
        <v>14249.877170076281</v>
      </c>
      <c r="AB803" s="1">
        <v>39888</v>
      </c>
      <c r="AC803">
        <v>1536.88</v>
      </c>
    </row>
    <row r="804" spans="1:29">
      <c r="A804" s="1">
        <v>39884</v>
      </c>
      <c r="B804">
        <v>1489.5523166840601</v>
      </c>
      <c r="D804" s="1">
        <v>39891</v>
      </c>
      <c r="E804">
        <f t="shared" si="88"/>
        <v>1560.62</v>
      </c>
      <c r="F804">
        <f t="shared" si="89"/>
        <v>1568.6894132801599</v>
      </c>
      <c r="G804" s="2">
        <f t="shared" si="90"/>
        <v>-3.4164128303864061E-3</v>
      </c>
      <c r="H804" s="2">
        <f t="shared" si="91"/>
        <v>7.3522704987650872E-2</v>
      </c>
      <c r="I804">
        <f t="shared" si="92"/>
        <v>10152.222843834988</v>
      </c>
      <c r="J804">
        <f t="shared" si="93"/>
        <v>15297.566685362059</v>
      </c>
      <c r="AB804" s="1">
        <v>39889</v>
      </c>
      <c r="AC804">
        <v>1534.09</v>
      </c>
    </row>
    <row r="805" spans="1:29">
      <c r="A805" s="1">
        <v>39885</v>
      </c>
      <c r="B805">
        <v>1500.2105121894599</v>
      </c>
      <c r="D805" s="1">
        <v>39892</v>
      </c>
      <c r="E805">
        <f t="shared" si="88"/>
        <v>1558.84</v>
      </c>
      <c r="F805">
        <f t="shared" si="89"/>
        <v>1561.0923150696501</v>
      </c>
      <c r="G805" s="2">
        <f t="shared" si="90"/>
        <v>-1.1405723366354481E-3</v>
      </c>
      <c r="H805" s="2">
        <f t="shared" si="91"/>
        <v>-4.8743080139974967E-3</v>
      </c>
      <c r="I805">
        <f t="shared" si="92"/>
        <v>10140.643499303951</v>
      </c>
      <c r="J805">
        <f t="shared" si="93"/>
        <v>15223.001633472937</v>
      </c>
      <c r="AB805" s="1">
        <v>39890</v>
      </c>
      <c r="AC805">
        <v>1565.97</v>
      </c>
    </row>
    <row r="806" spans="1:29">
      <c r="A806" s="1">
        <v>39888</v>
      </c>
      <c r="B806">
        <v>1483.63841660402</v>
      </c>
      <c r="D806" s="1">
        <v>39895</v>
      </c>
      <c r="E806">
        <f t="shared" si="88"/>
        <v>1558.47</v>
      </c>
      <c r="F806">
        <f t="shared" si="89"/>
        <v>1550.7392258380601</v>
      </c>
      <c r="G806" s="2">
        <f t="shared" si="90"/>
        <v>-2.3735598265373081E-4</v>
      </c>
      <c r="H806" s="2">
        <f t="shared" si="91"/>
        <v>-6.6633011618158263E-3</v>
      </c>
      <c r="I806">
        <f t="shared" si="92"/>
        <v>10138.236556901433</v>
      </c>
      <c r="J806">
        <f t="shared" si="93"/>
        <v>15121.566189002293</v>
      </c>
      <c r="AB806" s="1">
        <v>39891</v>
      </c>
      <c r="AC806">
        <v>1560.62</v>
      </c>
    </row>
    <row r="807" spans="1:29">
      <c r="A807" s="1">
        <v>39889</v>
      </c>
      <c r="B807">
        <v>1472.57523895496</v>
      </c>
      <c r="D807" s="1">
        <v>39896</v>
      </c>
      <c r="E807">
        <f t="shared" si="88"/>
        <v>1560.67</v>
      </c>
      <c r="F807">
        <f t="shared" si="89"/>
        <v>1507.27371287865</v>
      </c>
      <c r="G807" s="2">
        <f t="shared" si="90"/>
        <v>1.4116409042201905E-3</v>
      </c>
      <c r="H807" s="2">
        <f t="shared" si="91"/>
        <v>-2.8060248092246751E-2</v>
      </c>
      <c r="I807">
        <f t="shared" si="92"/>
        <v>10152.548106321816</v>
      </c>
      <c r="J807">
        <f t="shared" si="93"/>
        <v>14697.25129019556</v>
      </c>
      <c r="AB807" s="1">
        <v>39892</v>
      </c>
      <c r="AC807">
        <v>1558.84</v>
      </c>
    </row>
    <row r="808" spans="1:29">
      <c r="A808" s="1">
        <v>39890</v>
      </c>
      <c r="B808">
        <v>1461.2113914076699</v>
      </c>
      <c r="D808" s="1">
        <v>39897</v>
      </c>
      <c r="E808">
        <f t="shared" si="88"/>
        <v>1550.65</v>
      </c>
      <c r="F808">
        <f t="shared" si="89"/>
        <v>1520.1853358958699</v>
      </c>
      <c r="G808" s="2">
        <f t="shared" si="90"/>
        <v>-6.4203194781727868E-3</v>
      </c>
      <c r="H808" s="2">
        <f t="shared" si="91"/>
        <v>8.5348607042322281E-3</v>
      </c>
      <c r="I808">
        <f t="shared" si="92"/>
        <v>10087.365503961712</v>
      </c>
      <c r="J808">
        <f t="shared" si="93"/>
        <v>14822.690282692474</v>
      </c>
      <c r="AB808" s="1">
        <v>39895</v>
      </c>
      <c r="AC808">
        <v>1558.47</v>
      </c>
    </row>
    <row r="809" spans="1:29">
      <c r="A809" s="1">
        <v>39891</v>
      </c>
      <c r="B809">
        <v>1568.6894132801599</v>
      </c>
      <c r="D809" s="1">
        <v>39898</v>
      </c>
      <c r="E809">
        <f t="shared" si="88"/>
        <v>1556.25</v>
      </c>
      <c r="F809">
        <f t="shared" si="89"/>
        <v>1532.5081802371899</v>
      </c>
      <c r="G809" s="2">
        <f t="shared" si="90"/>
        <v>3.6113887724502636E-3</v>
      </c>
      <c r="H809" s="2">
        <f t="shared" si="91"/>
        <v>8.0747968340991409E-3</v>
      </c>
      <c r="I809">
        <f t="shared" si="92"/>
        <v>10123.794902486321</v>
      </c>
      <c r="J809">
        <f t="shared" si="93"/>
        <v>14942.380495259991</v>
      </c>
      <c r="AB809" s="1">
        <v>39896</v>
      </c>
      <c r="AC809">
        <v>1560.67</v>
      </c>
    </row>
    <row r="810" spans="1:29">
      <c r="A810" s="1">
        <v>39892</v>
      </c>
      <c r="B810">
        <v>1561.0923150696501</v>
      </c>
      <c r="D810" s="1">
        <v>39899</v>
      </c>
      <c r="E810">
        <f t="shared" si="88"/>
        <v>1557.96</v>
      </c>
      <c r="F810">
        <f t="shared" si="89"/>
        <v>1505.90326327669</v>
      </c>
      <c r="G810" s="2">
        <f t="shared" si="90"/>
        <v>1.0987951807228669E-3</v>
      </c>
      <c r="H810" s="2">
        <f t="shared" si="91"/>
        <v>-1.7391724376667837E-2</v>
      </c>
      <c r="I810">
        <f t="shared" si="92"/>
        <v>10134.9188795358</v>
      </c>
      <c r="J810">
        <f t="shared" si="93"/>
        <v>14682.506732155132</v>
      </c>
      <c r="AB810" s="1">
        <v>39897</v>
      </c>
      <c r="AC810">
        <v>1550.65</v>
      </c>
    </row>
    <row r="811" spans="1:29">
      <c r="A811" s="1">
        <v>39895</v>
      </c>
      <c r="B811">
        <v>1550.7392258380601</v>
      </c>
      <c r="D811" s="1">
        <v>39902</v>
      </c>
      <c r="E811">
        <f t="shared" si="88"/>
        <v>1558.51</v>
      </c>
      <c r="F811">
        <f t="shared" si="89"/>
        <v>1496.5766400099401</v>
      </c>
      <c r="G811" s="2">
        <f t="shared" si="90"/>
        <v>3.5302575162399208E-4</v>
      </c>
      <c r="H811" s="2">
        <f t="shared" si="91"/>
        <v>-6.2247239696498254E-3</v>
      </c>
      <c r="I811">
        <f t="shared" si="92"/>
        <v>10138.496766890898</v>
      </c>
      <c r="J811">
        <f t="shared" si="93"/>
        <v>14591.112180564942</v>
      </c>
      <c r="AB811" s="1">
        <v>39898</v>
      </c>
      <c r="AC811">
        <v>1556.25</v>
      </c>
    </row>
    <row r="812" spans="1:29">
      <c r="A812" s="1">
        <v>39896</v>
      </c>
      <c r="B812">
        <v>1507.27371287865</v>
      </c>
      <c r="D812" s="1">
        <v>39903</v>
      </c>
      <c r="E812">
        <f t="shared" si="88"/>
        <v>1560.91</v>
      </c>
      <c r="F812">
        <f t="shared" si="89"/>
        <v>1510.34918214052</v>
      </c>
      <c r="G812" s="2">
        <f t="shared" si="90"/>
        <v>1.5399323713034541E-3</v>
      </c>
      <c r="H812" s="2">
        <f t="shared" si="91"/>
        <v>9.171348311693384E-3</v>
      </c>
      <c r="I812">
        <f t="shared" si="92"/>
        <v>10154.109366258588</v>
      </c>
      <c r="J812">
        <f t="shared" si="93"/>
        <v>14724.932352627893</v>
      </c>
      <c r="AB812" s="1">
        <v>39899</v>
      </c>
      <c r="AC812">
        <v>1557.96</v>
      </c>
    </row>
    <row r="813" spans="1:29">
      <c r="A813" s="1">
        <v>39897</v>
      </c>
      <c r="B813">
        <v>1520.1853358958699</v>
      </c>
      <c r="D813" s="1">
        <v>39904</v>
      </c>
      <c r="E813">
        <f t="shared" si="88"/>
        <v>1563.51</v>
      </c>
      <c r="F813">
        <f t="shared" si="89"/>
        <v>1516.15937648207</v>
      </c>
      <c r="G813" s="2">
        <f t="shared" si="90"/>
        <v>1.6656950112434732E-3</v>
      </c>
      <c r="H813" s="2">
        <f t="shared" si="91"/>
        <v>3.8155720289877134E-3</v>
      </c>
      <c r="I813">
        <f t="shared" si="92"/>
        <v>10171.023015573586</v>
      </c>
      <c r="J813">
        <f t="shared" si="93"/>
        <v>14781.116392641316</v>
      </c>
      <c r="AB813" s="1">
        <v>39902</v>
      </c>
      <c r="AC813">
        <v>1558.51</v>
      </c>
    </row>
    <row r="814" spans="1:29">
      <c r="A814" s="1">
        <v>39898</v>
      </c>
      <c r="B814">
        <v>1532.5081802371899</v>
      </c>
      <c r="D814" s="1">
        <v>39905</v>
      </c>
      <c r="E814">
        <f t="shared" si="88"/>
        <v>1560.14</v>
      </c>
      <c r="F814">
        <f t="shared" si="89"/>
        <v>1480.0864158741199</v>
      </c>
      <c r="G814" s="2">
        <f t="shared" si="90"/>
        <v>-2.1554067450798575E-3</v>
      </c>
      <c r="H814" s="2">
        <f t="shared" si="91"/>
        <v>-2.3823676825395355E-2</v>
      </c>
      <c r="I814">
        <f t="shared" si="92"/>
        <v>10149.100323961457</v>
      </c>
      <c r="J814">
        <f t="shared" si="93"/>
        <v>14428.975852584475</v>
      </c>
      <c r="AB814" s="1">
        <v>39903</v>
      </c>
      <c r="AC814">
        <v>1560.91</v>
      </c>
    </row>
    <row r="815" spans="1:29">
      <c r="A815" s="1">
        <v>39899</v>
      </c>
      <c r="B815">
        <v>1505.90326327669</v>
      </c>
      <c r="D815" s="1">
        <v>39906</v>
      </c>
      <c r="E815">
        <f t="shared" si="88"/>
        <v>1552.72</v>
      </c>
      <c r="F815">
        <f t="shared" si="89"/>
        <v>1453.18711469915</v>
      </c>
      <c r="G815" s="2">
        <f t="shared" si="90"/>
        <v>-4.755983437383926E-3</v>
      </c>
      <c r="H815" s="2">
        <f t="shared" si="91"/>
        <v>-1.8205491531061688E-2</v>
      </c>
      <c r="I815">
        <f t="shared" si="92"/>
        <v>10100.831370916349</v>
      </c>
      <c r="J815">
        <f t="shared" si="93"/>
        <v>14166.289254898356</v>
      </c>
      <c r="AB815" s="1">
        <v>39904</v>
      </c>
      <c r="AC815">
        <v>1563.51</v>
      </c>
    </row>
    <row r="816" spans="1:29">
      <c r="A816" s="1">
        <v>39902</v>
      </c>
      <c r="B816">
        <v>1496.5766400099401</v>
      </c>
      <c r="D816" s="1">
        <v>39909</v>
      </c>
      <c r="E816">
        <f t="shared" si="88"/>
        <v>1555.65</v>
      </c>
      <c r="F816">
        <f t="shared" si="89"/>
        <v>1415.01874232924</v>
      </c>
      <c r="G816" s="2">
        <f t="shared" si="90"/>
        <v>1.8870111803803713E-3</v>
      </c>
      <c r="H816" s="2">
        <f t="shared" si="91"/>
        <v>-2.6296633273234091E-2</v>
      </c>
      <c r="I816">
        <f t="shared" si="92"/>
        <v>10119.891752644404</v>
      </c>
      <c r="J816">
        <f t="shared" si="93"/>
        <v>13793.763541519738</v>
      </c>
      <c r="AB816" s="1">
        <v>39905</v>
      </c>
      <c r="AC816">
        <v>1560.14</v>
      </c>
    </row>
    <row r="817" spans="1:29">
      <c r="A817" s="1">
        <v>39903</v>
      </c>
      <c r="B817">
        <v>1510.34918214052</v>
      </c>
      <c r="D817" s="1">
        <v>39910</v>
      </c>
      <c r="E817">
        <f t="shared" si="88"/>
        <v>1559.77</v>
      </c>
      <c r="F817">
        <f t="shared" si="89"/>
        <v>1436.6770660735101</v>
      </c>
      <c r="G817" s="2">
        <f t="shared" si="90"/>
        <v>2.6484106322115508E-3</v>
      </c>
      <c r="H817" s="2">
        <f t="shared" si="91"/>
        <v>1.5274683919840182E-2</v>
      </c>
      <c r="I817">
        <f t="shared" si="92"/>
        <v>10146.693381558936</v>
      </c>
      <c r="J817">
        <f t="shared" si="93"/>
        <v>14004.458919681467</v>
      </c>
      <c r="AB817" s="1">
        <v>39906</v>
      </c>
      <c r="AC817">
        <v>1552.72</v>
      </c>
    </row>
    <row r="818" spans="1:29">
      <c r="A818" s="1">
        <v>39904</v>
      </c>
      <c r="B818">
        <v>1516.15937648207</v>
      </c>
      <c r="D818" s="1">
        <v>39911</v>
      </c>
      <c r="E818">
        <f t="shared" si="88"/>
        <v>1566.55</v>
      </c>
      <c r="F818">
        <f t="shared" si="89"/>
        <v>1449.04008985369</v>
      </c>
      <c r="G818" s="2">
        <f t="shared" si="90"/>
        <v>4.3467947197342038E-3</v>
      </c>
      <c r="H818" s="2">
        <f t="shared" si="91"/>
        <v>8.5739414829276387E-3</v>
      </c>
      <c r="I818">
        <f t="shared" si="92"/>
        <v>10190.798974772659</v>
      </c>
      <c r="J818">
        <f t="shared" si="93"/>
        <v>14124.532330958878</v>
      </c>
      <c r="AB818" s="1">
        <v>39909</v>
      </c>
      <c r="AC818">
        <v>1555.65</v>
      </c>
    </row>
    <row r="819" spans="1:29">
      <c r="A819" s="1">
        <v>39905</v>
      </c>
      <c r="B819">
        <v>1480.0864158741199</v>
      </c>
      <c r="D819" s="1">
        <v>39912</v>
      </c>
      <c r="E819">
        <f t="shared" si="88"/>
        <v>1564.86</v>
      </c>
      <c r="F819">
        <f t="shared" si="89"/>
        <v>1442.63368634326</v>
      </c>
      <c r="G819" s="2">
        <f t="shared" si="90"/>
        <v>-1.0788037407041262E-3</v>
      </c>
      <c r="H819" s="2">
        <f t="shared" si="91"/>
        <v>-4.4524853469488975E-3</v>
      </c>
      <c r="I819">
        <f t="shared" si="92"/>
        <v>10179.80510271791</v>
      </c>
      <c r="J819">
        <f t="shared" si="93"/>
        <v>14061.643057722778</v>
      </c>
      <c r="AB819" s="1">
        <v>39910</v>
      </c>
      <c r="AC819">
        <v>1559.77</v>
      </c>
    </row>
    <row r="820" spans="1:29">
      <c r="A820" s="1">
        <v>39906</v>
      </c>
      <c r="B820">
        <v>1453.18711469915</v>
      </c>
      <c r="D820" s="1">
        <v>39916</v>
      </c>
      <c r="E820">
        <f t="shared" si="88"/>
        <v>1581</v>
      </c>
      <c r="F820">
        <f t="shared" si="89"/>
        <v>1474.85681676586</v>
      </c>
      <c r="G820" s="2">
        <f t="shared" si="90"/>
        <v>1.0314021701621989E-2</v>
      </c>
      <c r="H820" s="2">
        <f t="shared" si="91"/>
        <v>2.2304972707967243E-2</v>
      </c>
      <c r="I820">
        <f t="shared" si="92"/>
        <v>10284.799833465624</v>
      </c>
      <c r="J820">
        <f t="shared" si="93"/>
        <v>14375.287622354461</v>
      </c>
      <c r="AB820" s="1">
        <v>39911</v>
      </c>
      <c r="AC820">
        <v>1566.55</v>
      </c>
    </row>
    <row r="821" spans="1:29">
      <c r="A821" s="1">
        <v>39909</v>
      </c>
      <c r="B821">
        <v>1415.01874232924</v>
      </c>
      <c r="D821" s="1">
        <v>39917</v>
      </c>
      <c r="E821">
        <f t="shared" si="88"/>
        <v>1592.81</v>
      </c>
      <c r="F821">
        <f t="shared" si="89"/>
        <v>1479.0461679832299</v>
      </c>
      <c r="G821" s="2">
        <f t="shared" si="90"/>
        <v>7.4699557242250414E-3</v>
      </c>
      <c r="H821" s="2">
        <f t="shared" si="91"/>
        <v>2.8091646453998983E-3</v>
      </c>
      <c r="I821">
        <f t="shared" si="92"/>
        <v>10361.62683285413</v>
      </c>
      <c r="J821">
        <f t="shared" si="93"/>
        <v>14415.670172110633</v>
      </c>
      <c r="AB821" s="1">
        <v>39912</v>
      </c>
      <c r="AC821">
        <v>1564.86</v>
      </c>
    </row>
    <row r="822" spans="1:29">
      <c r="A822" s="1">
        <v>39910</v>
      </c>
      <c r="B822">
        <v>1436.6770660735101</v>
      </c>
      <c r="D822" s="1">
        <v>39918</v>
      </c>
      <c r="E822">
        <f t="shared" si="88"/>
        <v>1597.97</v>
      </c>
      <c r="F822">
        <f t="shared" si="89"/>
        <v>1486.0514178568301</v>
      </c>
      <c r="G822" s="2">
        <f t="shared" si="90"/>
        <v>3.2395577626962435E-3</v>
      </c>
      <c r="H822" s="2">
        <f t="shared" si="91"/>
        <v>4.70498021002882E-3</v>
      </c>
      <c r="I822">
        <f t="shared" si="92"/>
        <v>10395.193921494665</v>
      </c>
      <c r="J822">
        <f t="shared" si="93"/>
        <v>14483.495614984715</v>
      </c>
      <c r="AB822" s="1">
        <v>39916</v>
      </c>
      <c r="AC822">
        <v>1581</v>
      </c>
    </row>
    <row r="823" spans="1:29">
      <c r="A823" s="1">
        <v>39911</v>
      </c>
      <c r="B823">
        <v>1449.04008985369</v>
      </c>
      <c r="D823" s="1">
        <v>39919</v>
      </c>
      <c r="E823">
        <f t="shared" si="88"/>
        <v>1597.95</v>
      </c>
      <c r="F823">
        <f t="shared" si="89"/>
        <v>1462.54069898851</v>
      </c>
      <c r="G823" s="2">
        <f t="shared" si="90"/>
        <v>-1.2515879522112527E-5</v>
      </c>
      <c r="H823" s="2">
        <f t="shared" si="91"/>
        <v>-1.5852281501025165E-2</v>
      </c>
      <c r="I823">
        <f t="shared" si="92"/>
        <v>10395.063816499935</v>
      </c>
      <c r="J823">
        <f t="shared" si="93"/>
        <v>14253.899165377114</v>
      </c>
      <c r="AB823" s="1">
        <v>39917</v>
      </c>
      <c r="AC823">
        <v>1592.81</v>
      </c>
    </row>
    <row r="824" spans="1:29">
      <c r="A824" s="1">
        <v>39912</v>
      </c>
      <c r="B824">
        <v>1442.63368634326</v>
      </c>
      <c r="D824" s="1">
        <v>39920</v>
      </c>
      <c r="E824">
        <f t="shared" si="88"/>
        <v>1593.8</v>
      </c>
      <c r="F824">
        <f t="shared" si="89"/>
        <v>1441.86687429115</v>
      </c>
      <c r="G824" s="2">
        <f t="shared" si="90"/>
        <v>-2.5970775055540463E-3</v>
      </c>
      <c r="H824" s="2">
        <f t="shared" si="91"/>
        <v>-1.4166904347931253E-2</v>
      </c>
      <c r="I824">
        <f t="shared" si="92"/>
        <v>10368.067030093303</v>
      </c>
      <c r="J824">
        <f t="shared" si="93"/>
        <v>14051.965539316159</v>
      </c>
      <c r="AB824" s="1">
        <v>39918</v>
      </c>
      <c r="AC824">
        <v>1597.97</v>
      </c>
    </row>
    <row r="825" spans="1:29">
      <c r="A825" s="1">
        <v>39916</v>
      </c>
      <c r="B825">
        <v>1474.85681676586</v>
      </c>
      <c r="D825" s="1">
        <v>39923</v>
      </c>
      <c r="E825">
        <f t="shared" si="88"/>
        <v>1605.75</v>
      </c>
      <c r="F825">
        <f t="shared" si="89"/>
        <v>1486.8089843315199</v>
      </c>
      <c r="G825" s="2">
        <f t="shared" si="90"/>
        <v>7.497803990463181E-3</v>
      </c>
      <c r="H825" s="2">
        <f t="shared" si="91"/>
        <v>3.1138040174667116E-2</v>
      </c>
      <c r="I825">
        <f t="shared" si="92"/>
        <v>10445.804764444927</v>
      </c>
      <c r="J825">
        <f t="shared" si="93"/>
        <v>14489.516206812423</v>
      </c>
      <c r="AB825" s="1">
        <v>39919</v>
      </c>
      <c r="AC825">
        <v>1597.95</v>
      </c>
    </row>
    <row r="826" spans="1:29">
      <c r="A826" s="1">
        <v>39917</v>
      </c>
      <c r="B826">
        <v>1479.0461679832299</v>
      </c>
      <c r="D826" s="1">
        <v>39924</v>
      </c>
      <c r="E826">
        <f t="shared" si="88"/>
        <v>1597.53</v>
      </c>
      <c r="F826">
        <f t="shared" si="89"/>
        <v>1473.0727136959799</v>
      </c>
      <c r="G826" s="2">
        <f t="shared" si="90"/>
        <v>-5.1191032227930755E-3</v>
      </c>
      <c r="H826" s="2">
        <f t="shared" si="91"/>
        <v>-9.270108710964375E-3</v>
      </c>
      <c r="I826">
        <f t="shared" si="92"/>
        <v>10392.331611610589</v>
      </c>
      <c r="J826">
        <f t="shared" si="93"/>
        <v>14355.196816405993</v>
      </c>
      <c r="AB826" s="1">
        <v>39920</v>
      </c>
      <c r="AC826">
        <v>1593.8</v>
      </c>
    </row>
    <row r="827" spans="1:29">
      <c r="A827" s="1">
        <v>39918</v>
      </c>
      <c r="B827">
        <v>1486.0514178568301</v>
      </c>
      <c r="D827" s="1">
        <v>39925</v>
      </c>
      <c r="E827">
        <f t="shared" si="88"/>
        <v>1592.27</v>
      </c>
      <c r="F827">
        <f t="shared" si="89"/>
        <v>1486.18545108649</v>
      </c>
      <c r="G827" s="2">
        <f t="shared" si="90"/>
        <v>-3.2925829248903193E-3</v>
      </c>
      <c r="H827" s="2">
        <f t="shared" si="91"/>
        <v>8.8702734145803212E-3</v>
      </c>
      <c r="I827">
        <f t="shared" si="92"/>
        <v>10358.113997996403</v>
      </c>
      <c r="J827">
        <f t="shared" si="93"/>
        <v>14482.531337087627</v>
      </c>
      <c r="AB827" s="1">
        <v>39923</v>
      </c>
      <c r="AC827">
        <v>1605.75</v>
      </c>
    </row>
    <row r="828" spans="1:29">
      <c r="A828" s="1">
        <v>39919</v>
      </c>
      <c r="B828">
        <v>1462.54069898851</v>
      </c>
      <c r="D828" s="1">
        <v>39926</v>
      </c>
      <c r="E828">
        <f t="shared" si="88"/>
        <v>1598.31</v>
      </c>
      <c r="F828">
        <f t="shared" si="89"/>
        <v>1512.80218475791</v>
      </c>
      <c r="G828" s="2">
        <f t="shared" si="90"/>
        <v>3.7933265086951273E-3</v>
      </c>
      <c r="H828" s="2">
        <f t="shared" si="91"/>
        <v>1.7878080368514206E-2</v>
      </c>
      <c r="I828">
        <f t="shared" si="92"/>
        <v>10397.405706405088</v>
      </c>
      <c r="J828">
        <f t="shared" si="93"/>
        <v>14741.451196271604</v>
      </c>
      <c r="AB828" s="1">
        <v>39924</v>
      </c>
      <c r="AC828">
        <v>1597.53</v>
      </c>
    </row>
    <row r="829" spans="1:29">
      <c r="A829" s="1">
        <v>39920</v>
      </c>
      <c r="B829">
        <v>1441.86687429115</v>
      </c>
      <c r="D829" s="1">
        <v>39927</v>
      </c>
      <c r="E829">
        <f t="shared" si="88"/>
        <v>1597.86</v>
      </c>
      <c r="F829">
        <f t="shared" si="89"/>
        <v>1526.7292364457701</v>
      </c>
      <c r="G829" s="2">
        <f t="shared" si="90"/>
        <v>-2.8154738442487393E-4</v>
      </c>
      <c r="H829" s="2">
        <f t="shared" si="91"/>
        <v>9.1747795447728268E-3</v>
      </c>
      <c r="I829">
        <f t="shared" si="92"/>
        <v>10394.478344023646</v>
      </c>
      <c r="J829">
        <f t="shared" si="93"/>
        <v>14876.700761167423</v>
      </c>
      <c r="AB829" s="1">
        <v>39925</v>
      </c>
      <c r="AC829">
        <v>1592.27</v>
      </c>
    </row>
    <row r="830" spans="1:29">
      <c r="A830" s="1">
        <v>39923</v>
      </c>
      <c r="B830">
        <v>1486.8089843315199</v>
      </c>
      <c r="D830" s="1">
        <v>39930</v>
      </c>
      <c r="E830">
        <f t="shared" si="88"/>
        <v>1606.54</v>
      </c>
      <c r="F830">
        <f t="shared" si="89"/>
        <v>1523.5472946295799</v>
      </c>
      <c r="G830" s="2">
        <f t="shared" si="90"/>
        <v>5.4322656553140725E-3</v>
      </c>
      <c r="H830" s="2">
        <f t="shared" si="91"/>
        <v>-2.1155051524275651E-3</v>
      </c>
      <c r="I830">
        <f t="shared" si="92"/>
        <v>10450.943911736791</v>
      </c>
      <c r="J830">
        <f t="shared" si="93"/>
        <v>14845.229024056051</v>
      </c>
      <c r="AB830" s="1">
        <v>39926</v>
      </c>
      <c r="AC830">
        <v>1598.31</v>
      </c>
    </row>
    <row r="831" spans="1:29">
      <c r="A831" s="1">
        <v>39924</v>
      </c>
      <c r="B831">
        <v>1473.0727136959799</v>
      </c>
      <c r="D831" s="1">
        <v>39931</v>
      </c>
      <c r="E831">
        <f t="shared" si="88"/>
        <v>1601.81</v>
      </c>
      <c r="F831">
        <f t="shared" si="89"/>
        <v>1491.86583241412</v>
      </c>
      <c r="G831" s="2">
        <f t="shared" si="90"/>
        <v>-2.9442155190658736E-3</v>
      </c>
      <c r="H831" s="2">
        <f t="shared" si="91"/>
        <v>-2.082588727361848E-2</v>
      </c>
      <c r="I831">
        <f t="shared" si="92"/>
        <v>10420.174080482968</v>
      </c>
      <c r="J831">
        <f t="shared" si="93"/>
        <v>14536.06395785001</v>
      </c>
      <c r="AB831" s="1">
        <v>39927</v>
      </c>
      <c r="AC831">
        <v>1597.86</v>
      </c>
    </row>
    <row r="832" spans="1:29">
      <c r="A832" s="1">
        <v>39925</v>
      </c>
      <c r="B832">
        <v>1486.18545108649</v>
      </c>
      <c r="D832" s="1">
        <v>39932</v>
      </c>
      <c r="E832">
        <f t="shared" si="88"/>
        <v>1599.73</v>
      </c>
      <c r="F832">
        <f t="shared" si="89"/>
        <v>1503.13329299053</v>
      </c>
      <c r="G832" s="2">
        <f t="shared" si="90"/>
        <v>-1.298531036764583E-3</v>
      </c>
      <c r="H832" s="2">
        <f t="shared" si="91"/>
        <v>7.5212472346975704E-3</v>
      </c>
      <c r="I832">
        <f t="shared" si="92"/>
        <v>10406.64316103097</v>
      </c>
      <c r="J832">
        <f t="shared" si="93"/>
        <v>14645.393288696376</v>
      </c>
      <c r="AB832" s="1">
        <v>39930</v>
      </c>
      <c r="AC832">
        <v>1606.54</v>
      </c>
    </row>
    <row r="833" spans="1:29">
      <c r="A833" s="1">
        <v>39926</v>
      </c>
      <c r="B833">
        <v>1512.80218475791</v>
      </c>
      <c r="D833" s="1">
        <v>39933</v>
      </c>
      <c r="E833">
        <f t="shared" si="88"/>
        <v>1615.1</v>
      </c>
      <c r="F833">
        <f t="shared" si="89"/>
        <v>1493.5377308387001</v>
      </c>
      <c r="G833" s="2">
        <f t="shared" si="90"/>
        <v>9.6078713282865547E-3</v>
      </c>
      <c r="H833" s="2">
        <f t="shared" si="91"/>
        <v>-6.4150559584890462E-3</v>
      </c>
      <c r="I833">
        <f t="shared" si="92"/>
        <v>10506.628849481549</v>
      </c>
      <c r="J833">
        <f t="shared" si="93"/>
        <v>14551.442271215308</v>
      </c>
      <c r="AB833" s="1">
        <v>39931</v>
      </c>
      <c r="AC833">
        <v>1601.81</v>
      </c>
    </row>
    <row r="834" spans="1:29">
      <c r="A834" s="1">
        <v>39927</v>
      </c>
      <c r="B834">
        <v>1526.7292364457701</v>
      </c>
      <c r="D834" s="1">
        <v>39934</v>
      </c>
      <c r="E834">
        <f t="shared" si="88"/>
        <v>1612.66</v>
      </c>
      <c r="F834">
        <f t="shared" si="89"/>
        <v>1488.7345202020199</v>
      </c>
      <c r="G834" s="2">
        <f t="shared" si="90"/>
        <v>-1.5107423688934807E-3</v>
      </c>
      <c r="H834" s="2">
        <f t="shared" si="91"/>
        <v>-3.2473447165415662E-3</v>
      </c>
      <c r="I834">
        <f t="shared" si="92"/>
        <v>10490.756040124399</v>
      </c>
      <c r="J834">
        <f t="shared" si="93"/>
        <v>14504.188722037818</v>
      </c>
      <c r="AB834" s="1">
        <v>39932</v>
      </c>
      <c r="AC834">
        <v>1599.73</v>
      </c>
    </row>
    <row r="835" spans="1:29">
      <c r="A835" s="1">
        <v>39930</v>
      </c>
      <c r="B835">
        <v>1523.5472946295799</v>
      </c>
      <c r="D835" s="1">
        <v>39937</v>
      </c>
      <c r="E835">
        <f t="shared" si="88"/>
        <v>1618.12</v>
      </c>
      <c r="F835">
        <f t="shared" si="89"/>
        <v>1517.43831908077</v>
      </c>
      <c r="G835" s="2">
        <f t="shared" si="90"/>
        <v>3.3857105651531327E-3</v>
      </c>
      <c r="H835" s="2">
        <f t="shared" si="91"/>
        <v>1.9249320711115372E-2</v>
      </c>
      <c r="I835">
        <f t="shared" si="92"/>
        <v>10526.274703685893</v>
      </c>
      <c r="J835">
        <f t="shared" si="93"/>
        <v>14783.384502402865</v>
      </c>
      <c r="AB835" s="1">
        <v>39933</v>
      </c>
      <c r="AC835">
        <v>1615.1</v>
      </c>
    </row>
    <row r="836" spans="1:29">
      <c r="A836" s="1">
        <v>39931</v>
      </c>
      <c r="B836">
        <v>1491.86583241412</v>
      </c>
      <c r="D836" s="1">
        <v>39938</v>
      </c>
      <c r="E836">
        <f t="shared" si="88"/>
        <v>1625.56</v>
      </c>
      <c r="F836">
        <f t="shared" si="89"/>
        <v>1526.42079053967</v>
      </c>
      <c r="G836" s="2">
        <f t="shared" si="90"/>
        <v>4.5979284601884718E-3</v>
      </c>
      <c r="H836" s="2">
        <f t="shared" si="91"/>
        <v>5.888147715503356E-3</v>
      </c>
      <c r="I836">
        <f t="shared" si="92"/>
        <v>10574.673761725731</v>
      </c>
      <c r="J836">
        <f t="shared" si="93"/>
        <v>14870.431254088095</v>
      </c>
      <c r="AB836" s="1">
        <v>39934</v>
      </c>
      <c r="AC836">
        <v>1612.66</v>
      </c>
    </row>
    <row r="837" spans="1:29">
      <c r="A837" s="1">
        <v>39932</v>
      </c>
      <c r="B837">
        <v>1503.13329299053</v>
      </c>
      <c r="D837" s="1">
        <v>39939</v>
      </c>
      <c r="E837">
        <f t="shared" ref="E837:E900" si="94">SUMIF(AB:AB,D837,AC:AC)</f>
        <v>1632.92</v>
      </c>
      <c r="F837">
        <f t="shared" ref="F837:F900" si="95">SUMIF(A:A,D837,B:B)</f>
        <v>1542.1566337801501</v>
      </c>
      <c r="G837" s="2">
        <f t="shared" ref="G837:G900" si="96">E837/E836-1</f>
        <v>4.527670464332445E-3</v>
      </c>
      <c r="H837" s="2">
        <f t="shared" ref="H837:H900" si="97">(F837/F836-1)-($M$23/252)</f>
        <v>1.0277631998575643E-2</v>
      </c>
      <c r="I837">
        <f t="shared" ref="I837:I900" si="98">I836*(1+G837)</f>
        <v>10622.552399786648</v>
      </c>
      <c r="J837">
        <f t="shared" ref="J837:J900" si="99">J836*(1+H837)</f>
        <v>15023.264074177729</v>
      </c>
      <c r="AB837" s="1">
        <v>39937</v>
      </c>
      <c r="AC837">
        <v>1618.12</v>
      </c>
    </row>
    <row r="838" spans="1:29">
      <c r="A838" s="1">
        <v>39933</v>
      </c>
      <c r="B838">
        <v>1493.5377308387001</v>
      </c>
      <c r="D838" s="1">
        <v>39940</v>
      </c>
      <c r="E838">
        <f t="shared" si="94"/>
        <v>1629.55</v>
      </c>
      <c r="F838">
        <f t="shared" si="95"/>
        <v>1547.91210665361</v>
      </c>
      <c r="G838" s="2">
        <f t="shared" si="96"/>
        <v>-2.0637875707322229E-3</v>
      </c>
      <c r="H838" s="2">
        <f t="shared" si="97"/>
        <v>3.7007443744124465E-3</v>
      </c>
      <c r="I838">
        <f t="shared" si="98"/>
        <v>10600.629708174516</v>
      </c>
      <c r="J838">
        <f t="shared" si="99"/>
        <v>15078.861334185553</v>
      </c>
      <c r="AB838" s="1">
        <v>39938</v>
      </c>
      <c r="AC838">
        <v>1625.56</v>
      </c>
    </row>
    <row r="839" spans="1:29">
      <c r="A839" s="1">
        <v>39934</v>
      </c>
      <c r="B839">
        <v>1488.7345202020199</v>
      </c>
      <c r="D839" s="1">
        <v>39941</v>
      </c>
      <c r="E839">
        <f t="shared" si="94"/>
        <v>1636.84</v>
      </c>
      <c r="F839">
        <f t="shared" si="95"/>
        <v>1556.35357055336</v>
      </c>
      <c r="G839" s="2">
        <f t="shared" si="96"/>
        <v>4.473627688625692E-3</v>
      </c>
      <c r="H839" s="2">
        <f t="shared" si="97"/>
        <v>5.4221024873644889E-3</v>
      </c>
      <c r="I839">
        <f t="shared" si="98"/>
        <v>10648.052978753874</v>
      </c>
      <c r="J839">
        <f t="shared" si="99"/>
        <v>15160.620465732263</v>
      </c>
      <c r="AB839" s="1">
        <v>39939</v>
      </c>
      <c r="AC839">
        <v>1632.92</v>
      </c>
    </row>
    <row r="840" spans="1:29">
      <c r="A840" s="1">
        <v>39937</v>
      </c>
      <c r="B840">
        <v>1517.43831908077</v>
      </c>
      <c r="D840" s="1">
        <v>39944</v>
      </c>
      <c r="E840">
        <f t="shared" si="94"/>
        <v>1646.97</v>
      </c>
      <c r="F840">
        <f t="shared" si="95"/>
        <v>1565.67829648928</v>
      </c>
      <c r="G840" s="2">
        <f t="shared" si="96"/>
        <v>6.1887539405196534E-3</v>
      </c>
      <c r="H840" s="2">
        <f t="shared" si="97"/>
        <v>5.9600438243517465E-3</v>
      </c>
      <c r="I840">
        <f t="shared" si="98"/>
        <v>10713.951158585</v>
      </c>
      <c r="J840">
        <f t="shared" si="99"/>
        <v>15250.97842811239</v>
      </c>
      <c r="AB840" s="1">
        <v>39940</v>
      </c>
      <c r="AC840">
        <v>1629.55</v>
      </c>
    </row>
    <row r="841" spans="1:29">
      <c r="A841" s="1">
        <v>39938</v>
      </c>
      <c r="B841">
        <v>1526.42079053967</v>
      </c>
      <c r="D841" s="1">
        <v>39945</v>
      </c>
      <c r="E841">
        <f t="shared" si="94"/>
        <v>1647.49</v>
      </c>
      <c r="F841">
        <f t="shared" si="95"/>
        <v>1584.08132449186</v>
      </c>
      <c r="G841" s="2">
        <f t="shared" si="96"/>
        <v>3.1573131265294485E-4</v>
      </c>
      <c r="H841" s="2">
        <f t="shared" si="97"/>
        <v>1.1722679730402941E-2</v>
      </c>
      <c r="I841">
        <f t="shared" si="98"/>
        <v>10717.333888448</v>
      </c>
      <c r="J841">
        <f t="shared" si="99"/>
        <v>15429.760763800434</v>
      </c>
      <c r="AB841" s="1">
        <v>39941</v>
      </c>
      <c r="AC841">
        <v>1636.84</v>
      </c>
    </row>
    <row r="842" spans="1:29">
      <c r="A842" s="1">
        <v>39939</v>
      </c>
      <c r="B842">
        <v>1542.1566337801501</v>
      </c>
      <c r="D842" s="1">
        <v>39946</v>
      </c>
      <c r="E842">
        <f t="shared" si="94"/>
        <v>1651</v>
      </c>
      <c r="F842">
        <f t="shared" si="95"/>
        <v>1592.50232598862</v>
      </c>
      <c r="G842" s="2">
        <f t="shared" si="96"/>
        <v>2.1305136905231947E-3</v>
      </c>
      <c r="H842" s="2">
        <f t="shared" si="97"/>
        <v>5.2846666866236073E-3</v>
      </c>
      <c r="I842">
        <f t="shared" si="98"/>
        <v>10740.167315023247</v>
      </c>
      <c r="J842">
        <f t="shared" si="99"/>
        <v>15511.301906491461</v>
      </c>
      <c r="AB842" s="1">
        <v>39944</v>
      </c>
      <c r="AC842">
        <v>1646.97</v>
      </c>
    </row>
    <row r="843" spans="1:29">
      <c r="A843" s="1">
        <v>39940</v>
      </c>
      <c r="B843">
        <v>1547.91210665361</v>
      </c>
      <c r="D843" s="1">
        <v>39947</v>
      </c>
      <c r="E843">
        <f t="shared" si="94"/>
        <v>1646.98</v>
      </c>
      <c r="F843">
        <f t="shared" si="95"/>
        <v>1595.4540602504801</v>
      </c>
      <c r="G843" s="2">
        <f t="shared" si="96"/>
        <v>-2.4348879466989937E-3</v>
      </c>
      <c r="H843" s="2">
        <f t="shared" si="97"/>
        <v>1.8221703858608226E-3</v>
      </c>
      <c r="I843">
        <f t="shared" si="98"/>
        <v>10714.016211082368</v>
      </c>
      <c r="J843">
        <f t="shared" si="99"/>
        <v>15539.566141471614</v>
      </c>
      <c r="AB843" s="1">
        <v>39945</v>
      </c>
      <c r="AC843">
        <v>1647.49</v>
      </c>
    </row>
    <row r="844" spans="1:29">
      <c r="A844" s="1">
        <v>39941</v>
      </c>
      <c r="B844">
        <v>1556.35357055336</v>
      </c>
      <c r="D844" s="1">
        <v>39948</v>
      </c>
      <c r="E844">
        <f t="shared" si="94"/>
        <v>1651.05</v>
      </c>
      <c r="F844">
        <f t="shared" si="95"/>
        <v>1599.00596162332</v>
      </c>
      <c r="G844" s="2">
        <f t="shared" si="96"/>
        <v>2.4711896926494781E-3</v>
      </c>
      <c r="H844" s="2">
        <f t="shared" si="97"/>
        <v>2.1949144394258443E-3</v>
      </c>
      <c r="I844">
        <f t="shared" si="98"/>
        <v>10740.492577510075</v>
      </c>
      <c r="J844">
        <f t="shared" si="99"/>
        <v>15573.674159577942</v>
      </c>
      <c r="AB844" s="1">
        <v>39946</v>
      </c>
      <c r="AC844">
        <v>1651</v>
      </c>
    </row>
    <row r="845" spans="1:29">
      <c r="A845" s="1">
        <v>39944</v>
      </c>
      <c r="B845">
        <v>1565.67829648928</v>
      </c>
      <c r="D845" s="1">
        <v>39951</v>
      </c>
      <c r="E845">
        <f t="shared" si="94"/>
        <v>1645.07</v>
      </c>
      <c r="F845">
        <f t="shared" si="95"/>
        <v>1593.2619935603</v>
      </c>
      <c r="G845" s="2">
        <f t="shared" si="96"/>
        <v>-3.6219375548893762E-3</v>
      </c>
      <c r="H845" s="2">
        <f t="shared" si="97"/>
        <v>-3.6235609934701977E-3</v>
      </c>
      <c r="I845">
        <f t="shared" si="98"/>
        <v>10701.591184085581</v>
      </c>
      <c r="J845">
        <f t="shared" si="99"/>
        <v>15517.24200136828</v>
      </c>
      <c r="AB845" s="1">
        <v>39947</v>
      </c>
      <c r="AC845">
        <v>1646.98</v>
      </c>
    </row>
    <row r="846" spans="1:29">
      <c r="A846" s="1">
        <v>39945</v>
      </c>
      <c r="B846">
        <v>1584.08132449186</v>
      </c>
      <c r="D846" s="1">
        <v>39952</v>
      </c>
      <c r="E846">
        <f t="shared" si="94"/>
        <v>1650.07</v>
      </c>
      <c r="F846">
        <f t="shared" si="95"/>
        <v>1587.6208116732901</v>
      </c>
      <c r="G846" s="2">
        <f t="shared" si="96"/>
        <v>3.0393843423075495E-3</v>
      </c>
      <c r="H846" s="2">
        <f t="shared" si="97"/>
        <v>-3.5719984591467183E-3</v>
      </c>
      <c r="I846">
        <f t="shared" si="98"/>
        <v>10734.117432768267</v>
      </c>
      <c r="J846">
        <f t="shared" si="99"/>
        <v>15461.814436849187</v>
      </c>
      <c r="AB846" s="1">
        <v>39948</v>
      </c>
      <c r="AC846">
        <v>1651.05</v>
      </c>
    </row>
    <row r="847" spans="1:29">
      <c r="A847" s="1">
        <v>39946</v>
      </c>
      <c r="B847">
        <v>1592.50232598862</v>
      </c>
      <c r="D847" s="1">
        <v>39953</v>
      </c>
      <c r="E847">
        <f t="shared" si="94"/>
        <v>1662.49</v>
      </c>
      <c r="F847">
        <f t="shared" si="95"/>
        <v>1616.07224587569</v>
      </c>
      <c r="G847" s="2">
        <f t="shared" si="96"/>
        <v>7.5269534019768436E-3</v>
      </c>
      <c r="H847" s="2">
        <f t="shared" si="97"/>
        <v>1.7889450264913256E-2</v>
      </c>
      <c r="I847">
        <f t="shared" si="98"/>
        <v>10814.912634496062</v>
      </c>
      <c r="J847">
        <f t="shared" si="99"/>
        <v>15738.417797222517</v>
      </c>
      <c r="AB847" s="1">
        <v>39951</v>
      </c>
      <c r="AC847">
        <v>1645.07</v>
      </c>
    </row>
    <row r="848" spans="1:29">
      <c r="A848" s="1">
        <v>39947</v>
      </c>
      <c r="B848">
        <v>1595.4540602504801</v>
      </c>
      <c r="D848" s="1">
        <v>39954</v>
      </c>
      <c r="E848">
        <f t="shared" si="94"/>
        <v>1652.81</v>
      </c>
      <c r="F848">
        <f t="shared" si="95"/>
        <v>1629.43651475365</v>
      </c>
      <c r="G848" s="2">
        <f t="shared" si="96"/>
        <v>-5.8225914140836998E-3</v>
      </c>
      <c r="H848" s="2">
        <f t="shared" si="97"/>
        <v>8.2382494530340526E-3</v>
      </c>
      <c r="I848">
        <f t="shared" si="98"/>
        <v>10751.94181704638</v>
      </c>
      <c r="J848">
        <f t="shared" si="99"/>
        <v>15868.074809032105</v>
      </c>
      <c r="AB848" s="1">
        <v>39952</v>
      </c>
      <c r="AC848">
        <v>1650.07</v>
      </c>
    </row>
    <row r="849" spans="1:29">
      <c r="A849" s="1">
        <v>39948</v>
      </c>
      <c r="B849">
        <v>1599.00596162332</v>
      </c>
      <c r="D849" s="1">
        <v>39955</v>
      </c>
      <c r="E849">
        <f t="shared" si="94"/>
        <v>1648.91</v>
      </c>
      <c r="F849">
        <f t="shared" si="95"/>
        <v>1640.4729757022301</v>
      </c>
      <c r="G849" s="2">
        <f t="shared" si="96"/>
        <v>-2.3596178629121667E-3</v>
      </c>
      <c r="H849" s="2">
        <f t="shared" si="97"/>
        <v>6.7418271946034451E-3</v>
      </c>
      <c r="I849">
        <f t="shared" si="98"/>
        <v>10726.571343073885</v>
      </c>
      <c r="J849">
        <f t="shared" si="99"/>
        <v>15975.054627305639</v>
      </c>
      <c r="AB849" s="1">
        <v>39953</v>
      </c>
      <c r="AC849">
        <v>1662.49</v>
      </c>
    </row>
    <row r="850" spans="1:29">
      <c r="A850" s="1">
        <v>39951</v>
      </c>
      <c r="B850">
        <v>1593.2619935603</v>
      </c>
      <c r="D850" s="1">
        <v>39959</v>
      </c>
      <c r="E850">
        <f t="shared" si="94"/>
        <v>1648.56</v>
      </c>
      <c r="F850">
        <f t="shared" si="95"/>
        <v>1627.9710792603801</v>
      </c>
      <c r="G850" s="2">
        <f t="shared" si="96"/>
        <v>-2.1226143331054548E-4</v>
      </c>
      <c r="H850" s="2">
        <f t="shared" si="97"/>
        <v>-7.6522589238642632E-3</v>
      </c>
      <c r="I850">
        <f t="shared" si="98"/>
        <v>10724.294505666096</v>
      </c>
      <c r="J850">
        <f t="shared" si="99"/>
        <v>15852.809372974622</v>
      </c>
      <c r="AB850" s="1">
        <v>39954</v>
      </c>
      <c r="AC850">
        <v>1652.81</v>
      </c>
    </row>
    <row r="851" spans="1:29">
      <c r="A851" s="1">
        <v>39952</v>
      </c>
      <c r="B851">
        <v>1587.6208116732901</v>
      </c>
      <c r="D851" s="1">
        <v>39960</v>
      </c>
      <c r="E851">
        <f t="shared" si="94"/>
        <v>1641.76</v>
      </c>
      <c r="F851">
        <f t="shared" si="95"/>
        <v>1623.4924988143</v>
      </c>
      <c r="G851" s="2">
        <f t="shared" si="96"/>
        <v>-4.1248119571019037E-3</v>
      </c>
      <c r="H851" s="2">
        <f t="shared" si="97"/>
        <v>-2.7823688670392303E-3</v>
      </c>
      <c r="I851">
        <f t="shared" si="98"/>
        <v>10680.058807457643</v>
      </c>
      <c r="J851">
        <f t="shared" si="99"/>
        <v>15808.701009720149</v>
      </c>
      <c r="AB851" s="1">
        <v>39955</v>
      </c>
      <c r="AC851">
        <v>1648.91</v>
      </c>
    </row>
    <row r="852" spans="1:29">
      <c r="A852" s="1">
        <v>39953</v>
      </c>
      <c r="B852">
        <v>1616.07224587569</v>
      </c>
      <c r="D852" s="1">
        <v>39961</v>
      </c>
      <c r="E852">
        <f t="shared" si="94"/>
        <v>1651.22</v>
      </c>
      <c r="F852">
        <f t="shared" si="95"/>
        <v>1647.1546917611799</v>
      </c>
      <c r="G852" s="2">
        <f t="shared" si="96"/>
        <v>5.7621089562420735E-3</v>
      </c>
      <c r="H852" s="2">
        <f t="shared" si="97"/>
        <v>1.4543521305316965E-2</v>
      </c>
      <c r="I852">
        <f t="shared" si="98"/>
        <v>10741.598469965287</v>
      </c>
      <c r="J852">
        <f t="shared" si="99"/>
        <v>16038.615189664399</v>
      </c>
      <c r="AB852" s="1">
        <v>39959</v>
      </c>
      <c r="AC852">
        <v>1648.56</v>
      </c>
    </row>
    <row r="853" spans="1:29">
      <c r="A853" s="1">
        <v>39954</v>
      </c>
      <c r="B853">
        <v>1629.43651475365</v>
      </c>
      <c r="D853" s="1">
        <v>39962</v>
      </c>
      <c r="E853">
        <f t="shared" si="94"/>
        <v>1678.15</v>
      </c>
      <c r="F853">
        <f t="shared" si="95"/>
        <v>1696.61621447473</v>
      </c>
      <c r="G853" s="2">
        <f t="shared" si="96"/>
        <v>1.630915323215576E-2</v>
      </c>
      <c r="H853" s="2">
        <f t="shared" si="97"/>
        <v>2.9997113184553861E-2</v>
      </c>
      <c r="I853">
        <f t="shared" si="98"/>
        <v>10916.784845370241</v>
      </c>
      <c r="J853">
        <f t="shared" si="99"/>
        <v>16519.727344832267</v>
      </c>
      <c r="AB853" s="1">
        <v>39960</v>
      </c>
      <c r="AC853">
        <v>1641.76</v>
      </c>
    </row>
    <row r="854" spans="1:29">
      <c r="A854" s="1">
        <v>39955</v>
      </c>
      <c r="B854">
        <v>1640.4729757022301</v>
      </c>
      <c r="D854" s="1">
        <v>39965</v>
      </c>
      <c r="E854">
        <f t="shared" si="94"/>
        <v>1667.62</v>
      </c>
      <c r="F854">
        <f t="shared" si="95"/>
        <v>1682.1578775210301</v>
      </c>
      <c r="G854" s="2">
        <f t="shared" si="96"/>
        <v>-6.2747668563597481E-3</v>
      </c>
      <c r="H854" s="2">
        <f t="shared" si="97"/>
        <v>-8.5532157489109136E-3</v>
      </c>
      <c r="I854">
        <f t="shared" si="98"/>
        <v>10848.284565644501</v>
      </c>
      <c r="J854">
        <f t="shared" si="99"/>
        <v>16378.430552738733</v>
      </c>
      <c r="AB854" s="1">
        <v>39961</v>
      </c>
      <c r="AC854">
        <v>1651.22</v>
      </c>
    </row>
    <row r="855" spans="1:29">
      <c r="A855" s="1">
        <v>39959</v>
      </c>
      <c r="B855">
        <v>1627.9710792603801</v>
      </c>
      <c r="D855" s="1">
        <v>39966</v>
      </c>
      <c r="E855">
        <f t="shared" si="94"/>
        <v>1685.2</v>
      </c>
      <c r="F855">
        <f t="shared" si="95"/>
        <v>1704.86235633415</v>
      </c>
      <c r="G855" s="2">
        <f t="shared" si="96"/>
        <v>1.0541969993163924E-2</v>
      </c>
      <c r="H855" s="2">
        <f t="shared" si="97"/>
        <v>1.3465884981073895E-2</v>
      </c>
      <c r="I855">
        <f t="shared" si="98"/>
        <v>10962.646856012829</v>
      </c>
      <c r="J855">
        <f t="shared" si="99"/>
        <v>16598.98061473242</v>
      </c>
      <c r="AB855" s="1">
        <v>39962</v>
      </c>
      <c r="AC855">
        <v>1678.15</v>
      </c>
    </row>
    <row r="856" spans="1:29">
      <c r="A856" s="1">
        <v>39960</v>
      </c>
      <c r="B856">
        <v>1623.4924988143</v>
      </c>
      <c r="D856" s="1">
        <v>39967</v>
      </c>
      <c r="E856">
        <f t="shared" si="94"/>
        <v>1693.99</v>
      </c>
      <c r="F856">
        <f t="shared" si="95"/>
        <v>1686.31644759395</v>
      </c>
      <c r="G856" s="2">
        <f t="shared" si="96"/>
        <v>5.2159981011155043E-3</v>
      </c>
      <c r="H856" s="2">
        <f t="shared" si="97"/>
        <v>-1.0909593230739622E-2</v>
      </c>
      <c r="I856">
        <f t="shared" si="98"/>
        <v>11019.828001196991</v>
      </c>
      <c r="J856">
        <f t="shared" si="99"/>
        <v>16417.892488180758</v>
      </c>
      <c r="AB856" s="1">
        <v>39965</v>
      </c>
      <c r="AC856">
        <v>1667.62</v>
      </c>
    </row>
    <row r="857" spans="1:29">
      <c r="A857" s="1">
        <v>39961</v>
      </c>
      <c r="B857">
        <v>1647.1546917611799</v>
      </c>
      <c r="D857" s="1">
        <v>39968</v>
      </c>
      <c r="E857">
        <f t="shared" si="94"/>
        <v>1681.32</v>
      </c>
      <c r="F857">
        <f t="shared" si="95"/>
        <v>1702.3918286759499</v>
      </c>
      <c r="G857" s="2">
        <f t="shared" si="96"/>
        <v>-7.4793829951771418E-3</v>
      </c>
      <c r="H857" s="2">
        <f t="shared" si="97"/>
        <v>9.5014885388654217E-3</v>
      </c>
      <c r="I857">
        <f t="shared" si="98"/>
        <v>10937.406487035061</v>
      </c>
      <c r="J857">
        <f t="shared" si="99"/>
        <v>16573.886905489529</v>
      </c>
      <c r="AB857" s="1">
        <v>39966</v>
      </c>
      <c r="AC857">
        <v>1685.2</v>
      </c>
    </row>
    <row r="858" spans="1:29">
      <c r="A858" s="1">
        <v>39962</v>
      </c>
      <c r="B858">
        <v>1696.61621447473</v>
      </c>
      <c r="D858" s="1">
        <v>39969</v>
      </c>
      <c r="E858">
        <f t="shared" si="94"/>
        <v>1669.18</v>
      </c>
      <c r="F858">
        <f t="shared" si="95"/>
        <v>1659.54620318754</v>
      </c>
      <c r="G858" s="2">
        <f t="shared" si="96"/>
        <v>-7.2205172126661443E-3</v>
      </c>
      <c r="H858" s="2">
        <f t="shared" si="97"/>
        <v>-2.5199248139307216E-2</v>
      </c>
      <c r="I858">
        <f t="shared" si="98"/>
        <v>10858.432755233498</v>
      </c>
      <c r="J858">
        <f t="shared" si="99"/>
        <v>16156.237416725286</v>
      </c>
      <c r="AB858" s="1">
        <v>39967</v>
      </c>
      <c r="AC858">
        <v>1693.99</v>
      </c>
    </row>
    <row r="859" spans="1:29">
      <c r="A859" s="1">
        <v>39965</v>
      </c>
      <c r="B859">
        <v>1682.1578775210301</v>
      </c>
      <c r="D859" s="1">
        <v>39972</v>
      </c>
      <c r="E859">
        <f t="shared" si="94"/>
        <v>1667.86</v>
      </c>
      <c r="F859">
        <f t="shared" si="95"/>
        <v>1640.8208359959101</v>
      </c>
      <c r="G859" s="2">
        <f t="shared" si="96"/>
        <v>-7.9080746234683197E-4</v>
      </c>
      <c r="H859" s="2">
        <f t="shared" si="97"/>
        <v>-1.1314775456045345E-2</v>
      </c>
      <c r="I859">
        <f t="shared" si="98"/>
        <v>10849.845825581267</v>
      </c>
      <c r="J859">
        <f t="shared" si="99"/>
        <v>15973.433218140481</v>
      </c>
      <c r="AB859" s="1">
        <v>39968</v>
      </c>
      <c r="AC859">
        <v>1681.32</v>
      </c>
    </row>
    <row r="860" spans="1:29">
      <c r="A860" s="1">
        <v>39966</v>
      </c>
      <c r="B860">
        <v>1704.86235633415</v>
      </c>
      <c r="D860" s="1">
        <v>39973</v>
      </c>
      <c r="E860">
        <f t="shared" si="94"/>
        <v>1674.24</v>
      </c>
      <c r="F860">
        <f t="shared" si="95"/>
        <v>1652.8507477283499</v>
      </c>
      <c r="G860" s="2">
        <f t="shared" si="96"/>
        <v>3.8252611130431546E-3</v>
      </c>
      <c r="H860" s="2">
        <f t="shared" si="97"/>
        <v>7.3002932670583557E-3</v>
      </c>
      <c r="I860">
        <f t="shared" si="98"/>
        <v>10891.349318900377</v>
      </c>
      <c r="J860">
        <f t="shared" si="99"/>
        <v>16090.043965114677</v>
      </c>
      <c r="AB860" s="1">
        <v>39969</v>
      </c>
      <c r="AC860">
        <v>1669.18</v>
      </c>
    </row>
    <row r="861" spans="1:29">
      <c r="A861" s="1">
        <v>39967</v>
      </c>
      <c r="B861">
        <v>1686.31644759395</v>
      </c>
      <c r="D861" s="1">
        <v>39974</v>
      </c>
      <c r="E861">
        <f t="shared" si="94"/>
        <v>1674.13</v>
      </c>
      <c r="F861">
        <f t="shared" si="95"/>
        <v>1651.2661424627199</v>
      </c>
      <c r="G861" s="2">
        <f t="shared" si="96"/>
        <v>-6.5701452599320476E-5</v>
      </c>
      <c r="H861" s="2">
        <f t="shared" si="97"/>
        <v>-9.9005964515189648E-4</v>
      </c>
      <c r="I861">
        <f t="shared" si="98"/>
        <v>10890.633741429358</v>
      </c>
      <c r="J861">
        <f t="shared" si="99"/>
        <v>16074.113861896098</v>
      </c>
      <c r="AB861" s="1">
        <v>39972</v>
      </c>
      <c r="AC861">
        <v>1667.86</v>
      </c>
    </row>
    <row r="862" spans="1:29">
      <c r="A862" s="1">
        <v>39968</v>
      </c>
      <c r="B862">
        <v>1702.3918286759499</v>
      </c>
      <c r="D862" s="1">
        <v>39975</v>
      </c>
      <c r="E862">
        <f t="shared" si="94"/>
        <v>1685</v>
      </c>
      <c r="F862">
        <f t="shared" si="95"/>
        <v>1675.75231805779</v>
      </c>
      <c r="G862" s="2">
        <f t="shared" si="96"/>
        <v>6.4929246832683418E-3</v>
      </c>
      <c r="H862" s="2">
        <f t="shared" si="97"/>
        <v>1.4797378256415328E-2</v>
      </c>
      <c r="I862">
        <f t="shared" si="98"/>
        <v>10961.345806065519</v>
      </c>
      <c r="J862">
        <f t="shared" si="99"/>
        <v>16311.968604847261</v>
      </c>
      <c r="AB862" s="1">
        <v>39973</v>
      </c>
      <c r="AC862">
        <v>1674.24</v>
      </c>
    </row>
    <row r="863" spans="1:29">
      <c r="A863" s="1">
        <v>39969</v>
      </c>
      <c r="B863">
        <v>1659.54620318754</v>
      </c>
      <c r="D863" s="1">
        <v>39976</v>
      </c>
      <c r="E863">
        <f t="shared" si="94"/>
        <v>1695.19</v>
      </c>
      <c r="F863">
        <f t="shared" si="95"/>
        <v>1648.13343403625</v>
      </c>
      <c r="G863" s="2">
        <f t="shared" si="96"/>
        <v>6.0474777448071837E-3</v>
      </c>
      <c r="H863" s="2">
        <f t="shared" si="97"/>
        <v>-1.6512832611695481E-2</v>
      </c>
      <c r="I863">
        <f t="shared" si="98"/>
        <v>11027.634300880836</v>
      </c>
      <c r="J863">
        <f t="shared" si="99"/>
        <v>16042.611797708187</v>
      </c>
      <c r="AB863" s="1">
        <v>39974</v>
      </c>
      <c r="AC863">
        <v>1674.13</v>
      </c>
    </row>
    <row r="864" spans="1:29">
      <c r="A864" s="1">
        <v>39972</v>
      </c>
      <c r="B864">
        <v>1640.8208359959101</v>
      </c>
      <c r="D864" s="1">
        <v>39979</v>
      </c>
      <c r="E864">
        <f t="shared" si="94"/>
        <v>1705.02</v>
      </c>
      <c r="F864">
        <f t="shared" si="95"/>
        <v>1633.0335365251401</v>
      </c>
      <c r="G864" s="2">
        <f t="shared" si="96"/>
        <v>5.7987600210005485E-3</v>
      </c>
      <c r="H864" s="2">
        <f t="shared" si="97"/>
        <v>-9.1931665685093585E-3</v>
      </c>
      <c r="I864">
        <f t="shared" si="98"/>
        <v>11091.580905790999</v>
      </c>
      <c r="J864">
        <f t="shared" si="99"/>
        <v>15895.129395257922</v>
      </c>
      <c r="AB864" s="1">
        <v>39975</v>
      </c>
      <c r="AC864">
        <v>1685</v>
      </c>
    </row>
    <row r="865" spans="1:29">
      <c r="A865" s="1">
        <v>39973</v>
      </c>
      <c r="B865">
        <v>1652.8507477283499</v>
      </c>
      <c r="D865" s="1">
        <v>39980</v>
      </c>
      <c r="E865">
        <f t="shared" si="94"/>
        <v>1709.01</v>
      </c>
      <c r="F865">
        <f t="shared" si="95"/>
        <v>1651.76570075578</v>
      </c>
      <c r="G865" s="2">
        <f t="shared" si="96"/>
        <v>2.3401485026568469E-3</v>
      </c>
      <c r="H865" s="2">
        <f t="shared" si="97"/>
        <v>1.1439428222079629E-2</v>
      </c>
      <c r="I865">
        <f t="shared" si="98"/>
        <v>11117.536852239784</v>
      </c>
      <c r="J865">
        <f t="shared" si="99"/>
        <v>16076.960587055641</v>
      </c>
      <c r="AB865" s="1">
        <v>39976</v>
      </c>
      <c r="AC865">
        <v>1695.19</v>
      </c>
    </row>
    <row r="866" spans="1:29">
      <c r="A866" s="1">
        <v>39974</v>
      </c>
      <c r="B866">
        <v>1651.2661424627199</v>
      </c>
      <c r="D866" s="1">
        <v>39981</v>
      </c>
      <c r="E866">
        <f t="shared" si="94"/>
        <v>1708.18</v>
      </c>
      <c r="F866">
        <f t="shared" si="95"/>
        <v>1652.78422871827</v>
      </c>
      <c r="G866" s="2">
        <f t="shared" si="96"/>
        <v>-4.8566128928440033E-4</v>
      </c>
      <c r="H866" s="2">
        <f t="shared" si="97"/>
        <v>5.8528059896997353E-4</v>
      </c>
      <c r="I866">
        <f t="shared" si="98"/>
        <v>11112.137494958459</v>
      </c>
      <c r="J866">
        <f t="shared" si="99"/>
        <v>16086.370120177648</v>
      </c>
      <c r="AB866" s="1">
        <v>39979</v>
      </c>
      <c r="AC866">
        <v>1705.02</v>
      </c>
    </row>
    <row r="867" spans="1:29">
      <c r="A867" s="1">
        <v>39975</v>
      </c>
      <c r="B867">
        <v>1675.75231805779</v>
      </c>
      <c r="D867" s="1">
        <v>39982</v>
      </c>
      <c r="E867">
        <f t="shared" si="94"/>
        <v>1690.77</v>
      </c>
      <c r="F867">
        <f t="shared" si="95"/>
        <v>1636.86550654403</v>
      </c>
      <c r="G867" s="2">
        <f t="shared" si="96"/>
        <v>-1.0192134318397383E-2</v>
      </c>
      <c r="H867" s="2">
        <f t="shared" si="97"/>
        <v>-9.6628073831887314E-3</v>
      </c>
      <c r="I867">
        <f t="shared" si="98"/>
        <v>10998.881097045341</v>
      </c>
      <c r="J867">
        <f t="shared" si="99"/>
        <v>15930.930624211689</v>
      </c>
      <c r="AB867" s="1">
        <v>39980</v>
      </c>
      <c r="AC867">
        <v>1709.01</v>
      </c>
    </row>
    <row r="868" spans="1:29">
      <c r="A868" s="1">
        <v>39976</v>
      </c>
      <c r="B868">
        <v>1648.13343403625</v>
      </c>
      <c r="D868" s="1">
        <v>39983</v>
      </c>
      <c r="E868">
        <f t="shared" si="94"/>
        <v>1699.23</v>
      </c>
      <c r="F868">
        <f t="shared" si="95"/>
        <v>1648.9924365557299</v>
      </c>
      <c r="G868" s="2">
        <f t="shared" si="96"/>
        <v>5.0036373959794211E-3</v>
      </c>
      <c r="H868" s="2">
        <f t="shared" si="97"/>
        <v>7.377280252343377E-3</v>
      </c>
      <c r="I868">
        <f t="shared" si="98"/>
        <v>11053.915509816448</v>
      </c>
      <c r="J868">
        <f t="shared" si="99"/>
        <v>16048.457564107137</v>
      </c>
      <c r="AB868" s="1">
        <v>39981</v>
      </c>
      <c r="AC868">
        <v>1708.18</v>
      </c>
    </row>
    <row r="869" spans="1:29">
      <c r="A869" s="1">
        <v>39979</v>
      </c>
      <c r="B869">
        <v>1633.0335365251401</v>
      </c>
      <c r="D869" s="1">
        <v>39986</v>
      </c>
      <c r="E869">
        <f t="shared" si="94"/>
        <v>1709.42</v>
      </c>
      <c r="F869">
        <f t="shared" si="95"/>
        <v>1631.3491805864801</v>
      </c>
      <c r="G869" s="2">
        <f t="shared" si="96"/>
        <v>5.9968338600424609E-3</v>
      </c>
      <c r="H869" s="2">
        <f t="shared" si="97"/>
        <v>-1.0730765151580257E-2</v>
      </c>
      <c r="I869">
        <f t="shared" si="98"/>
        <v>11120.204004631763</v>
      </c>
      <c r="J869">
        <f t="shared" si="99"/>
        <v>15876.245334941603</v>
      </c>
      <c r="AB869" s="1">
        <v>39982</v>
      </c>
      <c r="AC869">
        <v>1690.77</v>
      </c>
    </row>
    <row r="870" spans="1:29">
      <c r="A870" s="1">
        <v>39980</v>
      </c>
      <c r="B870">
        <v>1651.76570075578</v>
      </c>
      <c r="D870" s="1">
        <v>39987</v>
      </c>
      <c r="E870">
        <f t="shared" si="94"/>
        <v>1713.04</v>
      </c>
      <c r="F870">
        <f t="shared" si="95"/>
        <v>1641.7010360424799</v>
      </c>
      <c r="G870" s="2">
        <f t="shared" si="96"/>
        <v>2.1176773408524419E-3</v>
      </c>
      <c r="H870" s="2">
        <f t="shared" si="97"/>
        <v>6.3142300106509789E-3</v>
      </c>
      <c r="I870">
        <f t="shared" si="98"/>
        <v>11143.753008678028</v>
      </c>
      <c r="J870">
        <f t="shared" si="99"/>
        <v>15976.491599691948</v>
      </c>
      <c r="AB870" s="1">
        <v>39983</v>
      </c>
      <c r="AC870">
        <v>1699.23</v>
      </c>
    </row>
    <row r="871" spans="1:29">
      <c r="A871" s="1">
        <v>39981</v>
      </c>
      <c r="B871">
        <v>1652.78422871827</v>
      </c>
      <c r="D871" s="1">
        <v>39988</v>
      </c>
      <c r="E871">
        <f t="shared" si="94"/>
        <v>1707.34</v>
      </c>
      <c r="F871">
        <f t="shared" si="95"/>
        <v>1651.4879987745801</v>
      </c>
      <c r="G871" s="2">
        <f t="shared" si="96"/>
        <v>-3.3274179236912893E-3</v>
      </c>
      <c r="H871" s="2">
        <f t="shared" si="97"/>
        <v>5.9301276504194148E-3</v>
      </c>
      <c r="I871">
        <f t="shared" si="98"/>
        <v>11106.673085179764</v>
      </c>
      <c r="J871">
        <f t="shared" si="99"/>
        <v>16071.234234283973</v>
      </c>
      <c r="AB871" s="1">
        <v>39986</v>
      </c>
      <c r="AC871">
        <v>1709.42</v>
      </c>
    </row>
    <row r="872" spans="1:29">
      <c r="A872" s="1">
        <v>39982</v>
      </c>
      <c r="B872">
        <v>1636.86550654403</v>
      </c>
      <c r="D872" s="1">
        <v>39989</v>
      </c>
      <c r="E872">
        <f t="shared" si="94"/>
        <v>1718.3</v>
      </c>
      <c r="F872">
        <f t="shared" si="95"/>
        <v>1675.3749588737501</v>
      </c>
      <c r="G872" s="2">
        <f t="shared" si="96"/>
        <v>6.4193423688310158E-3</v>
      </c>
      <c r="H872" s="2">
        <f t="shared" si="97"/>
        <v>1.4432552509494012E-2</v>
      </c>
      <c r="I872">
        <f t="shared" si="98"/>
        <v>11177.970622292214</v>
      </c>
      <c r="J872">
        <f t="shared" si="99"/>
        <v>16303.183166262654</v>
      </c>
      <c r="AB872" s="1">
        <v>39987</v>
      </c>
      <c r="AC872">
        <v>1713.04</v>
      </c>
    </row>
    <row r="873" spans="1:29">
      <c r="A873" s="1">
        <v>39983</v>
      </c>
      <c r="B873">
        <v>1648.9924365557299</v>
      </c>
      <c r="D873" s="1">
        <v>39990</v>
      </c>
      <c r="E873">
        <f t="shared" si="94"/>
        <v>1720.92</v>
      </c>
      <c r="F873">
        <f t="shared" si="95"/>
        <v>1678.1593951944501</v>
      </c>
      <c r="G873" s="2">
        <f t="shared" si="96"/>
        <v>1.524762847000094E-3</v>
      </c>
      <c r="H873" s="2">
        <f t="shared" si="97"/>
        <v>1.6306287920398684E-3</v>
      </c>
      <c r="I873">
        <f t="shared" si="98"/>
        <v>11195.014376601945</v>
      </c>
      <c r="J873">
        <f t="shared" si="99"/>
        <v>16329.76760613546</v>
      </c>
      <c r="AB873" s="1">
        <v>39988</v>
      </c>
      <c r="AC873">
        <v>1707.34</v>
      </c>
    </row>
    <row r="874" spans="1:29">
      <c r="A874" s="1">
        <v>39986</v>
      </c>
      <c r="B874">
        <v>1631.3491805864801</v>
      </c>
      <c r="D874" s="1">
        <v>39993</v>
      </c>
      <c r="E874">
        <f t="shared" si="94"/>
        <v>1722.03</v>
      </c>
      <c r="F874">
        <f t="shared" si="95"/>
        <v>1679.9009547913299</v>
      </c>
      <c r="G874" s="2">
        <f t="shared" si="96"/>
        <v>6.4500383515797566E-4</v>
      </c>
      <c r="H874" s="2">
        <f t="shared" si="97"/>
        <v>1.0064304002047283E-3</v>
      </c>
      <c r="I874">
        <f t="shared" si="98"/>
        <v>11202.235203809501</v>
      </c>
      <c r="J874">
        <f t="shared" si="99"/>
        <v>16346.202380682551</v>
      </c>
      <c r="AB874" s="1">
        <v>39989</v>
      </c>
      <c r="AC874">
        <v>1718.3</v>
      </c>
    </row>
    <row r="875" spans="1:29">
      <c r="A875" s="1">
        <v>39987</v>
      </c>
      <c r="B875">
        <v>1641.7010360424799</v>
      </c>
      <c r="D875" s="1">
        <v>39994</v>
      </c>
      <c r="E875">
        <f t="shared" si="94"/>
        <v>1723.99</v>
      </c>
      <c r="F875">
        <f t="shared" si="95"/>
        <v>1654.0124189778701</v>
      </c>
      <c r="G875" s="2">
        <f t="shared" si="96"/>
        <v>1.1381915529926623E-3</v>
      </c>
      <c r="H875" s="2">
        <f t="shared" si="97"/>
        <v>-1.5442100500716848E-2</v>
      </c>
      <c r="I875">
        <f t="shared" si="98"/>
        <v>11214.985493293114</v>
      </c>
      <c r="J875">
        <f t="shared" si="99"/>
        <v>16093.782680714994</v>
      </c>
      <c r="AB875" s="1">
        <v>39990</v>
      </c>
      <c r="AC875">
        <v>1720.92</v>
      </c>
    </row>
    <row r="876" spans="1:29">
      <c r="A876" s="1">
        <v>39988</v>
      </c>
      <c r="B876">
        <v>1651.4879987745801</v>
      </c>
      <c r="D876" s="1">
        <v>39995</v>
      </c>
      <c r="E876">
        <f t="shared" si="94"/>
        <v>1723.76</v>
      </c>
      <c r="F876">
        <f t="shared" si="95"/>
        <v>1655.3403587538901</v>
      </c>
      <c r="G876" s="2">
        <f t="shared" si="96"/>
        <v>-1.3341144670209193E-4</v>
      </c>
      <c r="H876" s="2">
        <f t="shared" si="97"/>
        <v>7.715104099289224E-4</v>
      </c>
      <c r="I876">
        <f t="shared" si="98"/>
        <v>11213.489285853711</v>
      </c>
      <c r="J876">
        <f t="shared" si="99"/>
        <v>16106.199201588299</v>
      </c>
      <c r="AB876" s="1">
        <v>39993</v>
      </c>
      <c r="AC876">
        <v>1722.03</v>
      </c>
    </row>
    <row r="877" spans="1:29">
      <c r="A877" s="1">
        <v>39989</v>
      </c>
      <c r="B877">
        <v>1675.3749588737501</v>
      </c>
      <c r="D877" s="1">
        <v>39996</v>
      </c>
      <c r="E877">
        <f t="shared" si="94"/>
        <v>1731.1</v>
      </c>
      <c r="F877">
        <f t="shared" si="95"/>
        <v>1666.7257777227801</v>
      </c>
      <c r="G877" s="2">
        <f t="shared" si="96"/>
        <v>4.2581333828375367E-3</v>
      </c>
      <c r="H877" s="2">
        <f t="shared" si="97"/>
        <v>6.8466435331383194E-3</v>
      </c>
      <c r="I877">
        <f t="shared" si="98"/>
        <v>11261.237818919895</v>
      </c>
      <c r="J877">
        <f t="shared" si="99"/>
        <v>16216.47260619529</v>
      </c>
      <c r="AB877" s="1">
        <v>39994</v>
      </c>
      <c r="AC877">
        <v>1723.99</v>
      </c>
    </row>
    <row r="878" spans="1:29">
      <c r="A878" s="1">
        <v>39990</v>
      </c>
      <c r="B878">
        <v>1678.1593951944501</v>
      </c>
      <c r="D878" s="1">
        <v>40000</v>
      </c>
      <c r="E878">
        <f t="shared" si="94"/>
        <v>1730.81</v>
      </c>
      <c r="F878">
        <f t="shared" si="95"/>
        <v>1656.3897918109501</v>
      </c>
      <c r="G878" s="2">
        <f t="shared" si="96"/>
        <v>-1.675235399456465E-4</v>
      </c>
      <c r="H878" s="2">
        <f t="shared" si="97"/>
        <v>-6.2327208116722873E-3</v>
      </c>
      <c r="I878">
        <f t="shared" si="98"/>
        <v>11259.351296496299</v>
      </c>
      <c r="J878">
        <f t="shared" si="99"/>
        <v>16115.399859890744</v>
      </c>
      <c r="AB878" s="1">
        <v>39995</v>
      </c>
      <c r="AC878">
        <v>1723.76</v>
      </c>
    </row>
    <row r="879" spans="1:29">
      <c r="A879" s="1">
        <v>39993</v>
      </c>
      <c r="B879">
        <v>1679.9009547913299</v>
      </c>
      <c r="D879" s="1">
        <v>40001</v>
      </c>
      <c r="E879">
        <f t="shared" si="94"/>
        <v>1735.03</v>
      </c>
      <c r="F879">
        <f t="shared" si="95"/>
        <v>1670.5580697011101</v>
      </c>
      <c r="G879" s="2">
        <f t="shared" si="96"/>
        <v>2.4381647898961134E-3</v>
      </c>
      <c r="H879" s="2">
        <f t="shared" si="97"/>
        <v>8.5223607719460918E-3</v>
      </c>
      <c r="I879">
        <f t="shared" si="98"/>
        <v>11286.803450384488</v>
      </c>
      <c r="J879">
        <f t="shared" si="99"/>
        <v>16252.7411114809</v>
      </c>
      <c r="AB879" s="1">
        <v>39996</v>
      </c>
      <c r="AC879">
        <v>1731.1</v>
      </c>
    </row>
    <row r="880" spans="1:29">
      <c r="A880" s="1">
        <v>39994</v>
      </c>
      <c r="B880">
        <v>1654.0124189778701</v>
      </c>
      <c r="D880" s="1">
        <v>40002</v>
      </c>
      <c r="E880">
        <f t="shared" si="94"/>
        <v>1750.85</v>
      </c>
      <c r="F880">
        <f t="shared" si="95"/>
        <v>1648.4323565238501</v>
      </c>
      <c r="G880" s="2">
        <f t="shared" si="96"/>
        <v>9.1179979596893723E-3</v>
      </c>
      <c r="H880" s="2">
        <f t="shared" si="97"/>
        <v>-1.3275853290675077E-2</v>
      </c>
      <c r="I880">
        <f t="shared" si="98"/>
        <v>11389.71650121651</v>
      </c>
      <c r="J880">
        <f t="shared" si="99"/>
        <v>16036.972104913557</v>
      </c>
      <c r="AB880" s="1">
        <v>40000</v>
      </c>
      <c r="AC880">
        <v>1730.81</v>
      </c>
    </row>
    <row r="881" spans="1:29">
      <c r="A881" s="1">
        <v>39995</v>
      </c>
      <c r="B881">
        <v>1655.3403587538901</v>
      </c>
      <c r="D881" s="1">
        <v>40003</v>
      </c>
      <c r="E881">
        <f t="shared" si="94"/>
        <v>1738.91</v>
      </c>
      <c r="F881">
        <f t="shared" si="95"/>
        <v>1652.7189238307001</v>
      </c>
      <c r="G881" s="2">
        <f t="shared" si="96"/>
        <v>-6.8195447925292196E-3</v>
      </c>
      <c r="H881" s="2">
        <f t="shared" si="97"/>
        <v>2.5690409703452385E-3</v>
      </c>
      <c r="I881">
        <f t="shared" si="98"/>
        <v>11312.043819362254</v>
      </c>
      <c r="J881">
        <f t="shared" si="99"/>
        <v>16078.171743291363</v>
      </c>
      <c r="AB881" s="1">
        <v>40001</v>
      </c>
      <c r="AC881">
        <v>1735.03</v>
      </c>
    </row>
    <row r="882" spans="1:29">
      <c r="A882" s="1">
        <v>39996</v>
      </c>
      <c r="B882">
        <v>1666.7257777227801</v>
      </c>
      <c r="D882" s="1">
        <v>40004</v>
      </c>
      <c r="E882">
        <f t="shared" si="94"/>
        <v>1750.57</v>
      </c>
      <c r="F882">
        <f t="shared" si="95"/>
        <v>1654.9014722760301</v>
      </c>
      <c r="G882" s="2">
        <f t="shared" si="96"/>
        <v>6.7053499031002328E-3</v>
      </c>
      <c r="H882" s="2">
        <f t="shared" si="97"/>
        <v>1.28923133149036E-3</v>
      </c>
      <c r="I882">
        <f t="shared" si="98"/>
        <v>11387.89503129028</v>
      </c>
      <c r="J882">
        <f t="shared" si="99"/>
        <v>16098.900226055895</v>
      </c>
      <c r="AB882" s="1">
        <v>40002</v>
      </c>
      <c r="AC882">
        <v>1750.85</v>
      </c>
    </row>
    <row r="883" spans="1:29">
      <c r="A883" s="1">
        <v>40000</v>
      </c>
      <c r="B883">
        <v>1656.3897918109501</v>
      </c>
      <c r="D883" s="1">
        <v>40007</v>
      </c>
      <c r="E883">
        <f t="shared" si="94"/>
        <v>1747.81</v>
      </c>
      <c r="F883">
        <f t="shared" si="95"/>
        <v>1667.7260398537201</v>
      </c>
      <c r="G883" s="2">
        <f t="shared" si="96"/>
        <v>-1.5766293264479758E-3</v>
      </c>
      <c r="H883" s="2">
        <f t="shared" si="97"/>
        <v>7.7180955748269112E-3</v>
      </c>
      <c r="I883">
        <f t="shared" si="98"/>
        <v>11369.940542017437</v>
      </c>
      <c r="J883">
        <f t="shared" si="99"/>
        <v>16223.153076650196</v>
      </c>
      <c r="AB883" s="1">
        <v>40003</v>
      </c>
      <c r="AC883">
        <v>1738.91</v>
      </c>
    </row>
    <row r="884" spans="1:29">
      <c r="A884" s="1">
        <v>40001</v>
      </c>
      <c r="B884">
        <v>1670.5580697011101</v>
      </c>
      <c r="D884" s="1">
        <v>40008</v>
      </c>
      <c r="E884">
        <f t="shared" si="94"/>
        <v>1739.68</v>
      </c>
      <c r="F884">
        <f t="shared" si="95"/>
        <v>1660.4687086727599</v>
      </c>
      <c r="G884" s="2">
        <f t="shared" si="96"/>
        <v>-4.6515353499521073E-3</v>
      </c>
      <c r="H884" s="2">
        <f t="shared" si="97"/>
        <v>-4.3829819131196209E-3</v>
      </c>
      <c r="I884">
        <f t="shared" si="98"/>
        <v>11317.052861659389</v>
      </c>
      <c r="J884">
        <f t="shared" si="99"/>
        <v>16152.047290141469</v>
      </c>
      <c r="AB884" s="1">
        <v>40004</v>
      </c>
      <c r="AC884">
        <v>1750.57</v>
      </c>
    </row>
    <row r="885" spans="1:29">
      <c r="A885" s="1">
        <v>40002</v>
      </c>
      <c r="B885">
        <v>1648.4323565238501</v>
      </c>
      <c r="D885" s="1">
        <v>40009</v>
      </c>
      <c r="E885">
        <f t="shared" si="94"/>
        <v>1731.74</v>
      </c>
      <c r="F885">
        <f t="shared" si="95"/>
        <v>1677.89102821759</v>
      </c>
      <c r="G885" s="2">
        <f t="shared" si="96"/>
        <v>-4.5640577577485963E-3</v>
      </c>
      <c r="H885" s="2">
        <f t="shared" si="97"/>
        <v>1.0461061432786545E-2</v>
      </c>
      <c r="I885">
        <f t="shared" si="98"/>
        <v>11265.401178751281</v>
      </c>
      <c r="J885">
        <f t="shared" si="99"/>
        <v>16321.014849108911</v>
      </c>
      <c r="AB885" s="1">
        <v>40007</v>
      </c>
      <c r="AC885">
        <v>1747.81</v>
      </c>
    </row>
    <row r="886" spans="1:29">
      <c r="A886" s="1">
        <v>40003</v>
      </c>
      <c r="B886">
        <v>1652.7189238307001</v>
      </c>
      <c r="D886" s="1">
        <v>40010</v>
      </c>
      <c r="E886">
        <f t="shared" si="94"/>
        <v>1737.11</v>
      </c>
      <c r="F886">
        <f t="shared" si="95"/>
        <v>1684.0913185002</v>
      </c>
      <c r="G886" s="2">
        <f t="shared" si="96"/>
        <v>3.1009273909476942E-3</v>
      </c>
      <c r="H886" s="2">
        <f t="shared" si="97"/>
        <v>3.6639386152899863E-3</v>
      </c>
      <c r="I886">
        <f t="shared" si="98"/>
        <v>11300.334369836486</v>
      </c>
      <c r="J886">
        <f t="shared" si="99"/>
        <v>16380.814045655281</v>
      </c>
      <c r="AB886" s="1">
        <v>40008</v>
      </c>
      <c r="AC886">
        <v>1739.68</v>
      </c>
    </row>
    <row r="887" spans="1:29">
      <c r="A887" s="1">
        <v>40004</v>
      </c>
      <c r="B887">
        <v>1654.9014722760301</v>
      </c>
      <c r="D887" s="1">
        <v>40011</v>
      </c>
      <c r="E887">
        <f t="shared" si="94"/>
        <v>1735.46</v>
      </c>
      <c r="F887">
        <f t="shared" si="95"/>
        <v>1683.22792419793</v>
      </c>
      <c r="G887" s="2">
        <f t="shared" si="96"/>
        <v>-9.4985349229459448E-4</v>
      </c>
      <c r="H887" s="2">
        <f t="shared" si="97"/>
        <v>-5.440258603912943E-4</v>
      </c>
      <c r="I887">
        <f t="shared" si="98"/>
        <v>11289.6007077712</v>
      </c>
      <c r="J887">
        <f t="shared" si="99"/>
        <v>16371.902459200184</v>
      </c>
      <c r="AB887" s="1">
        <v>40009</v>
      </c>
      <c r="AC887">
        <v>1731.74</v>
      </c>
    </row>
    <row r="888" spans="1:29">
      <c r="A888" s="1">
        <v>40007</v>
      </c>
      <c r="B888">
        <v>1667.7260398537201</v>
      </c>
      <c r="D888" s="1">
        <v>40014</v>
      </c>
      <c r="E888">
        <f t="shared" si="94"/>
        <v>1750.14</v>
      </c>
      <c r="F888">
        <f t="shared" si="95"/>
        <v>1711.88454978204</v>
      </c>
      <c r="G888" s="2">
        <f t="shared" si="96"/>
        <v>8.4588524080071448E-3</v>
      </c>
      <c r="H888" s="2">
        <f t="shared" si="97"/>
        <v>1.6993454845523361E-2</v>
      </c>
      <c r="I888">
        <f t="shared" si="98"/>
        <v>11385.09777390357</v>
      </c>
      <c r="J888">
        <f t="shared" si="99"/>
        <v>16650.117644375914</v>
      </c>
      <c r="AB888" s="1">
        <v>40010</v>
      </c>
      <c r="AC888">
        <v>1737.11</v>
      </c>
    </row>
    <row r="889" spans="1:29">
      <c r="A889" s="1">
        <v>40008</v>
      </c>
      <c r="B889">
        <v>1660.4687086727599</v>
      </c>
      <c r="D889" s="1">
        <v>40015</v>
      </c>
      <c r="E889">
        <f t="shared" si="94"/>
        <v>1765.11</v>
      </c>
      <c r="F889">
        <f t="shared" si="95"/>
        <v>1727.9601546402901</v>
      </c>
      <c r="G889" s="2">
        <f t="shared" si="96"/>
        <v>8.5536014261715643E-3</v>
      </c>
      <c r="H889" s="2">
        <f t="shared" si="97"/>
        <v>9.3592401650524851E-3</v>
      </c>
      <c r="I889">
        <f t="shared" si="98"/>
        <v>11482.481362459534</v>
      </c>
      <c r="J889">
        <f t="shared" si="99"/>
        <v>16805.950094186006</v>
      </c>
      <c r="AB889" s="1">
        <v>40011</v>
      </c>
      <c r="AC889">
        <v>1735.46</v>
      </c>
    </row>
    <row r="890" spans="1:29">
      <c r="A890" s="1">
        <v>40009</v>
      </c>
      <c r="B890">
        <v>1677.89102821759</v>
      </c>
      <c r="D890" s="1">
        <v>40016</v>
      </c>
      <c r="E890">
        <f t="shared" si="94"/>
        <v>1759.54</v>
      </c>
      <c r="F890">
        <f t="shared" si="95"/>
        <v>1732.91615474379</v>
      </c>
      <c r="G890" s="2">
        <f t="shared" si="96"/>
        <v>-3.1556106984833576E-3</v>
      </c>
      <c r="H890" s="2">
        <f t="shared" si="97"/>
        <v>2.8367725441385779E-3</v>
      </c>
      <c r="I890">
        <f t="shared" si="98"/>
        <v>11446.247121427021</v>
      </c>
      <c r="J890">
        <f t="shared" si="99"/>
        <v>16853.624751991356</v>
      </c>
      <c r="AB890" s="1">
        <v>40014</v>
      </c>
      <c r="AC890">
        <v>1750.14</v>
      </c>
    </row>
    <row r="891" spans="1:29">
      <c r="A891" s="1">
        <v>40010</v>
      </c>
      <c r="B891">
        <v>1684.0913185002</v>
      </c>
      <c r="D891" s="1">
        <v>40017</v>
      </c>
      <c r="E891">
        <f t="shared" si="94"/>
        <v>1747.54</v>
      </c>
      <c r="F891">
        <f t="shared" si="95"/>
        <v>1724.0784517914899</v>
      </c>
      <c r="G891" s="2">
        <f t="shared" si="96"/>
        <v>-6.8199643088534545E-3</v>
      </c>
      <c r="H891" s="2">
        <f t="shared" si="97"/>
        <v>-5.1312514307627951E-3</v>
      </c>
      <c r="I891">
        <f t="shared" si="98"/>
        <v>11368.184124588572</v>
      </c>
      <c r="J891">
        <f t="shared" si="99"/>
        <v>16767.144565869163</v>
      </c>
      <c r="AB891" s="1">
        <v>40015</v>
      </c>
      <c r="AC891">
        <v>1765.11</v>
      </c>
    </row>
    <row r="892" spans="1:29">
      <c r="A892" s="1">
        <v>40011</v>
      </c>
      <c r="B892">
        <v>1683.22792419793</v>
      </c>
      <c r="D892" s="1">
        <v>40018</v>
      </c>
      <c r="E892">
        <f t="shared" si="94"/>
        <v>1754.73</v>
      </c>
      <c r="F892">
        <f t="shared" si="95"/>
        <v>1727.83286036151</v>
      </c>
      <c r="G892" s="2">
        <f t="shared" si="96"/>
        <v>4.1143550362223724E-3</v>
      </c>
      <c r="H892" s="2">
        <f t="shared" si="97"/>
        <v>2.1462828881294257E-3</v>
      </c>
      <c r="I892">
        <f t="shared" si="98"/>
        <v>11414.956870194275</v>
      </c>
      <c r="J892">
        <f t="shared" si="99"/>
        <v>16803.13160133368</v>
      </c>
      <c r="AB892" s="1">
        <v>40016</v>
      </c>
      <c r="AC892">
        <v>1759.54</v>
      </c>
    </row>
    <row r="893" spans="1:29">
      <c r="A893" s="1">
        <v>40014</v>
      </c>
      <c r="B893">
        <v>1711.88454978204</v>
      </c>
      <c r="D893" s="1">
        <v>40021</v>
      </c>
      <c r="E893">
        <f t="shared" si="94"/>
        <v>1752.64</v>
      </c>
      <c r="F893">
        <f t="shared" si="95"/>
        <v>1721.4236423316399</v>
      </c>
      <c r="G893" s="2">
        <f t="shared" si="96"/>
        <v>-1.1910664318726116E-3</v>
      </c>
      <c r="H893" s="2">
        <f t="shared" si="97"/>
        <v>-3.74074620701118E-3</v>
      </c>
      <c r="I893">
        <f t="shared" si="98"/>
        <v>11401.360898244913</v>
      </c>
      <c r="J893">
        <f t="shared" si="99"/>
        <v>16740.275350530083</v>
      </c>
      <c r="AB893" s="1">
        <v>40017</v>
      </c>
      <c r="AC893">
        <v>1747.54</v>
      </c>
    </row>
    <row r="894" spans="1:29">
      <c r="A894" s="1">
        <v>40015</v>
      </c>
      <c r="B894">
        <v>1727.9601546402901</v>
      </c>
      <c r="D894" s="1">
        <v>40022</v>
      </c>
      <c r="E894">
        <f t="shared" si="94"/>
        <v>1758.64</v>
      </c>
      <c r="F894">
        <f t="shared" si="95"/>
        <v>1708.0231064204099</v>
      </c>
      <c r="G894" s="2">
        <f t="shared" si="96"/>
        <v>3.4234069746210682E-3</v>
      </c>
      <c r="H894" s="2">
        <f t="shared" si="97"/>
        <v>-7.8159151793593448E-3</v>
      </c>
      <c r="I894">
        <f t="shared" si="98"/>
        <v>11440.392396664136</v>
      </c>
      <c r="J894">
        <f t="shared" si="99"/>
        <v>16609.434778311221</v>
      </c>
      <c r="AB894" s="1">
        <v>40018</v>
      </c>
      <c r="AC894">
        <v>1754.73</v>
      </c>
    </row>
    <row r="895" spans="1:29">
      <c r="A895" s="1">
        <v>40016</v>
      </c>
      <c r="B895">
        <v>1732.91615474379</v>
      </c>
      <c r="D895" s="1">
        <v>40023</v>
      </c>
      <c r="E895">
        <f t="shared" si="94"/>
        <v>1763.58</v>
      </c>
      <c r="F895">
        <f t="shared" si="95"/>
        <v>1691.9829304065599</v>
      </c>
      <c r="G895" s="2">
        <f t="shared" si="96"/>
        <v>2.8089887640447841E-3</v>
      </c>
      <c r="H895" s="2">
        <f t="shared" si="97"/>
        <v>-9.4224259157657305E-3</v>
      </c>
      <c r="I895">
        <f t="shared" si="98"/>
        <v>11472.528330362629</v>
      </c>
      <c r="J895">
        <f t="shared" si="99"/>
        <v>16452.933609609841</v>
      </c>
      <c r="AB895" s="1">
        <v>40021</v>
      </c>
      <c r="AC895">
        <v>1752.64</v>
      </c>
    </row>
    <row r="896" spans="1:29">
      <c r="A896" s="1">
        <v>40017</v>
      </c>
      <c r="B896">
        <v>1724.0784517914899</v>
      </c>
      <c r="D896" s="1">
        <v>40024</v>
      </c>
      <c r="E896">
        <f t="shared" si="94"/>
        <v>1774.92</v>
      </c>
      <c r="F896">
        <f t="shared" si="95"/>
        <v>1716.0706596191101</v>
      </c>
      <c r="G896" s="2">
        <f t="shared" si="96"/>
        <v>6.4301024053345923E-3</v>
      </c>
      <c r="H896" s="2">
        <f t="shared" si="97"/>
        <v>1.4205040995744678E-2</v>
      </c>
      <c r="I896">
        <f t="shared" si="98"/>
        <v>11546.297862374964</v>
      </c>
      <c r="J896">
        <f t="shared" si="99"/>
        <v>16686.648206034613</v>
      </c>
      <c r="AB896" s="1">
        <v>40022</v>
      </c>
      <c r="AC896">
        <v>1758.64</v>
      </c>
    </row>
    <row r="897" spans="1:29">
      <c r="A897" s="1">
        <v>40018</v>
      </c>
      <c r="B897">
        <v>1727.83286036151</v>
      </c>
      <c r="D897" s="1">
        <v>40025</v>
      </c>
      <c r="E897">
        <f t="shared" si="94"/>
        <v>1798.42</v>
      </c>
      <c r="F897">
        <f t="shared" si="95"/>
        <v>1766.9657121978701</v>
      </c>
      <c r="G897" s="2">
        <f t="shared" si="96"/>
        <v>1.324003335361601E-2</v>
      </c>
      <c r="H897" s="2">
        <f t="shared" si="97"/>
        <v>2.9626551121634117E-2</v>
      </c>
      <c r="I897">
        <f t="shared" si="98"/>
        <v>11699.171231183595</v>
      </c>
      <c r="J897">
        <f t="shared" si="99"/>
        <v>17181.016042159419</v>
      </c>
      <c r="AB897" s="1">
        <v>40023</v>
      </c>
      <c r="AC897">
        <v>1763.58</v>
      </c>
    </row>
    <row r="898" spans="1:29">
      <c r="A898" s="1">
        <v>40021</v>
      </c>
      <c r="B898">
        <v>1721.4236423316399</v>
      </c>
      <c r="D898" s="1">
        <v>40028</v>
      </c>
      <c r="E898">
        <f t="shared" si="94"/>
        <v>1788.94</v>
      </c>
      <c r="F898">
        <f t="shared" si="95"/>
        <v>1755.3927425372001</v>
      </c>
      <c r="G898" s="2">
        <f t="shared" si="96"/>
        <v>-5.2712936911288866E-3</v>
      </c>
      <c r="H898" s="2">
        <f t="shared" si="97"/>
        <v>-6.5809780875314746E-3</v>
      </c>
      <c r="I898">
        <f t="shared" si="98"/>
        <v>11637.501463681219</v>
      </c>
      <c r="J898">
        <f t="shared" si="99"/>
        <v>17067.94815206444</v>
      </c>
      <c r="AB898" s="1">
        <v>40024</v>
      </c>
      <c r="AC898">
        <v>1774.92</v>
      </c>
    </row>
    <row r="899" spans="1:29">
      <c r="A899" s="1">
        <v>40022</v>
      </c>
      <c r="B899">
        <v>1708.0231064204099</v>
      </c>
      <c r="D899" s="1">
        <v>40029</v>
      </c>
      <c r="E899">
        <f t="shared" si="94"/>
        <v>1787.25</v>
      </c>
      <c r="F899">
        <f t="shared" si="95"/>
        <v>1782.4641562367301</v>
      </c>
      <c r="G899" s="2">
        <f t="shared" si="96"/>
        <v>-9.4469350565140608E-4</v>
      </c>
      <c r="H899" s="2">
        <f t="shared" si="97"/>
        <v>1.5390506566166884E-2</v>
      </c>
      <c r="I899">
        <f t="shared" si="98"/>
        <v>11626.50759162647</v>
      </c>
      <c r="J899">
        <f t="shared" si="99"/>
        <v>17330.632520169784</v>
      </c>
      <c r="AB899" s="1">
        <v>40025</v>
      </c>
      <c r="AC899">
        <v>1798.42</v>
      </c>
    </row>
    <row r="900" spans="1:29">
      <c r="A900" s="1">
        <v>40023</v>
      </c>
      <c r="B900">
        <v>1691.9829304065599</v>
      </c>
      <c r="D900" s="1">
        <v>40030</v>
      </c>
      <c r="E900">
        <f t="shared" si="94"/>
        <v>1781.93</v>
      </c>
      <c r="F900">
        <f t="shared" si="95"/>
        <v>1772.26665689682</v>
      </c>
      <c r="G900" s="2">
        <f t="shared" si="96"/>
        <v>-2.9766400895229195E-3</v>
      </c>
      <c r="H900" s="2">
        <f t="shared" si="97"/>
        <v>-5.7523614938780662E-3</v>
      </c>
      <c r="I900">
        <f t="shared" si="98"/>
        <v>11591.899663028093</v>
      </c>
      <c r="J900">
        <f t="shared" si="99"/>
        <v>17230.94045699621</v>
      </c>
      <c r="AB900" s="1">
        <v>40028</v>
      </c>
      <c r="AC900">
        <v>1788.94</v>
      </c>
    </row>
    <row r="901" spans="1:29">
      <c r="A901" s="1">
        <v>40024</v>
      </c>
      <c r="B901">
        <v>1716.0706596191101</v>
      </c>
      <c r="D901" s="1">
        <v>40031</v>
      </c>
      <c r="E901">
        <f t="shared" ref="E901:E964" si="100">SUMIF(AB:AB,D901,AC:AC)</f>
        <v>1787.99</v>
      </c>
      <c r="F901">
        <f t="shared" ref="F901:F964" si="101">SUMIF(A:A,D901,B:B)</f>
        <v>1774.5865534981799</v>
      </c>
      <c r="G901" s="2">
        <f t="shared" ref="G901:G964" si="102">E901/E900-1</f>
        <v>3.4008069901736437E-3</v>
      </c>
      <c r="H901" s="2">
        <f t="shared" ref="H901:H964" si="103">(F901/F900-1)-($M$23/252)</f>
        <v>1.2776505383179323E-3</v>
      </c>
      <c r="I901">
        <f t="shared" ref="I901:I964" si="104">I900*(1+G901)</f>
        <v>11631.321476431511</v>
      </c>
      <c r="J901">
        <f t="shared" ref="J901:J964" si="105">J900*(1+H901)</f>
        <v>17252.955577346813</v>
      </c>
      <c r="AB901" s="1">
        <v>40029</v>
      </c>
      <c r="AC901">
        <v>1787.25</v>
      </c>
    </row>
    <row r="902" spans="1:29">
      <c r="A902" s="1">
        <v>40025</v>
      </c>
      <c r="B902">
        <v>1766.9657121978701</v>
      </c>
      <c r="D902" s="1">
        <v>40032</v>
      </c>
      <c r="E902">
        <f t="shared" si="100"/>
        <v>1779.53</v>
      </c>
      <c r="F902">
        <f t="shared" si="101"/>
        <v>1762.8449921439501</v>
      </c>
      <c r="G902" s="2">
        <f t="shared" si="102"/>
        <v>-4.7315700870810273E-3</v>
      </c>
      <c r="H902" s="2">
        <f t="shared" si="103"/>
        <v>-6.647854516323581E-3</v>
      </c>
      <c r="I902">
        <f t="shared" si="104"/>
        <v>11576.287063660404</v>
      </c>
      <c r="J902">
        <f t="shared" si="105"/>
        <v>17138.260438692017</v>
      </c>
      <c r="AB902" s="1">
        <v>40030</v>
      </c>
      <c r="AC902">
        <v>1781.93</v>
      </c>
    </row>
    <row r="903" spans="1:29">
      <c r="A903" s="1">
        <v>40028</v>
      </c>
      <c r="B903">
        <v>1755.3927425372001</v>
      </c>
      <c r="D903" s="1">
        <v>40035</v>
      </c>
      <c r="E903">
        <f t="shared" si="100"/>
        <v>1791.42</v>
      </c>
      <c r="F903">
        <f t="shared" si="101"/>
        <v>1751.1134759071299</v>
      </c>
      <c r="G903" s="2">
        <f t="shared" si="102"/>
        <v>6.6815395076229578E-3</v>
      </c>
      <c r="H903" s="2">
        <f t="shared" si="103"/>
        <v>-6.6862260044235119E-3</v>
      </c>
      <c r="I903">
        <f t="shared" si="104"/>
        <v>11653.634483027836</v>
      </c>
      <c r="J903">
        <f t="shared" si="105"/>
        <v>17023.670156076252</v>
      </c>
      <c r="AB903" s="1">
        <v>40031</v>
      </c>
      <c r="AC903">
        <v>1787.99</v>
      </c>
    </row>
    <row r="904" spans="1:29">
      <c r="A904" s="1">
        <v>40029</v>
      </c>
      <c r="B904">
        <v>1782.4641562367301</v>
      </c>
      <c r="D904" s="1">
        <v>40036</v>
      </c>
      <c r="E904">
        <f t="shared" si="100"/>
        <v>1798.42</v>
      </c>
      <c r="F904">
        <f t="shared" si="101"/>
        <v>1759.73806264164</v>
      </c>
      <c r="G904" s="2">
        <f t="shared" si="102"/>
        <v>3.907514709001747E-3</v>
      </c>
      <c r="H904" s="2">
        <f t="shared" si="103"/>
        <v>4.8938523029603224E-3</v>
      </c>
      <c r="I904">
        <f t="shared" si="104"/>
        <v>11699.171231183596</v>
      </c>
      <c r="J904">
        <f t="shared" si="105"/>
        <v>17106.981483474403</v>
      </c>
      <c r="AB904" s="1">
        <v>40032</v>
      </c>
      <c r="AC904">
        <v>1779.53</v>
      </c>
    </row>
    <row r="905" spans="1:29">
      <c r="A905" s="1">
        <v>40030</v>
      </c>
      <c r="B905">
        <v>1772.26665689682</v>
      </c>
      <c r="D905" s="1">
        <v>40037</v>
      </c>
      <c r="E905">
        <f t="shared" si="100"/>
        <v>1794.03</v>
      </c>
      <c r="F905">
        <f t="shared" si="101"/>
        <v>1761.9139103196301</v>
      </c>
      <c r="G905" s="2">
        <f t="shared" si="102"/>
        <v>-2.4410315721578035E-3</v>
      </c>
      <c r="H905" s="2">
        <f t="shared" si="103"/>
        <v>1.2051119035068844E-3</v>
      </c>
      <c r="I905">
        <f t="shared" si="104"/>
        <v>11670.613184840196</v>
      </c>
      <c r="J905">
        <f t="shared" si="105"/>
        <v>17127.597310493209</v>
      </c>
      <c r="AB905" s="1">
        <v>40035</v>
      </c>
      <c r="AC905">
        <v>1791.42</v>
      </c>
    </row>
    <row r="906" spans="1:29">
      <c r="A906" s="1">
        <v>40031</v>
      </c>
      <c r="B906">
        <v>1774.5865534981799</v>
      </c>
      <c r="D906" s="1">
        <v>40038</v>
      </c>
      <c r="E906">
        <f t="shared" si="100"/>
        <v>1805.7</v>
      </c>
      <c r="F906">
        <f t="shared" si="101"/>
        <v>1780.9704181357599</v>
      </c>
      <c r="G906" s="2">
        <f t="shared" si="102"/>
        <v>6.5049079446832803E-3</v>
      </c>
      <c r="H906" s="2">
        <f t="shared" si="103"/>
        <v>1.0784450421836256E-2</v>
      </c>
      <c r="I906">
        <f t="shared" si="104"/>
        <v>11746.529449265588</v>
      </c>
      <c r="J906">
        <f t="shared" si="105"/>
        <v>17312.309034533399</v>
      </c>
      <c r="AB906" s="1">
        <v>40036</v>
      </c>
      <c r="AC906">
        <v>1798.42</v>
      </c>
    </row>
    <row r="907" spans="1:29">
      <c r="A907" s="1">
        <v>40032</v>
      </c>
      <c r="B907">
        <v>1762.8449921439501</v>
      </c>
      <c r="D907" s="1">
        <v>40039</v>
      </c>
      <c r="E907">
        <f t="shared" si="100"/>
        <v>1810.01</v>
      </c>
      <c r="F907">
        <f t="shared" si="101"/>
        <v>1768.4727134366401</v>
      </c>
      <c r="G907" s="2">
        <f t="shared" si="102"/>
        <v>2.3868859721991598E-3</v>
      </c>
      <c r="H907" s="2">
        <f t="shared" si="103"/>
        <v>-7.0487059079848199E-3</v>
      </c>
      <c r="I907">
        <f t="shared" si="104"/>
        <v>11774.567075630064</v>
      </c>
      <c r="J907">
        <f t="shared" si="105"/>
        <v>17190.279659560823</v>
      </c>
      <c r="AB907" s="1">
        <v>40037</v>
      </c>
      <c r="AC907">
        <v>1794.03</v>
      </c>
    </row>
    <row r="908" spans="1:29">
      <c r="A908" s="1">
        <v>40035</v>
      </c>
      <c r="B908">
        <v>1751.1134759071299</v>
      </c>
      <c r="D908" s="1">
        <v>40042</v>
      </c>
      <c r="E908">
        <f t="shared" si="100"/>
        <v>1811.03</v>
      </c>
      <c r="F908">
        <f t="shared" si="101"/>
        <v>1754.01315935612</v>
      </c>
      <c r="G908" s="2">
        <f t="shared" si="102"/>
        <v>5.6353279816123703E-4</v>
      </c>
      <c r="H908" s="2">
        <f t="shared" si="103"/>
        <v>-8.20764391005494E-3</v>
      </c>
      <c r="I908">
        <f t="shared" si="104"/>
        <v>11781.202430361331</v>
      </c>
      <c r="J908">
        <f t="shared" si="105"/>
        <v>17049.187965400888</v>
      </c>
      <c r="AB908" s="1">
        <v>40038</v>
      </c>
      <c r="AC908">
        <v>1805.7</v>
      </c>
    </row>
    <row r="909" spans="1:29">
      <c r="A909" s="1">
        <v>40036</v>
      </c>
      <c r="B909">
        <v>1759.73806264164</v>
      </c>
      <c r="D909" s="1">
        <v>40043</v>
      </c>
      <c r="E909">
        <f t="shared" si="100"/>
        <v>1804.28</v>
      </c>
      <c r="F909">
        <f t="shared" si="101"/>
        <v>1752.3378711685</v>
      </c>
      <c r="G909" s="2">
        <f t="shared" si="102"/>
        <v>-3.7271607869554524E-3</v>
      </c>
      <c r="H909" s="2">
        <f t="shared" si="103"/>
        <v>-9.864664349081057E-4</v>
      </c>
      <c r="I909">
        <f t="shared" si="104"/>
        <v>11737.291994639703</v>
      </c>
      <c r="J909">
        <f t="shared" si="105"/>
        <v>17032.36951373058</v>
      </c>
      <c r="AB909" s="1">
        <v>40039</v>
      </c>
      <c r="AC909">
        <v>1810.01</v>
      </c>
    </row>
    <row r="910" spans="1:29">
      <c r="A910" s="1">
        <v>40037</v>
      </c>
      <c r="B910">
        <v>1761.9139103196301</v>
      </c>
      <c r="D910" s="1">
        <v>40044</v>
      </c>
      <c r="E910">
        <f t="shared" si="100"/>
        <v>1807.34</v>
      </c>
      <c r="F910">
        <f t="shared" si="101"/>
        <v>1767.4406919703899</v>
      </c>
      <c r="G910" s="2">
        <f t="shared" si="102"/>
        <v>1.6959673664840302E-3</v>
      </c>
      <c r="H910" s="2">
        <f t="shared" si="103"/>
        <v>8.587320201177329E-3</v>
      </c>
      <c r="I910">
        <f t="shared" si="104"/>
        <v>11757.198058833506</v>
      </c>
      <c r="J910">
        <f t="shared" si="105"/>
        <v>17178.631924529753</v>
      </c>
      <c r="AB910" s="1">
        <v>40042</v>
      </c>
      <c r="AC910">
        <v>1811.03</v>
      </c>
    </row>
    <row r="911" spans="1:29">
      <c r="A911" s="1">
        <v>40038</v>
      </c>
      <c r="B911">
        <v>1780.9704181357599</v>
      </c>
      <c r="D911" s="1">
        <v>40045</v>
      </c>
      <c r="E911">
        <f t="shared" si="100"/>
        <v>1811.94</v>
      </c>
      <c r="F911">
        <f t="shared" si="101"/>
        <v>1763.82389006329</v>
      </c>
      <c r="G911" s="2">
        <f t="shared" si="102"/>
        <v>2.5451768897939431E-3</v>
      </c>
      <c r="H911" s="2">
        <f t="shared" si="103"/>
        <v>-2.0776990066742377E-3</v>
      </c>
      <c r="I911">
        <f t="shared" si="104"/>
        <v>11787.12220762158</v>
      </c>
      <c r="J911">
        <f t="shared" si="105"/>
        <v>17142.939898044136</v>
      </c>
      <c r="AB911" s="1">
        <v>40043</v>
      </c>
      <c r="AC911">
        <v>1804.28</v>
      </c>
    </row>
    <row r="912" spans="1:29">
      <c r="A912" s="1">
        <v>40039</v>
      </c>
      <c r="B912">
        <v>1768.4727134366401</v>
      </c>
      <c r="D912" s="1">
        <v>40046</v>
      </c>
      <c r="E912">
        <f t="shared" si="100"/>
        <v>1802.45</v>
      </c>
      <c r="F912">
        <f t="shared" si="101"/>
        <v>1772.81558911875</v>
      </c>
      <c r="G912" s="2">
        <f t="shared" si="102"/>
        <v>-5.2374802697661149E-3</v>
      </c>
      <c r="H912" s="2">
        <f t="shared" si="103"/>
        <v>5.0664948052415396E-3</v>
      </c>
      <c r="I912">
        <f t="shared" si="104"/>
        <v>11725.38738762184</v>
      </c>
      <c r="J912">
        <f t="shared" si="105"/>
        <v>17229.794513984143</v>
      </c>
      <c r="AB912" s="1">
        <v>40044</v>
      </c>
      <c r="AC912">
        <v>1807.34</v>
      </c>
    </row>
    <row r="913" spans="1:29">
      <c r="A913" s="1">
        <v>40042</v>
      </c>
      <c r="B913">
        <v>1754.01315935612</v>
      </c>
      <c r="D913" s="1">
        <v>40049</v>
      </c>
      <c r="E913">
        <f t="shared" si="100"/>
        <v>1814.06</v>
      </c>
      <c r="F913">
        <f t="shared" si="101"/>
        <v>1767.38415691419</v>
      </c>
      <c r="G913" s="2">
        <f t="shared" si="102"/>
        <v>6.441232766512206E-3</v>
      </c>
      <c r="H913" s="2">
        <f t="shared" si="103"/>
        <v>-3.0950814060755386E-3</v>
      </c>
      <c r="I913">
        <f t="shared" si="104"/>
        <v>11800.913337063039</v>
      </c>
      <c r="J913">
        <f t="shared" si="105"/>
        <v>17176.46689735341</v>
      </c>
      <c r="AB913" s="1">
        <v>40045</v>
      </c>
      <c r="AC913">
        <v>1811.94</v>
      </c>
    </row>
    <row r="914" spans="1:29">
      <c r="A914" s="1">
        <v>40043</v>
      </c>
      <c r="B914">
        <v>1752.3378711685</v>
      </c>
      <c r="D914" s="1">
        <v>40050</v>
      </c>
      <c r="E914">
        <f t="shared" si="100"/>
        <v>1821.09</v>
      </c>
      <c r="F914">
        <f t="shared" si="101"/>
        <v>1778.0664048649501</v>
      </c>
      <c r="G914" s="2">
        <f t="shared" si="102"/>
        <v>3.8752852717109931E-3</v>
      </c>
      <c r="H914" s="2">
        <f t="shared" si="103"/>
        <v>6.0127515676505431E-3</v>
      </c>
      <c r="I914">
        <f t="shared" si="104"/>
        <v>11846.645242710898</v>
      </c>
      <c r="J914">
        <f t="shared" si="105"/>
        <v>17279.744725617169</v>
      </c>
      <c r="AB914" s="1">
        <v>40046</v>
      </c>
      <c r="AC914">
        <v>1802.45</v>
      </c>
    </row>
    <row r="915" spans="1:29">
      <c r="A915" s="1">
        <v>40044</v>
      </c>
      <c r="B915">
        <v>1767.4406919703899</v>
      </c>
      <c r="D915" s="1">
        <v>40051</v>
      </c>
      <c r="E915">
        <f t="shared" si="100"/>
        <v>1822.86</v>
      </c>
      <c r="F915">
        <f t="shared" si="101"/>
        <v>1780.0809218693801</v>
      </c>
      <c r="G915" s="2">
        <f t="shared" si="102"/>
        <v>9.7194537337519371E-4</v>
      </c>
      <c r="H915" s="2">
        <f t="shared" si="103"/>
        <v>1.1016326659352934E-3</v>
      </c>
      <c r="I915">
        <f t="shared" si="104"/>
        <v>11858.159534744567</v>
      </c>
      <c r="J915">
        <f t="shared" si="105"/>
        <v>17298.780656865929</v>
      </c>
      <c r="AB915" s="1">
        <v>40049</v>
      </c>
      <c r="AC915">
        <v>1814.06</v>
      </c>
    </row>
    <row r="916" spans="1:29">
      <c r="A916" s="1">
        <v>40045</v>
      </c>
      <c r="B916">
        <v>1763.82389006329</v>
      </c>
      <c r="D916" s="1">
        <v>40052</v>
      </c>
      <c r="E916">
        <f t="shared" si="100"/>
        <v>1821.01</v>
      </c>
      <c r="F916">
        <f t="shared" si="101"/>
        <v>1778.71522685167</v>
      </c>
      <c r="G916" s="2">
        <f t="shared" si="102"/>
        <v>-1.0148886913969868E-3</v>
      </c>
      <c r="H916" s="2">
        <f t="shared" si="103"/>
        <v>-7.9855871965376279E-4</v>
      </c>
      <c r="I916">
        <f t="shared" si="104"/>
        <v>11846.124822731974</v>
      </c>
      <c r="J916">
        <f t="shared" si="105"/>
        <v>17284.966564733011</v>
      </c>
      <c r="AB916" s="1">
        <v>40050</v>
      </c>
      <c r="AC916">
        <v>1821.09</v>
      </c>
    </row>
    <row r="917" spans="1:29">
      <c r="A917" s="1">
        <v>40046</v>
      </c>
      <c r="B917">
        <v>1772.81558911875</v>
      </c>
      <c r="D917" s="1">
        <v>40053</v>
      </c>
      <c r="E917">
        <f t="shared" si="100"/>
        <v>1824.83</v>
      </c>
      <c r="F917">
        <f t="shared" si="101"/>
        <v>1805.9823486155601</v>
      </c>
      <c r="G917" s="2">
        <f t="shared" si="102"/>
        <v>2.0977369701429271E-3</v>
      </c>
      <c r="H917" s="2">
        <f t="shared" si="103"/>
        <v>1.5298323218029342E-2</v>
      </c>
      <c r="I917">
        <f t="shared" si="104"/>
        <v>11870.974876725546</v>
      </c>
      <c r="J917">
        <f t="shared" si="105"/>
        <v>17549.397570053126</v>
      </c>
      <c r="AB917" s="1">
        <v>40051</v>
      </c>
      <c r="AC917">
        <v>1822.86</v>
      </c>
    </row>
    <row r="918" spans="1:29">
      <c r="A918" s="1">
        <v>40049</v>
      </c>
      <c r="B918">
        <v>1767.38415691419</v>
      </c>
      <c r="D918" s="1">
        <v>40056</v>
      </c>
      <c r="E918">
        <f t="shared" si="100"/>
        <v>1831.4</v>
      </c>
      <c r="F918">
        <f t="shared" si="101"/>
        <v>1799.36406870101</v>
      </c>
      <c r="G918" s="2">
        <f t="shared" si="102"/>
        <v>3.6003353737061872E-3</v>
      </c>
      <c r="H918" s="2">
        <f t="shared" si="103"/>
        <v>-3.6959918423216435E-3</v>
      </c>
      <c r="I918">
        <f t="shared" si="104"/>
        <v>11913.714367494598</v>
      </c>
      <c r="J918">
        <f t="shared" si="105"/>
        <v>17484.53513979655</v>
      </c>
      <c r="AB918" s="1">
        <v>40052</v>
      </c>
      <c r="AC918">
        <v>1821.01</v>
      </c>
    </row>
    <row r="919" spans="1:29">
      <c r="A919" s="1">
        <v>40050</v>
      </c>
      <c r="B919">
        <v>1778.0664048649501</v>
      </c>
      <c r="D919" s="1">
        <v>40057</v>
      </c>
      <c r="E919">
        <f t="shared" si="100"/>
        <v>1831.93</v>
      </c>
      <c r="F919">
        <f t="shared" si="101"/>
        <v>1806.71486614282</v>
      </c>
      <c r="G919" s="2">
        <f t="shared" si="102"/>
        <v>2.8939609042266667E-4</v>
      </c>
      <c r="H919" s="2">
        <f t="shared" si="103"/>
        <v>4.0538704385649441E-3</v>
      </c>
      <c r="I919">
        <f t="shared" si="104"/>
        <v>11917.162149854963</v>
      </c>
      <c r="J919">
        <f t="shared" si="105"/>
        <v>17555.415179931821</v>
      </c>
      <c r="AB919" s="1">
        <v>40053</v>
      </c>
      <c r="AC919">
        <v>1824.83</v>
      </c>
    </row>
    <row r="920" spans="1:29">
      <c r="A920" s="1">
        <v>40051</v>
      </c>
      <c r="B920">
        <v>1780.0809218693801</v>
      </c>
      <c r="D920" s="1">
        <v>40058</v>
      </c>
      <c r="E920">
        <f t="shared" si="100"/>
        <v>1840.24</v>
      </c>
      <c r="F920">
        <f t="shared" si="101"/>
        <v>1857.2742678059301</v>
      </c>
      <c r="G920" s="2">
        <f t="shared" si="102"/>
        <v>4.5361995272745759E-3</v>
      </c>
      <c r="H920" s="2">
        <f t="shared" si="103"/>
        <v>2.7952812882851976E-2</v>
      </c>
      <c r="I920">
        <f t="shared" si="104"/>
        <v>11971.22077516559</v>
      </c>
      <c r="J920">
        <f t="shared" si="105"/>
        <v>18046.138415537233</v>
      </c>
      <c r="AB920" s="1">
        <v>40056</v>
      </c>
      <c r="AC920">
        <v>1831.4</v>
      </c>
    </row>
    <row r="921" spans="1:29">
      <c r="A921" s="1">
        <v>40052</v>
      </c>
      <c r="B921">
        <v>1778.71522685167</v>
      </c>
      <c r="D921" s="1">
        <v>40059</v>
      </c>
      <c r="E921">
        <f t="shared" si="100"/>
        <v>1837.26</v>
      </c>
      <c r="F921">
        <f t="shared" si="101"/>
        <v>1887.67147381832</v>
      </c>
      <c r="G921" s="2">
        <f t="shared" si="102"/>
        <v>-1.6193539973047288E-3</v>
      </c>
      <c r="H921" s="2">
        <f t="shared" si="103"/>
        <v>1.6335219016393312E-2</v>
      </c>
      <c r="I921">
        <f t="shared" si="104"/>
        <v>11951.835130950707</v>
      </c>
      <c r="J921">
        <f t="shared" si="105"/>
        <v>18340.926038955182</v>
      </c>
      <c r="AB921" s="1">
        <v>40057</v>
      </c>
      <c r="AC921">
        <v>1831.93</v>
      </c>
    </row>
    <row r="922" spans="1:29">
      <c r="A922" s="1">
        <v>40053</v>
      </c>
      <c r="B922">
        <v>1805.9823486155601</v>
      </c>
      <c r="D922" s="1">
        <v>40060</v>
      </c>
      <c r="E922">
        <f t="shared" si="100"/>
        <v>1827.55</v>
      </c>
      <c r="F922">
        <f t="shared" si="101"/>
        <v>1877.9184753567099</v>
      </c>
      <c r="G922" s="2">
        <f t="shared" si="102"/>
        <v>-5.2850440329621495E-3</v>
      </c>
      <c r="H922" s="2">
        <f t="shared" si="103"/>
        <v>-5.1980313313283785E-3</v>
      </c>
      <c r="I922">
        <f t="shared" si="104"/>
        <v>11888.669156008929</v>
      </c>
      <c r="J922">
        <f t="shared" si="105"/>
        <v>18245.589330759118</v>
      </c>
      <c r="AB922" s="1">
        <v>40058</v>
      </c>
      <c r="AC922">
        <v>1840.24</v>
      </c>
    </row>
    <row r="923" spans="1:29">
      <c r="A923" s="1">
        <v>40056</v>
      </c>
      <c r="B923">
        <v>1799.36406870101</v>
      </c>
      <c r="D923" s="1">
        <v>40064</v>
      </c>
      <c r="E923">
        <f t="shared" si="100"/>
        <v>1829.03</v>
      </c>
      <c r="F923">
        <f t="shared" si="101"/>
        <v>1882.76667244022</v>
      </c>
      <c r="G923" s="2">
        <f t="shared" si="102"/>
        <v>8.0982736450430082E-4</v>
      </c>
      <c r="H923" s="2">
        <f t="shared" si="103"/>
        <v>2.5503374574390122E-3</v>
      </c>
      <c r="I923">
        <f t="shared" si="104"/>
        <v>11898.296925619004</v>
      </c>
      <c r="J923">
        <f t="shared" si="105"/>
        <v>18292.121740662402</v>
      </c>
      <c r="AB923" s="1">
        <v>40059</v>
      </c>
      <c r="AC923">
        <v>1837.26</v>
      </c>
    </row>
    <row r="924" spans="1:29">
      <c r="A924" s="1">
        <v>40057</v>
      </c>
      <c r="B924">
        <v>1806.71486614282</v>
      </c>
      <c r="D924" s="1">
        <v>40065</v>
      </c>
      <c r="E924">
        <f t="shared" si="100"/>
        <v>1829.72</v>
      </c>
      <c r="F924">
        <f t="shared" si="101"/>
        <v>1880.0494026536801</v>
      </c>
      <c r="G924" s="2">
        <f t="shared" si="102"/>
        <v>3.772491429883118E-4</v>
      </c>
      <c r="H924" s="2">
        <f t="shared" si="103"/>
        <v>-1.4745815655762599E-3</v>
      </c>
      <c r="I924">
        <f t="shared" si="104"/>
        <v>11902.785547937216</v>
      </c>
      <c r="J924">
        <f t="shared" si="105"/>
        <v>18265.148515148347</v>
      </c>
      <c r="AB924" s="1">
        <v>40060</v>
      </c>
      <c r="AC924">
        <v>1827.55</v>
      </c>
    </row>
    <row r="925" spans="1:29">
      <c r="A925" s="1">
        <v>40058</v>
      </c>
      <c r="B925">
        <v>1857.2742678059301</v>
      </c>
      <c r="D925" s="1">
        <v>40066</v>
      </c>
      <c r="E925">
        <f t="shared" si="100"/>
        <v>1847.1</v>
      </c>
      <c r="F925">
        <f t="shared" si="101"/>
        <v>1894.55750869607</v>
      </c>
      <c r="G925" s="2">
        <f t="shared" si="102"/>
        <v>9.4987211157990803E-3</v>
      </c>
      <c r="H925" s="2">
        <f t="shared" si="103"/>
        <v>7.6855256916784302E-3</v>
      </c>
      <c r="I925">
        <f t="shared" si="104"/>
        <v>12015.846788358234</v>
      </c>
      <c r="J925">
        <f t="shared" si="105"/>
        <v>18405.525783323839</v>
      </c>
      <c r="AB925" s="1">
        <v>40064</v>
      </c>
      <c r="AC925">
        <v>1829.03</v>
      </c>
    </row>
    <row r="926" spans="1:29">
      <c r="A926" s="1">
        <v>40059</v>
      </c>
      <c r="B926">
        <v>1887.67147381832</v>
      </c>
      <c r="D926" s="1">
        <v>40067</v>
      </c>
      <c r="E926">
        <f t="shared" si="100"/>
        <v>1850.65</v>
      </c>
      <c r="F926">
        <f t="shared" si="101"/>
        <v>1917.1734947601101</v>
      </c>
      <c r="G926" s="2">
        <f t="shared" si="102"/>
        <v>1.9219316766825312E-3</v>
      </c>
      <c r="H926" s="2">
        <f t="shared" si="103"/>
        <v>1.1905995508832168E-2</v>
      </c>
      <c r="I926">
        <f t="shared" si="104"/>
        <v>12038.940424922945</v>
      </c>
      <c r="J926">
        <f t="shared" si="105"/>
        <v>18624.661890637784</v>
      </c>
      <c r="AB926" s="1">
        <v>40065</v>
      </c>
      <c r="AC926">
        <v>1829.72</v>
      </c>
    </row>
    <row r="927" spans="1:29">
      <c r="A927" s="1">
        <v>40060</v>
      </c>
      <c r="B927">
        <v>1877.9184753567099</v>
      </c>
      <c r="D927" s="1">
        <v>40070</v>
      </c>
      <c r="E927">
        <f t="shared" si="100"/>
        <v>1847.33</v>
      </c>
      <c r="F927">
        <f t="shared" si="101"/>
        <v>1901.26565892182</v>
      </c>
      <c r="G927" s="2">
        <f t="shared" si="102"/>
        <v>-1.7939642828196378E-3</v>
      </c>
      <c r="H927" s="2">
        <f t="shared" si="103"/>
        <v>-8.328895506550171E-3</v>
      </c>
      <c r="I927">
        <f t="shared" si="104"/>
        <v>12017.342995797639</v>
      </c>
      <c r="J927">
        <f t="shared" si="105"/>
        <v>18469.539027905837</v>
      </c>
      <c r="AB927" s="1">
        <v>40066</v>
      </c>
      <c r="AC927">
        <v>1847.1</v>
      </c>
    </row>
    <row r="928" spans="1:29">
      <c r="A928" s="1">
        <v>40064</v>
      </c>
      <c r="B928">
        <v>1882.76667244022</v>
      </c>
      <c r="D928" s="1">
        <v>40071</v>
      </c>
      <c r="E928">
        <f t="shared" si="100"/>
        <v>1845.39</v>
      </c>
      <c r="F928">
        <f t="shared" si="101"/>
        <v>1910.6735455199801</v>
      </c>
      <c r="G928" s="2">
        <f t="shared" si="102"/>
        <v>-1.0501642911661113E-3</v>
      </c>
      <c r="H928" s="2">
        <f t="shared" si="103"/>
        <v>4.9168738649575053E-3</v>
      </c>
      <c r="I928">
        <f t="shared" si="104"/>
        <v>12004.722811308757</v>
      </c>
      <c r="J928">
        <f t="shared" si="105"/>
        <v>18560.351421649957</v>
      </c>
      <c r="AB928" s="1">
        <v>40067</v>
      </c>
      <c r="AC928">
        <v>1850.65</v>
      </c>
    </row>
    <row r="929" spans="1:29">
      <c r="A929" s="1">
        <v>40065</v>
      </c>
      <c r="B929">
        <v>1880.0494026536801</v>
      </c>
      <c r="D929" s="1">
        <v>40072</v>
      </c>
      <c r="E929">
        <f t="shared" si="100"/>
        <v>1847.4</v>
      </c>
      <c r="F929">
        <f t="shared" si="101"/>
        <v>1941.7922099689199</v>
      </c>
      <c r="G929" s="2">
        <f t="shared" si="102"/>
        <v>1.0892006567717605E-3</v>
      </c>
      <c r="H929" s="2">
        <f t="shared" si="103"/>
        <v>1.6255401883027067E-2</v>
      </c>
      <c r="I929">
        <f t="shared" si="104"/>
        <v>12017.798363279197</v>
      </c>
      <c r="J929">
        <f t="shared" si="105"/>
        <v>18862.057393099087</v>
      </c>
      <c r="AB929" s="1">
        <v>40070</v>
      </c>
      <c r="AC929">
        <v>1847.33</v>
      </c>
    </row>
    <row r="930" spans="1:29">
      <c r="A930" s="1">
        <v>40066</v>
      </c>
      <c r="B930">
        <v>1894.55750869607</v>
      </c>
      <c r="D930" s="1">
        <v>40073</v>
      </c>
      <c r="E930">
        <f t="shared" si="100"/>
        <v>1857.56</v>
      </c>
      <c r="F930">
        <f t="shared" si="101"/>
        <v>1939.1088881989101</v>
      </c>
      <c r="G930" s="2">
        <f t="shared" si="102"/>
        <v>5.4996210890980723E-3</v>
      </c>
      <c r="H930" s="2">
        <f t="shared" si="103"/>
        <v>-1.4132281510859427E-3</v>
      </c>
      <c r="I930">
        <f t="shared" si="104"/>
        <v>12083.891700602415</v>
      </c>
      <c r="J930">
        <f t="shared" si="105"/>
        <v>18835.401002603761</v>
      </c>
      <c r="AB930" s="1">
        <v>40071</v>
      </c>
      <c r="AC930">
        <v>1845.39</v>
      </c>
    </row>
    <row r="931" spans="1:29">
      <c r="A931" s="1">
        <v>40067</v>
      </c>
      <c r="B931">
        <v>1917.1734947601101</v>
      </c>
      <c r="D931" s="1">
        <v>40074</v>
      </c>
      <c r="E931">
        <f t="shared" si="100"/>
        <v>1850.15</v>
      </c>
      <c r="F931">
        <f t="shared" si="101"/>
        <v>1925.1005035859801</v>
      </c>
      <c r="G931" s="2">
        <f t="shared" si="102"/>
        <v>-3.9891039858738209E-3</v>
      </c>
      <c r="H931" s="2">
        <f t="shared" si="103"/>
        <v>-7.2554843223206263E-3</v>
      </c>
      <c r="I931">
        <f t="shared" si="104"/>
        <v>12035.687800054675</v>
      </c>
      <c r="J931">
        <f t="shared" si="105"/>
        <v>18698.741045924748</v>
      </c>
      <c r="AB931" s="1">
        <v>40072</v>
      </c>
      <c r="AC931">
        <v>1847.4</v>
      </c>
    </row>
    <row r="932" spans="1:29">
      <c r="A932" s="1">
        <v>40070</v>
      </c>
      <c r="B932">
        <v>1901.26565892182</v>
      </c>
      <c r="D932" s="1">
        <v>40077</v>
      </c>
      <c r="E932">
        <f t="shared" si="100"/>
        <v>1849.96</v>
      </c>
      <c r="F932">
        <f t="shared" si="101"/>
        <v>1916.70499255031</v>
      </c>
      <c r="G932" s="2">
        <f t="shared" si="102"/>
        <v>-1.0269437613164012E-4</v>
      </c>
      <c r="H932" s="2">
        <f t="shared" si="103"/>
        <v>-4.392425950151135E-3</v>
      </c>
      <c r="I932">
        <f t="shared" si="104"/>
        <v>12034.451802604734</v>
      </c>
      <c r="J932">
        <f t="shared" si="105"/>
        <v>18616.608210519473</v>
      </c>
      <c r="AB932" s="1">
        <v>40073</v>
      </c>
      <c r="AC932">
        <v>1857.56</v>
      </c>
    </row>
    <row r="933" spans="1:29">
      <c r="A933" s="1">
        <v>40071</v>
      </c>
      <c r="B933">
        <v>1910.6735455199801</v>
      </c>
      <c r="D933" s="1">
        <v>40078</v>
      </c>
      <c r="E933">
        <f t="shared" si="100"/>
        <v>1853.47</v>
      </c>
      <c r="F933">
        <f t="shared" si="101"/>
        <v>1939.92188346426</v>
      </c>
      <c r="G933" s="2">
        <f t="shared" si="102"/>
        <v>1.8973383208285011E-3</v>
      </c>
      <c r="H933" s="2">
        <f t="shared" si="103"/>
        <v>1.2081569059209396E-2</v>
      </c>
      <c r="I933">
        <f t="shared" si="104"/>
        <v>12057.285229179979</v>
      </c>
      <c r="J933">
        <f t="shared" si="105"/>
        <v>18841.526048263106</v>
      </c>
      <c r="AB933" s="1">
        <v>40074</v>
      </c>
      <c r="AC933">
        <v>1850.15</v>
      </c>
    </row>
    <row r="934" spans="1:29">
      <c r="A934" s="1">
        <v>40072</v>
      </c>
      <c r="B934">
        <v>1941.7922099689199</v>
      </c>
      <c r="D934" s="1">
        <v>40079</v>
      </c>
      <c r="E934">
        <f t="shared" si="100"/>
        <v>1857.13</v>
      </c>
      <c r="F934">
        <f t="shared" si="101"/>
        <v>1941.2403573209201</v>
      </c>
      <c r="G934" s="2">
        <f t="shared" si="102"/>
        <v>1.9746745293962586E-3</v>
      </c>
      <c r="H934" s="2">
        <f t="shared" si="103"/>
        <v>6.4830386004429775E-4</v>
      </c>
      <c r="I934">
        <f t="shared" si="104"/>
        <v>12081.094443215707</v>
      </c>
      <c r="J934">
        <f t="shared" si="105"/>
        <v>18853.741082329318</v>
      </c>
      <c r="AB934" s="1">
        <v>40077</v>
      </c>
      <c r="AC934">
        <v>1849.96</v>
      </c>
    </row>
    <row r="935" spans="1:29">
      <c r="A935" s="1">
        <v>40073</v>
      </c>
      <c r="B935">
        <v>1939.1088881989101</v>
      </c>
      <c r="D935" s="1">
        <v>40080</v>
      </c>
      <c r="E935">
        <f t="shared" si="100"/>
        <v>1859.41</v>
      </c>
      <c r="F935">
        <f t="shared" si="101"/>
        <v>1914.8193196033401</v>
      </c>
      <c r="G935" s="2">
        <f t="shared" si="102"/>
        <v>1.2277008071595041E-3</v>
      </c>
      <c r="H935" s="2">
        <f t="shared" si="103"/>
        <v>-1.364173888217649E-2</v>
      </c>
      <c r="I935">
        <f t="shared" si="104"/>
        <v>12095.926412615012</v>
      </c>
      <c r="J935">
        <f t="shared" si="105"/>
        <v>18596.54326953202</v>
      </c>
      <c r="AB935" s="1">
        <v>40078</v>
      </c>
      <c r="AC935">
        <v>1853.47</v>
      </c>
    </row>
    <row r="936" spans="1:29">
      <c r="A936" s="1">
        <v>40074</v>
      </c>
      <c r="B936">
        <v>1925.1005035859801</v>
      </c>
      <c r="D936" s="1">
        <v>40081</v>
      </c>
      <c r="E936">
        <f t="shared" si="100"/>
        <v>1863.64</v>
      </c>
      <c r="F936">
        <f t="shared" si="101"/>
        <v>1905.6953243734599</v>
      </c>
      <c r="G936" s="2">
        <f t="shared" si="102"/>
        <v>2.274915161260882E-3</v>
      </c>
      <c r="H936" s="2">
        <f t="shared" si="103"/>
        <v>-4.7962871493036126E-3</v>
      </c>
      <c r="I936">
        <f t="shared" si="104"/>
        <v>12123.443619000565</v>
      </c>
      <c r="J936">
        <f t="shared" si="105"/>
        <v>18507.348908026896</v>
      </c>
      <c r="AB936" s="1">
        <v>40079</v>
      </c>
      <c r="AC936">
        <v>1857.13</v>
      </c>
    </row>
    <row r="937" spans="1:29">
      <c r="A937" s="1">
        <v>40077</v>
      </c>
      <c r="B937">
        <v>1916.70499255031</v>
      </c>
      <c r="D937" s="1">
        <v>40084</v>
      </c>
      <c r="E937">
        <f t="shared" si="100"/>
        <v>1866.56</v>
      </c>
      <c r="F937">
        <f t="shared" si="101"/>
        <v>1913.74679170578</v>
      </c>
      <c r="G937" s="2">
        <f t="shared" si="102"/>
        <v>1.5668262110706266E-3</v>
      </c>
      <c r="H937" s="2">
        <f t="shared" si="103"/>
        <v>4.1936007262782463E-3</v>
      </c>
      <c r="I937">
        <f t="shared" si="104"/>
        <v>12142.438948231253</v>
      </c>
      <c r="J937">
        <f t="shared" si="105"/>
        <v>18584.96133984908</v>
      </c>
      <c r="AB937" s="1">
        <v>40080</v>
      </c>
      <c r="AC937">
        <v>1859.41</v>
      </c>
    </row>
    <row r="938" spans="1:29">
      <c r="A938" s="1">
        <v>40078</v>
      </c>
      <c r="B938">
        <v>1939.92188346426</v>
      </c>
      <c r="D938" s="1">
        <v>40085</v>
      </c>
      <c r="E938">
        <f t="shared" si="100"/>
        <v>1864.3</v>
      </c>
      <c r="F938">
        <f t="shared" si="101"/>
        <v>1911.9648811920599</v>
      </c>
      <c r="G938" s="2">
        <f t="shared" si="102"/>
        <v>-1.2107834733413592E-3</v>
      </c>
      <c r="H938" s="2">
        <f t="shared" si="103"/>
        <v>-9.6246011477388793E-4</v>
      </c>
      <c r="I938">
        <f t="shared" si="104"/>
        <v>12127.737083826678</v>
      </c>
      <c r="J938">
        <f t="shared" si="105"/>
        <v>18567.074055824862</v>
      </c>
      <c r="AB938" s="1">
        <v>40081</v>
      </c>
      <c r="AC938">
        <v>1863.64</v>
      </c>
    </row>
    <row r="939" spans="1:29">
      <c r="A939" s="1">
        <v>40079</v>
      </c>
      <c r="B939">
        <v>1941.2403573209201</v>
      </c>
      <c r="D939" s="1">
        <v>40086</v>
      </c>
      <c r="E939">
        <f t="shared" si="100"/>
        <v>1863.91</v>
      </c>
      <c r="F939">
        <f t="shared" si="101"/>
        <v>1939.0485860797701</v>
      </c>
      <c r="G939" s="2">
        <f t="shared" si="102"/>
        <v>-2.0919379928119319E-4</v>
      </c>
      <c r="H939" s="2">
        <f t="shared" si="103"/>
        <v>1.4134028596418957E-2</v>
      </c>
      <c r="I939">
        <f t="shared" si="104"/>
        <v>12125.200036429429</v>
      </c>
      <c r="J939">
        <f t="shared" si="105"/>
        <v>18829.501611481719</v>
      </c>
      <c r="AB939" s="1">
        <v>40084</v>
      </c>
      <c r="AC939">
        <v>1866.56</v>
      </c>
    </row>
    <row r="940" spans="1:29">
      <c r="A940" s="1">
        <v>40080</v>
      </c>
      <c r="B940">
        <v>1914.8193196033401</v>
      </c>
      <c r="D940" s="1">
        <v>40087</v>
      </c>
      <c r="E940">
        <f t="shared" si="100"/>
        <v>1871.81</v>
      </c>
      <c r="F940">
        <f t="shared" si="101"/>
        <v>1932.1533569005001</v>
      </c>
      <c r="G940" s="2">
        <f t="shared" si="102"/>
        <v>4.2384020687693535E-3</v>
      </c>
      <c r="H940" s="2">
        <f t="shared" si="103"/>
        <v>-3.5873349762624344E-3</v>
      </c>
      <c r="I940">
        <f t="shared" si="104"/>
        <v>12176.591509348074</v>
      </c>
      <c r="J940">
        <f t="shared" si="105"/>
        <v>18761.953881765261</v>
      </c>
      <c r="AB940" s="1">
        <v>40085</v>
      </c>
      <c r="AC940">
        <v>1864.3</v>
      </c>
    </row>
    <row r="941" spans="1:29">
      <c r="A941" s="1">
        <v>40081</v>
      </c>
      <c r="B941">
        <v>1905.6953243734599</v>
      </c>
      <c r="D941" s="1">
        <v>40088</v>
      </c>
      <c r="E941">
        <f t="shared" si="100"/>
        <v>1864.48</v>
      </c>
      <c r="F941">
        <f t="shared" si="101"/>
        <v>1931.7269078179199</v>
      </c>
      <c r="G941" s="2">
        <f t="shared" si="102"/>
        <v>-3.915995747431622E-3</v>
      </c>
      <c r="H941" s="2">
        <f t="shared" si="103"/>
        <v>-2.5206102565536936E-4</v>
      </c>
      <c r="I941">
        <f t="shared" si="104"/>
        <v>12128.908028779255</v>
      </c>
      <c r="J941">
        <f t="shared" si="105"/>
        <v>18757.224724426524</v>
      </c>
      <c r="AB941" s="1">
        <v>40086</v>
      </c>
      <c r="AC941">
        <v>1863.91</v>
      </c>
    </row>
    <row r="942" spans="1:29">
      <c r="A942" s="1">
        <v>40084</v>
      </c>
      <c r="B942">
        <v>1913.74679170578</v>
      </c>
      <c r="D942" s="1">
        <v>40091</v>
      </c>
      <c r="E942">
        <f t="shared" si="100"/>
        <v>1867.15</v>
      </c>
      <c r="F942">
        <f t="shared" si="101"/>
        <v>1960.2560734783699</v>
      </c>
      <c r="G942" s="2">
        <f t="shared" si="102"/>
        <v>1.4320346691838459E-3</v>
      </c>
      <c r="H942" s="2">
        <f t="shared" si="103"/>
        <v>1.4737387277565428E-2</v>
      </c>
      <c r="I942">
        <f t="shared" si="104"/>
        <v>12146.277045575809</v>
      </c>
      <c r="J942">
        <f t="shared" si="105"/>
        <v>19033.657209442721</v>
      </c>
      <c r="AB942" s="1">
        <v>40087</v>
      </c>
      <c r="AC942">
        <v>1871.81</v>
      </c>
    </row>
    <row r="943" spans="1:29">
      <c r="A943" s="1">
        <v>40085</v>
      </c>
      <c r="B943">
        <v>1911.9648811920599</v>
      </c>
      <c r="D943" s="1">
        <v>40092</v>
      </c>
      <c r="E943">
        <f t="shared" si="100"/>
        <v>1865.37</v>
      </c>
      <c r="F943">
        <f t="shared" si="101"/>
        <v>1999.7507410032299</v>
      </c>
      <c r="G943" s="2">
        <f t="shared" si="102"/>
        <v>-9.5332458559849176E-4</v>
      </c>
      <c r="H943" s="2">
        <f t="shared" si="103"/>
        <v>2.0116359074834191E-2</v>
      </c>
      <c r="I943">
        <f t="shared" si="104"/>
        <v>12134.697701044772</v>
      </c>
      <c r="J943">
        <f t="shared" si="105"/>
        <v>19416.545092375174</v>
      </c>
      <c r="AB943" s="1">
        <v>40088</v>
      </c>
      <c r="AC943">
        <v>1864.48</v>
      </c>
    </row>
    <row r="944" spans="1:29">
      <c r="A944" s="1">
        <v>40086</v>
      </c>
      <c r="B944">
        <v>1939.0485860797701</v>
      </c>
      <c r="D944" s="1">
        <v>40093</v>
      </c>
      <c r="E944">
        <f t="shared" si="100"/>
        <v>1877.64</v>
      </c>
      <c r="F944">
        <f t="shared" si="101"/>
        <v>2019.5471751298401</v>
      </c>
      <c r="G944" s="2">
        <f t="shared" si="102"/>
        <v>6.5777834960356607E-3</v>
      </c>
      <c r="H944" s="2">
        <f t="shared" si="103"/>
        <v>9.8681016205467102E-3</v>
      </c>
      <c r="I944">
        <f t="shared" si="104"/>
        <v>12214.517115312086</v>
      </c>
      <c r="J944">
        <f t="shared" si="105"/>
        <v>19608.149532466658</v>
      </c>
      <c r="AB944" s="1">
        <v>40091</v>
      </c>
      <c r="AC944">
        <v>1867.15</v>
      </c>
    </row>
    <row r="945" spans="1:29">
      <c r="A945" s="1">
        <v>40087</v>
      </c>
      <c r="B945">
        <v>1932.1533569005001</v>
      </c>
      <c r="D945" s="1">
        <v>40094</v>
      </c>
      <c r="E945">
        <f t="shared" si="100"/>
        <v>1869.03</v>
      </c>
      <c r="F945">
        <f t="shared" si="101"/>
        <v>2034.9987626553</v>
      </c>
      <c r="G945" s="2">
        <f t="shared" si="102"/>
        <v>-4.5855435546751089E-3</v>
      </c>
      <c r="H945" s="2">
        <f t="shared" si="103"/>
        <v>7.6196666826292229E-3</v>
      </c>
      <c r="I945">
        <f t="shared" si="104"/>
        <v>12158.506915080497</v>
      </c>
      <c r="J945">
        <f t="shared" si="105"/>
        <v>19757.557096167206</v>
      </c>
      <c r="AB945" s="1">
        <v>40092</v>
      </c>
      <c r="AC945">
        <v>1865.37</v>
      </c>
    </row>
    <row r="946" spans="1:29">
      <c r="A946" s="1">
        <v>40088</v>
      </c>
      <c r="B946">
        <v>1931.7269078179199</v>
      </c>
      <c r="D946" s="1">
        <v>40095</v>
      </c>
      <c r="E946">
        <f t="shared" si="100"/>
        <v>1855.65</v>
      </c>
      <c r="F946">
        <f t="shared" si="101"/>
        <v>2004.4732522375</v>
      </c>
      <c r="G946" s="2">
        <f t="shared" si="102"/>
        <v>-7.1587935988185469E-3</v>
      </c>
      <c r="H946" s="2">
        <f t="shared" si="103"/>
        <v>-1.5031609146541924E-2</v>
      </c>
      <c r="I946">
        <f t="shared" si="104"/>
        <v>12071.466673605628</v>
      </c>
      <c r="J946">
        <f t="shared" si="105"/>
        <v>19460.569220207133</v>
      </c>
      <c r="AB946" s="1">
        <v>40093</v>
      </c>
      <c r="AC946">
        <v>1877.64</v>
      </c>
    </row>
    <row r="947" spans="1:29">
      <c r="A947" s="1">
        <v>40091</v>
      </c>
      <c r="B947">
        <v>1960.2560734783699</v>
      </c>
      <c r="D947" s="1">
        <v>40099</v>
      </c>
      <c r="E947">
        <f t="shared" si="100"/>
        <v>1867.08</v>
      </c>
      <c r="F947">
        <f t="shared" si="101"/>
        <v>2046.79367418935</v>
      </c>
      <c r="G947" s="2">
        <f t="shared" si="102"/>
        <v>6.1595667286393763E-3</v>
      </c>
      <c r="H947" s="2">
        <f t="shared" si="103"/>
        <v>2.108163990668074E-2</v>
      </c>
      <c r="I947">
        <f t="shared" si="104"/>
        <v>12145.821678094248</v>
      </c>
      <c r="J947">
        <f t="shared" si="105"/>
        <v>19870.829932886572</v>
      </c>
      <c r="AB947" s="1">
        <v>40094</v>
      </c>
      <c r="AC947">
        <v>1869.03</v>
      </c>
    </row>
    <row r="948" spans="1:29">
      <c r="A948" s="1">
        <v>40092</v>
      </c>
      <c r="B948">
        <v>1999.7507410032299</v>
      </c>
      <c r="D948" s="1">
        <v>40100</v>
      </c>
      <c r="E948">
        <f t="shared" si="100"/>
        <v>1857.51</v>
      </c>
      <c r="F948">
        <f t="shared" si="101"/>
        <v>2036.0098413763801</v>
      </c>
      <c r="G948" s="2">
        <f t="shared" si="102"/>
        <v>-5.1256507487627001E-3</v>
      </c>
      <c r="H948" s="2">
        <f t="shared" si="103"/>
        <v>-5.299995943417601E-3</v>
      </c>
      <c r="I948">
        <f t="shared" si="104"/>
        <v>12083.566438115586</v>
      </c>
      <c r="J948">
        <f t="shared" si="105"/>
        <v>19765.514614849933</v>
      </c>
      <c r="AB948" s="1">
        <v>40095</v>
      </c>
      <c r="AC948">
        <v>1855.65</v>
      </c>
    </row>
    <row r="949" spans="1:29">
      <c r="A949" s="1">
        <v>40093</v>
      </c>
      <c r="B949">
        <v>2019.5471751298401</v>
      </c>
      <c r="D949" s="1">
        <v>40101</v>
      </c>
      <c r="E949">
        <f t="shared" si="100"/>
        <v>1853.52</v>
      </c>
      <c r="F949">
        <f t="shared" si="101"/>
        <v>2006.53288660115</v>
      </c>
      <c r="G949" s="2">
        <f t="shared" si="102"/>
        <v>-2.1480368880921752E-3</v>
      </c>
      <c r="H949" s="2">
        <f t="shared" si="103"/>
        <v>-1.4509154851582806E-2</v>
      </c>
      <c r="I949">
        <f t="shared" si="104"/>
        <v>12057.610491666801</v>
      </c>
      <c r="J949">
        <f t="shared" si="105"/>
        <v>19478.733702581852</v>
      </c>
      <c r="AB949" s="1">
        <v>40099</v>
      </c>
      <c r="AC949">
        <v>1867.08</v>
      </c>
    </row>
    <row r="950" spans="1:29">
      <c r="A950" s="1">
        <v>40094</v>
      </c>
      <c r="B950">
        <v>2034.9987626553</v>
      </c>
      <c r="D950" s="1">
        <v>40102</v>
      </c>
      <c r="E950">
        <f t="shared" si="100"/>
        <v>1859.95</v>
      </c>
      <c r="F950">
        <f t="shared" si="101"/>
        <v>2015.70479972062</v>
      </c>
      <c r="G950" s="2">
        <f t="shared" si="102"/>
        <v>3.4690750571884088E-3</v>
      </c>
      <c r="H950" s="2">
        <f t="shared" si="103"/>
        <v>4.5396763575558888E-3</v>
      </c>
      <c r="I950">
        <f t="shared" si="104"/>
        <v>12099.439247472736</v>
      </c>
      <c r="J950">
        <f t="shared" si="105"/>
        <v>19567.160849446587</v>
      </c>
      <c r="AB950" s="1">
        <v>40100</v>
      </c>
      <c r="AC950">
        <v>1857.51</v>
      </c>
    </row>
    <row r="951" spans="1:29">
      <c r="A951" s="1">
        <v>40095</v>
      </c>
      <c r="B951">
        <v>2004.4732522375</v>
      </c>
      <c r="D951" s="1">
        <v>40105</v>
      </c>
      <c r="E951">
        <f t="shared" si="100"/>
        <v>1864.45</v>
      </c>
      <c r="F951">
        <f t="shared" si="101"/>
        <v>2033.1493305177701</v>
      </c>
      <c r="G951" s="2">
        <f t="shared" si="102"/>
        <v>2.4194198768783259E-3</v>
      </c>
      <c r="H951" s="2">
        <f t="shared" si="103"/>
        <v>8.6229591028673339E-3</v>
      </c>
      <c r="I951">
        <f t="shared" si="104"/>
        <v>12128.712871287153</v>
      </c>
      <c r="J951">
        <f t="shared" si="105"/>
        <v>19735.88767721059</v>
      </c>
      <c r="AB951" s="1">
        <v>40101</v>
      </c>
      <c r="AC951">
        <v>1853.52</v>
      </c>
    </row>
    <row r="952" spans="1:29">
      <c r="A952" s="1">
        <v>40098</v>
      </c>
      <c r="B952">
        <v>2004.4732522375</v>
      </c>
      <c r="D952" s="1">
        <v>40106</v>
      </c>
      <c r="E952">
        <f t="shared" si="100"/>
        <v>1873.39</v>
      </c>
      <c r="F952">
        <f t="shared" si="101"/>
        <v>2041.5202850098401</v>
      </c>
      <c r="G952" s="2">
        <f t="shared" si="102"/>
        <v>4.7949797527422344E-3</v>
      </c>
      <c r="H952" s="2">
        <f t="shared" si="103"/>
        <v>4.0858862403646227E-3</v>
      </c>
      <c r="I952">
        <f t="shared" si="104"/>
        <v>12186.869803931799</v>
      </c>
      <c r="J952">
        <f t="shared" si="105"/>
        <v>19816.526269112284</v>
      </c>
      <c r="AB952" s="1">
        <v>40102</v>
      </c>
      <c r="AC952">
        <v>1859.95</v>
      </c>
    </row>
    <row r="953" spans="1:29">
      <c r="A953" s="1">
        <v>40099</v>
      </c>
      <c r="B953">
        <v>2046.79367418935</v>
      </c>
      <c r="D953" s="1">
        <v>40107</v>
      </c>
      <c r="E953">
        <f t="shared" si="100"/>
        <v>1866.5</v>
      </c>
      <c r="F953">
        <f t="shared" si="101"/>
        <v>2049.0706962338199</v>
      </c>
      <c r="G953" s="2">
        <f t="shared" si="102"/>
        <v>-3.6778246921357338E-3</v>
      </c>
      <c r="H953" s="2">
        <f t="shared" si="103"/>
        <v>3.6670765596938612E-3</v>
      </c>
      <c r="I953">
        <f t="shared" si="104"/>
        <v>12142.048633247055</v>
      </c>
      <c r="J953">
        <f t="shared" si="105"/>
        <v>19889.1949880883</v>
      </c>
      <c r="AB953" s="1">
        <v>40105</v>
      </c>
      <c r="AC953">
        <v>1864.45</v>
      </c>
    </row>
    <row r="954" spans="1:29">
      <c r="A954" s="1">
        <v>40100</v>
      </c>
      <c r="B954">
        <v>2036.0098413763801</v>
      </c>
      <c r="D954" s="1">
        <v>40108</v>
      </c>
      <c r="E954">
        <f t="shared" si="100"/>
        <v>1866.6</v>
      </c>
      <c r="F954">
        <f t="shared" si="101"/>
        <v>2035.43702642225</v>
      </c>
      <c r="G954" s="2">
        <f t="shared" si="102"/>
        <v>5.3576212161843273E-5</v>
      </c>
      <c r="H954" s="2">
        <f t="shared" si="103"/>
        <v>-6.6849360428739343E-3</v>
      </c>
      <c r="I954">
        <f t="shared" si="104"/>
        <v>12142.69915822071</v>
      </c>
      <c r="J954">
        <f t="shared" si="105"/>
        <v>19756.236991648682</v>
      </c>
      <c r="AB954" s="1">
        <v>40106</v>
      </c>
      <c r="AC954">
        <v>1873.39</v>
      </c>
    </row>
    <row r="955" spans="1:29">
      <c r="A955" s="1">
        <v>40101</v>
      </c>
      <c r="B955">
        <v>2006.53288660115</v>
      </c>
      <c r="D955" s="1">
        <v>40109</v>
      </c>
      <c r="E955">
        <f t="shared" si="100"/>
        <v>1864.11</v>
      </c>
      <c r="F955">
        <f t="shared" si="101"/>
        <v>2024.91940828013</v>
      </c>
      <c r="G955" s="2">
        <f t="shared" si="102"/>
        <v>-1.3339762134362276E-3</v>
      </c>
      <c r="H955" s="2">
        <f t="shared" si="103"/>
        <v>-5.1986022363322056E-3</v>
      </c>
      <c r="I955">
        <f t="shared" si="104"/>
        <v>12126.501086376731</v>
      </c>
      <c r="J955">
        <f t="shared" si="105"/>
        <v>19653.532173842388</v>
      </c>
      <c r="AB955" s="1">
        <v>40107</v>
      </c>
      <c r="AC955">
        <v>1866.5</v>
      </c>
    </row>
    <row r="956" spans="1:29">
      <c r="A956" s="1">
        <v>40102</v>
      </c>
      <c r="B956">
        <v>2015.70479972062</v>
      </c>
      <c r="D956" s="1">
        <v>40112</v>
      </c>
      <c r="E956">
        <f t="shared" si="100"/>
        <v>1858.82</v>
      </c>
      <c r="F956">
        <f t="shared" si="101"/>
        <v>1993.0847519424999</v>
      </c>
      <c r="G956" s="2">
        <f t="shared" si="102"/>
        <v>-2.8378153649730731E-3</v>
      </c>
      <c r="H956" s="2">
        <f t="shared" si="103"/>
        <v>-1.5752792838848593E-2</v>
      </c>
      <c r="I956">
        <f t="shared" si="104"/>
        <v>12092.088315270448</v>
      </c>
      <c r="J956">
        <f t="shared" si="105"/>
        <v>19343.934152956204</v>
      </c>
      <c r="AB956" s="1">
        <v>40108</v>
      </c>
      <c r="AC956">
        <v>1866.6</v>
      </c>
    </row>
    <row r="957" spans="1:29">
      <c r="A957" s="1">
        <v>40105</v>
      </c>
      <c r="B957">
        <v>2033.1493305177701</v>
      </c>
      <c r="D957" s="1">
        <v>40113</v>
      </c>
      <c r="E957">
        <f t="shared" si="100"/>
        <v>1869.63</v>
      </c>
      <c r="F957">
        <f t="shared" si="101"/>
        <v>1994.39124514321</v>
      </c>
      <c r="G957" s="2">
        <f t="shared" si="102"/>
        <v>5.8155173712355346E-3</v>
      </c>
      <c r="H957" s="2">
        <f t="shared" si="103"/>
        <v>6.241639119147443E-4</v>
      </c>
      <c r="I957">
        <f t="shared" si="104"/>
        <v>12162.410064922418</v>
      </c>
      <c r="J957">
        <f t="shared" si="105"/>
        <v>19356.007938568931</v>
      </c>
      <c r="AB957" s="1">
        <v>40109</v>
      </c>
      <c r="AC957">
        <v>1864.11</v>
      </c>
    </row>
    <row r="958" spans="1:29">
      <c r="A958" s="1">
        <v>40106</v>
      </c>
      <c r="B958">
        <v>2041.5202850098401</v>
      </c>
      <c r="D958" s="1">
        <v>40114</v>
      </c>
      <c r="E958">
        <f t="shared" si="100"/>
        <v>1874.22</v>
      </c>
      <c r="F958">
        <f t="shared" si="101"/>
        <v>1988.4789769598101</v>
      </c>
      <c r="G958" s="2">
        <f t="shared" si="102"/>
        <v>2.455031209383618E-3</v>
      </c>
      <c r="H958" s="2">
        <f t="shared" si="103"/>
        <v>-2.9957967277658751E-3</v>
      </c>
      <c r="I958">
        <f t="shared" si="104"/>
        <v>12192.269161213124</v>
      </c>
      <c r="J958">
        <f t="shared" si="105"/>
        <v>19298.021273323957</v>
      </c>
      <c r="AB958" s="1">
        <v>40112</v>
      </c>
      <c r="AC958">
        <v>1858.82</v>
      </c>
    </row>
    <row r="959" spans="1:29">
      <c r="A959" s="1">
        <v>40107</v>
      </c>
      <c r="B959">
        <v>2049.0706962338199</v>
      </c>
      <c r="D959" s="1">
        <v>40115</v>
      </c>
      <c r="E959">
        <f t="shared" si="100"/>
        <v>1863.8</v>
      </c>
      <c r="F959">
        <f t="shared" si="101"/>
        <v>2010.32802904754</v>
      </c>
      <c r="G959" s="2">
        <f t="shared" si="102"/>
        <v>-5.5596461461301372E-3</v>
      </c>
      <c r="H959" s="2">
        <f t="shared" si="103"/>
        <v>1.0956472309940979E-2</v>
      </c>
      <c r="I959">
        <f t="shared" si="104"/>
        <v>12124.484458958405</v>
      </c>
      <c r="J959">
        <f t="shared" si="105"/>
        <v>19509.459509041782</v>
      </c>
      <c r="AB959" s="1">
        <v>40113</v>
      </c>
      <c r="AC959">
        <v>1869.63</v>
      </c>
    </row>
    <row r="960" spans="1:29">
      <c r="A960" s="1">
        <v>40108</v>
      </c>
      <c r="B960">
        <v>2035.43702642225</v>
      </c>
      <c r="D960" s="1">
        <v>40116</v>
      </c>
      <c r="E960">
        <f t="shared" si="100"/>
        <v>1877.01</v>
      </c>
      <c r="F960">
        <f t="shared" si="101"/>
        <v>2010.0714787111201</v>
      </c>
      <c r="G960" s="2">
        <f t="shared" si="102"/>
        <v>7.0876703508959693E-3</v>
      </c>
      <c r="H960" s="2">
        <f t="shared" si="103"/>
        <v>-1.5896536287344143E-4</v>
      </c>
      <c r="I960">
        <f t="shared" si="104"/>
        <v>12210.418807978063</v>
      </c>
      <c r="J960">
        <f t="shared" si="105"/>
        <v>19506.358180731462</v>
      </c>
      <c r="AB960" s="1">
        <v>40114</v>
      </c>
      <c r="AC960">
        <v>1874.22</v>
      </c>
    </row>
    <row r="961" spans="1:29">
      <c r="A961" s="1">
        <v>40109</v>
      </c>
      <c r="B961">
        <v>2024.91940828013</v>
      </c>
      <c r="D961" s="1">
        <v>40119</v>
      </c>
      <c r="E961">
        <f t="shared" si="100"/>
        <v>1874.24</v>
      </c>
      <c r="F961">
        <f t="shared" si="101"/>
        <v>2033.95857173493</v>
      </c>
      <c r="G961" s="2">
        <f t="shared" si="102"/>
        <v>-1.47575132790978E-3</v>
      </c>
      <c r="H961" s="2">
        <f t="shared" si="103"/>
        <v>1.1852354073260763E-2</v>
      </c>
      <c r="I961">
        <f t="shared" si="104"/>
        <v>12192.399266207854</v>
      </c>
      <c r="J961">
        <f t="shared" si="105"/>
        <v>19737.554444569338</v>
      </c>
      <c r="AB961" s="1">
        <v>40115</v>
      </c>
      <c r="AC961">
        <v>1863.8</v>
      </c>
    </row>
    <row r="962" spans="1:29">
      <c r="A962" s="1">
        <v>40112</v>
      </c>
      <c r="B962">
        <v>1993.0847519424999</v>
      </c>
      <c r="D962" s="1">
        <v>40120</v>
      </c>
      <c r="E962">
        <f t="shared" si="100"/>
        <v>1866.57</v>
      </c>
      <c r="F962">
        <f t="shared" si="101"/>
        <v>2086.8450588783599</v>
      </c>
      <c r="G962" s="2">
        <f t="shared" si="102"/>
        <v>-4.092325422571319E-3</v>
      </c>
      <c r="H962" s="2">
        <f t="shared" si="103"/>
        <v>2.5970403178567105E-2</v>
      </c>
      <c r="I962">
        <f t="shared" si="104"/>
        <v>12142.504000728612</v>
      </c>
      <c r="J962">
        <f t="shared" si="105"/>
        <v>20250.146691253722</v>
      </c>
      <c r="AB962" s="1">
        <v>40116</v>
      </c>
      <c r="AC962">
        <v>1877.01</v>
      </c>
    </row>
    <row r="963" spans="1:29">
      <c r="A963" s="1">
        <v>40113</v>
      </c>
      <c r="B963">
        <v>1994.39124514321</v>
      </c>
      <c r="D963" s="1">
        <v>40121</v>
      </c>
      <c r="E963">
        <f t="shared" si="100"/>
        <v>1859.71</v>
      </c>
      <c r="F963">
        <f t="shared" si="101"/>
        <v>2086.8238580862999</v>
      </c>
      <c r="G963" s="2">
        <f t="shared" si="102"/>
        <v>-3.6751903223559701E-3</v>
      </c>
      <c r="H963" s="2">
        <f t="shared" si="103"/>
        <v>-4.1508461809868561E-5</v>
      </c>
      <c r="I963">
        <f t="shared" si="104"/>
        <v>12097.877987535965</v>
      </c>
      <c r="J963">
        <f t="shared" si="105"/>
        <v>20249.306138813143</v>
      </c>
      <c r="AB963" s="1">
        <v>40119</v>
      </c>
      <c r="AC963">
        <v>1874.24</v>
      </c>
    </row>
    <row r="964" spans="1:29">
      <c r="A964" s="1">
        <v>40114</v>
      </c>
      <c r="B964">
        <v>1988.4789769598101</v>
      </c>
      <c r="D964" s="1">
        <v>40122</v>
      </c>
      <c r="E964">
        <f t="shared" si="100"/>
        <v>1864.1</v>
      </c>
      <c r="F964">
        <f t="shared" si="101"/>
        <v>2093.3771534601601</v>
      </c>
      <c r="G964" s="2">
        <f t="shared" si="102"/>
        <v>2.3605831016664247E-3</v>
      </c>
      <c r="H964" s="2">
        <f t="shared" si="103"/>
        <v>3.1089711175088194E-3</v>
      </c>
      <c r="I964">
        <f t="shared" si="104"/>
        <v>12126.436033879365</v>
      </c>
      <c r="J964">
        <f t="shared" si="105"/>
        <v>20312.260646748306</v>
      </c>
      <c r="AB964" s="1">
        <v>40120</v>
      </c>
      <c r="AC964">
        <v>1866.57</v>
      </c>
    </row>
    <row r="965" spans="1:29">
      <c r="A965" s="1">
        <v>40115</v>
      </c>
      <c r="B965">
        <v>2010.32802904754</v>
      </c>
      <c r="D965" s="1">
        <v>40123</v>
      </c>
      <c r="E965">
        <f t="shared" ref="E965:E1028" si="106">SUMIF(AB:AB,D965,AC:AC)</f>
        <v>1870.11</v>
      </c>
      <c r="F965">
        <f t="shared" ref="F965:F1028" si="107">SUMIF(A:A,D965,B:B)</f>
        <v>2110.4867512181299</v>
      </c>
      <c r="G965" s="2">
        <f t="shared" ref="G965:G1028" si="108">E965/E964-1</f>
        <v>3.2240759615900227E-3</v>
      </c>
      <c r="H965" s="2">
        <f t="shared" ref="H965:H1028" si="109">(F965/F964-1)-($M$23/252)</f>
        <v>8.1418544276395614E-3</v>
      </c>
      <c r="I965">
        <f t="shared" ref="I965:I1028" si="110">I964*(1+G965)</f>
        <v>12165.532584795954</v>
      </c>
      <c r="J965">
        <f t="shared" ref="J965:J1028" si="111">J964*(1+H965)</f>
        <v>20477.640116030401</v>
      </c>
      <c r="AB965" s="1">
        <v>40121</v>
      </c>
      <c r="AC965">
        <v>1859.71</v>
      </c>
    </row>
    <row r="966" spans="1:29">
      <c r="A966" s="1">
        <v>40116</v>
      </c>
      <c r="B966">
        <v>2010.0714787111201</v>
      </c>
      <c r="D966" s="1">
        <v>40126</v>
      </c>
      <c r="E966">
        <f t="shared" si="106"/>
        <v>1872.94</v>
      </c>
      <c r="F966">
        <f t="shared" si="107"/>
        <v>2124.69563747147</v>
      </c>
      <c r="G966" s="2">
        <f t="shared" si="108"/>
        <v>1.5132799674886233E-3</v>
      </c>
      <c r="H966" s="2">
        <f t="shared" si="109"/>
        <v>6.7011669988053749E-3</v>
      </c>
      <c r="I966">
        <f t="shared" si="110"/>
        <v>12183.942441550356</v>
      </c>
      <c r="J966">
        <f t="shared" si="111"/>
        <v>20614.864202189357</v>
      </c>
      <c r="AB966" s="1">
        <v>40122</v>
      </c>
      <c r="AC966">
        <v>1864.1</v>
      </c>
    </row>
    <row r="967" spans="1:29">
      <c r="A967" s="1">
        <v>40119</v>
      </c>
      <c r="B967">
        <v>2033.95857173493</v>
      </c>
      <c r="D967" s="1">
        <v>40127</v>
      </c>
      <c r="E967">
        <f t="shared" si="106"/>
        <v>1873.68</v>
      </c>
      <c r="F967">
        <f t="shared" si="107"/>
        <v>2126.75675623701</v>
      </c>
      <c r="G967" s="2">
        <f t="shared" si="108"/>
        <v>3.9510075069149053E-4</v>
      </c>
      <c r="H967" s="2">
        <f t="shared" si="109"/>
        <v>9.3872797985569212E-4</v>
      </c>
      <c r="I967">
        <f t="shared" si="110"/>
        <v>12188.756326355395</v>
      </c>
      <c r="J967">
        <f t="shared" si="111"/>
        <v>20634.215952016875</v>
      </c>
      <c r="AB967" s="1">
        <v>40123</v>
      </c>
      <c r="AC967">
        <v>1870.11</v>
      </c>
    </row>
    <row r="968" spans="1:29">
      <c r="A968" s="1">
        <v>40120</v>
      </c>
      <c r="B968">
        <v>2086.8450588783599</v>
      </c>
      <c r="D968" s="1">
        <v>40129</v>
      </c>
      <c r="E968">
        <f t="shared" si="106"/>
        <v>1878.07</v>
      </c>
      <c r="F968">
        <f t="shared" si="107"/>
        <v>2138.81888762577</v>
      </c>
      <c r="G968" s="2">
        <f t="shared" si="108"/>
        <v>2.3429827932197611E-3</v>
      </c>
      <c r="H968" s="2">
        <f t="shared" si="109"/>
        <v>5.6402591491367619E-3</v>
      </c>
      <c r="I968">
        <f t="shared" si="110"/>
        <v>12217.314372698795</v>
      </c>
      <c r="J968">
        <f t="shared" si="111"/>
        <v>20750.598277325502</v>
      </c>
      <c r="AB968" s="1">
        <v>40126</v>
      </c>
      <c r="AC968">
        <v>1872.94</v>
      </c>
    </row>
    <row r="969" spans="1:29">
      <c r="A969" s="1">
        <v>40121</v>
      </c>
      <c r="B969">
        <v>2086.8238580862999</v>
      </c>
      <c r="D969" s="1">
        <v>40130</v>
      </c>
      <c r="E969">
        <f t="shared" si="106"/>
        <v>1880.81</v>
      </c>
      <c r="F969">
        <f t="shared" si="107"/>
        <v>2162.9306978361201</v>
      </c>
      <c r="G969" s="2">
        <f t="shared" si="108"/>
        <v>1.4589445547823487E-3</v>
      </c>
      <c r="H969" s="2">
        <f t="shared" si="109"/>
        <v>1.1242073873019532E-2</v>
      </c>
      <c r="I969">
        <f t="shared" si="110"/>
        <v>12235.138756976909</v>
      </c>
      <c r="J969">
        <f t="shared" si="111"/>
        <v>20983.878036068545</v>
      </c>
      <c r="AB969" s="1">
        <v>40127</v>
      </c>
      <c r="AC969">
        <v>1873.68</v>
      </c>
    </row>
    <row r="970" spans="1:29">
      <c r="A970" s="1">
        <v>40122</v>
      </c>
      <c r="B970">
        <v>2093.3771534601601</v>
      </c>
      <c r="D970" s="1">
        <v>40133</v>
      </c>
      <c r="E970">
        <f t="shared" si="106"/>
        <v>1892.55</v>
      </c>
      <c r="F970">
        <f t="shared" si="107"/>
        <v>2216.65965498178</v>
      </c>
      <c r="G970" s="2">
        <f t="shared" si="108"/>
        <v>6.2419914823932388E-3</v>
      </c>
      <c r="H970" s="2">
        <f t="shared" si="109"/>
        <v>2.4809463862424854E-2</v>
      </c>
      <c r="I970">
        <f t="shared" si="110"/>
        <v>12311.510388883858</v>
      </c>
      <c r="J970">
        <f t="shared" si="111"/>
        <v>21504.476799897915</v>
      </c>
      <c r="AB970" s="1">
        <v>40129</v>
      </c>
      <c r="AC970">
        <v>1878.07</v>
      </c>
    </row>
    <row r="971" spans="1:29">
      <c r="A971" s="1">
        <v>40123</v>
      </c>
      <c r="B971">
        <v>2110.4867512181299</v>
      </c>
      <c r="D971" s="1">
        <v>40134</v>
      </c>
      <c r="E971">
        <f t="shared" si="106"/>
        <v>1893.51</v>
      </c>
      <c r="F971">
        <f t="shared" si="107"/>
        <v>2219.7011382814298</v>
      </c>
      <c r="G971" s="2">
        <f t="shared" si="108"/>
        <v>5.0725212015545473E-4</v>
      </c>
      <c r="H971" s="2">
        <f t="shared" si="109"/>
        <v>1.3407528630028039E-3</v>
      </c>
      <c r="I971">
        <f t="shared" si="110"/>
        <v>12317.755428630935</v>
      </c>
      <c r="J971">
        <f t="shared" si="111"/>
        <v>21533.308988734752</v>
      </c>
      <c r="AB971" s="1">
        <v>40130</v>
      </c>
      <c r="AC971">
        <v>1880.81</v>
      </c>
    </row>
    <row r="972" spans="1:29">
      <c r="A972" s="1">
        <v>40126</v>
      </c>
      <c r="B972">
        <v>2124.69563747147</v>
      </c>
      <c r="D972" s="1">
        <v>40135</v>
      </c>
      <c r="E972">
        <f t="shared" si="106"/>
        <v>1888.85</v>
      </c>
      <c r="F972">
        <f t="shared" si="107"/>
        <v>2218.4230026071</v>
      </c>
      <c r="G972" s="2">
        <f t="shared" si="108"/>
        <v>-2.461037966527857E-3</v>
      </c>
      <c r="H972" s="2">
        <f t="shared" si="109"/>
        <v>-6.0716351408954738E-4</v>
      </c>
      <c r="I972">
        <f t="shared" si="110"/>
        <v>12287.44096485867</v>
      </c>
      <c r="J972">
        <f t="shared" si="111"/>
        <v>21520.234749179177</v>
      </c>
      <c r="AB972" s="1">
        <v>40133</v>
      </c>
      <c r="AC972">
        <v>1892.55</v>
      </c>
    </row>
    <row r="973" spans="1:29">
      <c r="A973" s="1">
        <v>40127</v>
      </c>
      <c r="B973">
        <v>2126.75675623701</v>
      </c>
      <c r="D973" s="1">
        <v>40136</v>
      </c>
      <c r="E973">
        <f t="shared" si="106"/>
        <v>1889.93</v>
      </c>
      <c r="F973">
        <f t="shared" si="107"/>
        <v>2222.9366557005401</v>
      </c>
      <c r="G973" s="2">
        <f t="shared" si="108"/>
        <v>5.7177647775108476E-4</v>
      </c>
      <c r="H973" s="2">
        <f t="shared" si="109"/>
        <v>2.0032731754669694E-3</v>
      </c>
      <c r="I973">
        <f t="shared" si="110"/>
        <v>12294.466634574132</v>
      </c>
      <c r="J973">
        <f t="shared" si="111"/>
        <v>21563.345658181959</v>
      </c>
      <c r="AB973" s="1">
        <v>40134</v>
      </c>
      <c r="AC973">
        <v>1893.51</v>
      </c>
    </row>
    <row r="974" spans="1:29">
      <c r="A974" s="1">
        <v>40128</v>
      </c>
      <c r="B974">
        <v>2127.0500183440599</v>
      </c>
      <c r="D974" s="1">
        <v>40137</v>
      </c>
      <c r="E974">
        <f t="shared" si="106"/>
        <v>1888.57</v>
      </c>
      <c r="F974">
        <f t="shared" si="107"/>
        <v>2230.1392419368599</v>
      </c>
      <c r="G974" s="2">
        <f t="shared" si="108"/>
        <v>-7.1960337155352327E-4</v>
      </c>
      <c r="H974" s="2">
        <f t="shared" si="109"/>
        <v>3.2087729167212483E-3</v>
      </c>
      <c r="I974">
        <f t="shared" si="110"/>
        <v>12285.61949493244</v>
      </c>
      <c r="J974">
        <f t="shared" si="111"/>
        <v>21632.537537723831</v>
      </c>
      <c r="AB974" s="1">
        <v>40135</v>
      </c>
      <c r="AC974">
        <v>1888.85</v>
      </c>
    </row>
    <row r="975" spans="1:29">
      <c r="A975" s="1">
        <v>40129</v>
      </c>
      <c r="B975">
        <v>2138.81888762577</v>
      </c>
      <c r="D975" s="1">
        <v>40140</v>
      </c>
      <c r="E975">
        <f t="shared" si="106"/>
        <v>1889.04</v>
      </c>
      <c r="F975">
        <f t="shared" si="107"/>
        <v>2265.2450448626701</v>
      </c>
      <c r="G975" s="2">
        <f t="shared" si="108"/>
        <v>2.4886554377112624E-4</v>
      </c>
      <c r="H975" s="2">
        <f t="shared" si="109"/>
        <v>1.571018041012481E-2</v>
      </c>
      <c r="I975">
        <f t="shared" si="110"/>
        <v>12288.676962308611</v>
      </c>
      <c r="J975">
        <f t="shared" si="111"/>
        <v>21972.388605170268</v>
      </c>
      <c r="AB975" s="1">
        <v>40136</v>
      </c>
      <c r="AC975">
        <v>1889.93</v>
      </c>
    </row>
    <row r="976" spans="1:29">
      <c r="A976" s="1">
        <v>40130</v>
      </c>
      <c r="B976">
        <v>2162.9306978361201</v>
      </c>
      <c r="D976" s="1">
        <v>40141</v>
      </c>
      <c r="E976">
        <f t="shared" si="106"/>
        <v>1892.94</v>
      </c>
      <c r="F976">
        <f t="shared" si="107"/>
        <v>2273.7039498060599</v>
      </c>
      <c r="G976" s="2">
        <f t="shared" si="108"/>
        <v>2.0645407190955645E-3</v>
      </c>
      <c r="H976" s="2">
        <f t="shared" si="109"/>
        <v>3.7028626673612738E-3</v>
      </c>
      <c r="I976">
        <f t="shared" si="110"/>
        <v>12314.047436281109</v>
      </c>
      <c r="J976">
        <f t="shared" si="111"/>
        <v>22053.749342649106</v>
      </c>
      <c r="AB976" s="1">
        <v>40137</v>
      </c>
      <c r="AC976">
        <v>1888.57</v>
      </c>
    </row>
    <row r="977" spans="1:29">
      <c r="A977" s="1">
        <v>40133</v>
      </c>
      <c r="B977">
        <v>2216.65965498178</v>
      </c>
      <c r="D977" s="1">
        <v>40142</v>
      </c>
      <c r="E977">
        <f t="shared" si="106"/>
        <v>1893.1</v>
      </c>
      <c r="F977">
        <f t="shared" si="107"/>
        <v>2318.3336433923801</v>
      </c>
      <c r="G977" s="2">
        <f t="shared" si="108"/>
        <v>8.4524601941859956E-5</v>
      </c>
      <c r="H977" s="2">
        <f t="shared" si="109"/>
        <v>1.9597280805102892E-2</v>
      </c>
      <c r="I977">
        <f t="shared" si="110"/>
        <v>12315.088276238954</v>
      </c>
      <c r="J977">
        <f t="shared" si="111"/>
        <v>22485.94286132235</v>
      </c>
      <c r="AB977" s="1">
        <v>40140</v>
      </c>
      <c r="AC977">
        <v>1889.04</v>
      </c>
    </row>
    <row r="978" spans="1:29">
      <c r="A978" s="1">
        <v>40134</v>
      </c>
      <c r="B978">
        <v>2219.7011382814298</v>
      </c>
      <c r="D978" s="1">
        <v>40144</v>
      </c>
      <c r="E978">
        <f t="shared" si="106"/>
        <v>1903.99</v>
      </c>
      <c r="F978">
        <f t="shared" si="107"/>
        <v>2298.6715530839801</v>
      </c>
      <c r="G978" s="2">
        <f t="shared" si="108"/>
        <v>5.7524694944799393E-3</v>
      </c>
      <c r="H978" s="2">
        <f t="shared" si="109"/>
        <v>-8.5124797651192959E-3</v>
      </c>
      <c r="I978">
        <f t="shared" si="110"/>
        <v>12385.930445869846</v>
      </c>
      <c r="J978">
        <f t="shared" si="111"/>
        <v>22294.531727715716</v>
      </c>
      <c r="AB978" s="1">
        <v>40141</v>
      </c>
      <c r="AC978">
        <v>1892.94</v>
      </c>
    </row>
    <row r="979" spans="1:29">
      <c r="A979" s="1">
        <v>40135</v>
      </c>
      <c r="B979">
        <v>2218.4230026071</v>
      </c>
      <c r="D979" s="1">
        <v>40147</v>
      </c>
      <c r="E979">
        <f t="shared" si="106"/>
        <v>1903.86</v>
      </c>
      <c r="F979">
        <f t="shared" si="107"/>
        <v>2313.1308673672702</v>
      </c>
      <c r="G979" s="2">
        <f t="shared" si="108"/>
        <v>-6.827766952566261E-5</v>
      </c>
      <c r="H979" s="2">
        <f t="shared" si="109"/>
        <v>6.2589423596167374E-3</v>
      </c>
      <c r="I979">
        <f t="shared" si="110"/>
        <v>12385.084763404095</v>
      </c>
      <c r="J979">
        <f t="shared" si="111"/>
        <v>22434.071916734134</v>
      </c>
      <c r="AB979" s="1">
        <v>40142</v>
      </c>
      <c r="AC979">
        <v>1893.1</v>
      </c>
    </row>
    <row r="980" spans="1:29">
      <c r="A980" s="1">
        <v>40136</v>
      </c>
      <c r="B980">
        <v>2222.9366557005401</v>
      </c>
      <c r="D980" s="1">
        <v>40148</v>
      </c>
      <c r="E980">
        <f t="shared" si="106"/>
        <v>1897.26</v>
      </c>
      <c r="F980">
        <f t="shared" si="107"/>
        <v>2335.75315923581</v>
      </c>
      <c r="G980" s="2">
        <f t="shared" si="108"/>
        <v>-3.4666414547287472E-3</v>
      </c>
      <c r="H980" s="2">
        <f t="shared" si="109"/>
        <v>9.7485954512082865E-3</v>
      </c>
      <c r="I980">
        <f t="shared" si="110"/>
        <v>12342.150115142949</v>
      </c>
      <c r="J980">
        <f t="shared" si="111"/>
        <v>22652.772608173687</v>
      </c>
      <c r="AB980" s="1">
        <v>40144</v>
      </c>
      <c r="AC980">
        <v>1903.99</v>
      </c>
    </row>
    <row r="981" spans="1:29">
      <c r="A981" s="1">
        <v>40137</v>
      </c>
      <c r="B981">
        <v>2230.1392419368599</v>
      </c>
      <c r="D981" s="1">
        <v>40149</v>
      </c>
      <c r="E981">
        <f t="shared" si="106"/>
        <v>1895.73</v>
      </c>
      <c r="F981">
        <f t="shared" si="107"/>
        <v>2362.1010329163901</v>
      </c>
      <c r="G981" s="2">
        <f t="shared" si="108"/>
        <v>-8.0642610923120639E-4</v>
      </c>
      <c r="H981" s="2">
        <f t="shared" si="109"/>
        <v>1.1248898270315022E-2</v>
      </c>
      <c r="I981">
        <f t="shared" si="110"/>
        <v>12332.197083046047</v>
      </c>
      <c r="J981">
        <f t="shared" si="111"/>
        <v>22907.591342783609</v>
      </c>
      <c r="AB981" s="1">
        <v>40147</v>
      </c>
      <c r="AC981">
        <v>1903.86</v>
      </c>
    </row>
    <row r="982" spans="1:29">
      <c r="A982" s="1">
        <v>40140</v>
      </c>
      <c r="B982">
        <v>2265.2450448626701</v>
      </c>
      <c r="D982" s="1">
        <v>40150</v>
      </c>
      <c r="E982">
        <f t="shared" si="106"/>
        <v>1892.63</v>
      </c>
      <c r="F982">
        <f t="shared" si="107"/>
        <v>2366.2726157023699</v>
      </c>
      <c r="G982" s="2">
        <f t="shared" si="108"/>
        <v>-1.6352539654908016E-3</v>
      </c>
      <c r="H982" s="2">
        <f t="shared" si="109"/>
        <v>1.7346983622551168E-3</v>
      </c>
      <c r="I982">
        <f t="shared" si="110"/>
        <v>12312.030808862783</v>
      </c>
      <c r="J982">
        <f t="shared" si="111"/>
        <v>22947.329103969143</v>
      </c>
      <c r="AB982" s="1">
        <v>40148</v>
      </c>
      <c r="AC982">
        <v>1897.26</v>
      </c>
    </row>
    <row r="983" spans="1:29">
      <c r="A983" s="1">
        <v>40141</v>
      </c>
      <c r="B983">
        <v>2273.7039498060599</v>
      </c>
      <c r="D983" s="1">
        <v>40151</v>
      </c>
      <c r="E983">
        <f t="shared" si="106"/>
        <v>1885.12</v>
      </c>
      <c r="F983">
        <f t="shared" si="107"/>
        <v>2261.5101218567002</v>
      </c>
      <c r="G983" s="2">
        <f t="shared" si="108"/>
        <v>-3.9680233326113701E-3</v>
      </c>
      <c r="H983" s="2">
        <f t="shared" si="109"/>
        <v>-4.4304563184516955E-2</v>
      </c>
      <c r="I983">
        <f t="shared" si="110"/>
        <v>12263.176383341384</v>
      </c>
      <c r="J983">
        <f t="shared" si="111"/>
        <v>21930.657711766438</v>
      </c>
      <c r="AB983" s="1">
        <v>40149</v>
      </c>
      <c r="AC983">
        <v>1895.73</v>
      </c>
    </row>
    <row r="984" spans="1:29">
      <c r="A984" s="1">
        <v>40142</v>
      </c>
      <c r="B984">
        <v>2318.3336433923801</v>
      </c>
      <c r="D984" s="1">
        <v>40154</v>
      </c>
      <c r="E984">
        <f t="shared" si="106"/>
        <v>1891.11</v>
      </c>
      <c r="F984">
        <f t="shared" si="107"/>
        <v>2257.3138556540898</v>
      </c>
      <c r="G984" s="2">
        <f t="shared" si="108"/>
        <v>3.177516550670445E-3</v>
      </c>
      <c r="H984" s="2">
        <f t="shared" si="109"/>
        <v>-1.88686431638777E-3</v>
      </c>
      <c r="I984">
        <f t="shared" si="110"/>
        <v>12302.142829263243</v>
      </c>
      <c r="J984">
        <f t="shared" si="111"/>
        <v>21889.277536295194</v>
      </c>
      <c r="AB984" s="1">
        <v>40150</v>
      </c>
      <c r="AC984">
        <v>1892.63</v>
      </c>
    </row>
    <row r="985" spans="1:29">
      <c r="A985" s="1">
        <v>40144</v>
      </c>
      <c r="B985">
        <v>2298.6715530839801</v>
      </c>
      <c r="D985" s="1">
        <v>40155</v>
      </c>
      <c r="E985">
        <f t="shared" si="106"/>
        <v>1899.22</v>
      </c>
      <c r="F985">
        <f t="shared" si="107"/>
        <v>2224.8094632163202</v>
      </c>
      <c r="G985" s="2">
        <f t="shared" si="108"/>
        <v>4.2884866559851353E-3</v>
      </c>
      <c r="H985" s="2">
        <f t="shared" si="109"/>
        <v>-1.4430938504201218E-2</v>
      </c>
      <c r="I985">
        <f t="shared" si="110"/>
        <v>12354.900404626562</v>
      </c>
      <c r="J985">
        <f t="shared" si="111"/>
        <v>21573.394718267526</v>
      </c>
      <c r="AB985" s="1">
        <v>40151</v>
      </c>
      <c r="AC985">
        <v>1885.12</v>
      </c>
    </row>
    <row r="986" spans="1:29">
      <c r="A986" s="1">
        <v>40147</v>
      </c>
      <c r="B986">
        <v>2313.1308673672702</v>
      </c>
      <c r="D986" s="1">
        <v>40156</v>
      </c>
      <c r="E986">
        <f t="shared" si="106"/>
        <v>1897.46</v>
      </c>
      <c r="F986">
        <f t="shared" si="107"/>
        <v>2178.38484738125</v>
      </c>
      <c r="G986" s="2">
        <f t="shared" si="108"/>
        <v>-9.2669622265983964E-4</v>
      </c>
      <c r="H986" s="2">
        <f t="shared" si="109"/>
        <v>-2.0898132003989742E-2</v>
      </c>
      <c r="I986">
        <f t="shared" si="110"/>
        <v>12343.451165090255</v>
      </c>
      <c r="J986">
        <f t="shared" si="111"/>
        <v>21122.551067670996</v>
      </c>
      <c r="AB986" s="1">
        <v>40154</v>
      </c>
      <c r="AC986">
        <v>1891.11</v>
      </c>
    </row>
    <row r="987" spans="1:29">
      <c r="A987" s="1">
        <v>40148</v>
      </c>
      <c r="B987">
        <v>2335.75315923581</v>
      </c>
      <c r="D987" s="1">
        <v>40157</v>
      </c>
      <c r="E987">
        <f t="shared" si="106"/>
        <v>1893.99</v>
      </c>
      <c r="F987">
        <f t="shared" si="107"/>
        <v>2183.08984594821</v>
      </c>
      <c r="G987" s="2">
        <f t="shared" si="108"/>
        <v>-1.8287605535821649E-3</v>
      </c>
      <c r="H987" s="2">
        <f t="shared" si="109"/>
        <v>2.1285072453774653E-3</v>
      </c>
      <c r="I987">
        <f t="shared" si="110"/>
        <v>12320.877948504471</v>
      </c>
      <c r="J987">
        <f t="shared" si="111"/>
        <v>21167.510570659389</v>
      </c>
      <c r="AB987" s="1">
        <v>40155</v>
      </c>
      <c r="AC987">
        <v>1899.22</v>
      </c>
    </row>
    <row r="988" spans="1:29">
      <c r="A988" s="1">
        <v>40149</v>
      </c>
      <c r="B988">
        <v>2362.1010329163901</v>
      </c>
      <c r="D988" s="1">
        <v>40158</v>
      </c>
      <c r="E988">
        <f t="shared" si="106"/>
        <v>1893.39</v>
      </c>
      <c r="F988">
        <f t="shared" si="107"/>
        <v>2168.9542446023502</v>
      </c>
      <c r="G988" s="2">
        <f t="shared" si="108"/>
        <v>-3.1679153533015203E-4</v>
      </c>
      <c r="H988" s="2">
        <f t="shared" si="109"/>
        <v>-6.5063925363776694E-3</v>
      </c>
      <c r="I988">
        <f t="shared" si="110"/>
        <v>12316.974798662548</v>
      </c>
      <c r="J988">
        <f t="shared" si="111"/>
        <v>21029.786437868755</v>
      </c>
      <c r="AB988" s="1">
        <v>40156</v>
      </c>
      <c r="AC988">
        <v>1897.46</v>
      </c>
    </row>
    <row r="989" spans="1:29">
      <c r="A989" s="1">
        <v>40150</v>
      </c>
      <c r="B989">
        <v>2366.2726157023699</v>
      </c>
      <c r="D989" s="1">
        <v>40161</v>
      </c>
      <c r="E989">
        <f t="shared" si="106"/>
        <v>1895.98</v>
      </c>
      <c r="F989">
        <f t="shared" si="107"/>
        <v>2179.9960962904602</v>
      </c>
      <c r="G989" s="2">
        <f t="shared" si="108"/>
        <v>1.3679168053069013E-3</v>
      </c>
      <c r="H989" s="2">
        <f t="shared" si="109"/>
        <v>5.0595150733324327E-3</v>
      </c>
      <c r="I989">
        <f t="shared" si="110"/>
        <v>12333.82339548018</v>
      </c>
      <c r="J989">
        <f t="shared" si="111"/>
        <v>21136.186959340113</v>
      </c>
      <c r="AB989" s="1">
        <v>40157</v>
      </c>
      <c r="AC989">
        <v>1893.99</v>
      </c>
    </row>
    <row r="990" spans="1:29">
      <c r="A990" s="1">
        <v>40151</v>
      </c>
      <c r="B990">
        <v>2261.5101218567002</v>
      </c>
      <c r="D990" s="1">
        <v>40162</v>
      </c>
      <c r="E990">
        <f t="shared" si="106"/>
        <v>1895.56</v>
      </c>
      <c r="F990">
        <f t="shared" si="107"/>
        <v>2175.9979093284901</v>
      </c>
      <c r="G990" s="2">
        <f t="shared" si="108"/>
        <v>-2.2152132406461078E-4</v>
      </c>
      <c r="H990" s="2">
        <f t="shared" si="109"/>
        <v>-1.865383207040027E-3</v>
      </c>
      <c r="I990">
        <f t="shared" si="110"/>
        <v>12331.091190590834</v>
      </c>
      <c r="J990">
        <f t="shared" si="111"/>
        <v>21096.759871125301</v>
      </c>
      <c r="AB990" s="1">
        <v>40158</v>
      </c>
      <c r="AC990">
        <v>1893.39</v>
      </c>
    </row>
    <row r="991" spans="1:29">
      <c r="A991" s="1">
        <v>40154</v>
      </c>
      <c r="B991">
        <v>2257.3138556540898</v>
      </c>
      <c r="D991" s="1">
        <v>40163</v>
      </c>
      <c r="E991">
        <f t="shared" si="106"/>
        <v>1897.23</v>
      </c>
      <c r="F991">
        <f t="shared" si="107"/>
        <v>2203.8114607090802</v>
      </c>
      <c r="G991" s="2">
        <f t="shared" si="108"/>
        <v>8.810061406656633E-4</v>
      </c>
      <c r="H991" s="2">
        <f t="shared" si="109"/>
        <v>1.2750626025039258E-2</v>
      </c>
      <c r="I991">
        <f t="shared" si="110"/>
        <v>12341.954957650853</v>
      </c>
      <c r="J991">
        <f t="shared" si="111"/>
        <v>21365.756766582075</v>
      </c>
      <c r="AB991" s="1">
        <v>40161</v>
      </c>
      <c r="AC991">
        <v>1895.98</v>
      </c>
    </row>
    <row r="992" spans="1:29">
      <c r="A992" s="1">
        <v>40155</v>
      </c>
      <c r="B992">
        <v>2224.8094632163202</v>
      </c>
      <c r="D992" s="1">
        <v>40164</v>
      </c>
      <c r="E992">
        <f t="shared" si="106"/>
        <v>1910.45</v>
      </c>
      <c r="F992">
        <f t="shared" si="107"/>
        <v>2166.2415888332898</v>
      </c>
      <c r="G992" s="2">
        <f t="shared" si="108"/>
        <v>6.9680534252567483E-3</v>
      </c>
      <c r="H992" s="2">
        <f t="shared" si="109"/>
        <v>-1.7079028894747803E-2</v>
      </c>
      <c r="I992">
        <f t="shared" si="110"/>
        <v>12427.954359167876</v>
      </c>
      <c r="J992">
        <f t="shared" si="111"/>
        <v>21000.850389407467</v>
      </c>
      <c r="AB992" s="1">
        <v>40162</v>
      </c>
      <c r="AC992">
        <v>1895.56</v>
      </c>
    </row>
    <row r="993" spans="1:29">
      <c r="A993" s="1">
        <v>40156</v>
      </c>
      <c r="B993">
        <v>2178.38484738125</v>
      </c>
      <c r="D993" s="1">
        <v>40165</v>
      </c>
      <c r="E993">
        <f t="shared" si="106"/>
        <v>1905.7</v>
      </c>
      <c r="F993">
        <f t="shared" si="107"/>
        <v>2167.72503352798</v>
      </c>
      <c r="G993" s="2">
        <f t="shared" si="108"/>
        <v>-2.4863252113376255E-3</v>
      </c>
      <c r="H993" s="2">
        <f t="shared" si="109"/>
        <v>6.5345192679186004E-4</v>
      </c>
      <c r="I993">
        <f t="shared" si="110"/>
        <v>12397.054422919324</v>
      </c>
      <c r="J993">
        <f t="shared" si="111"/>
        <v>21014.57343555869</v>
      </c>
      <c r="AB993" s="1">
        <v>40163</v>
      </c>
      <c r="AC993">
        <v>1897.23</v>
      </c>
    </row>
    <row r="994" spans="1:29">
      <c r="A994" s="1">
        <v>40157</v>
      </c>
      <c r="B994">
        <v>2183.08984594821</v>
      </c>
      <c r="D994" s="1">
        <v>40168</v>
      </c>
      <c r="E994">
        <f t="shared" si="106"/>
        <v>1893.96</v>
      </c>
      <c r="F994">
        <f t="shared" si="107"/>
        <v>2121.8200006299999</v>
      </c>
      <c r="G994" s="2">
        <f t="shared" si="108"/>
        <v>-6.1604659705095655E-3</v>
      </c>
      <c r="H994" s="2">
        <f t="shared" si="109"/>
        <v>-2.120794318758382E-2</v>
      </c>
      <c r="I994">
        <f t="shared" si="110"/>
        <v>12320.682791012374</v>
      </c>
      <c r="J994">
        <f t="shared" si="111"/>
        <v>20568.897556026055</v>
      </c>
      <c r="AB994" s="1">
        <v>40164</v>
      </c>
      <c r="AC994">
        <v>1910.45</v>
      </c>
    </row>
    <row r="995" spans="1:29">
      <c r="A995" s="1">
        <v>40158</v>
      </c>
      <c r="B995">
        <v>2168.9542446023502</v>
      </c>
      <c r="D995" s="1">
        <v>40169</v>
      </c>
      <c r="E995">
        <f t="shared" si="106"/>
        <v>1889.69</v>
      </c>
      <c r="F995">
        <f t="shared" si="107"/>
        <v>2099.8428986610402</v>
      </c>
      <c r="G995" s="2">
        <f t="shared" si="108"/>
        <v>-2.2545354706540177E-3</v>
      </c>
      <c r="H995" s="2">
        <f t="shared" si="109"/>
        <v>-1.0389014777620253E-2</v>
      </c>
      <c r="I995">
        <f t="shared" si="110"/>
        <v>12292.905374637359</v>
      </c>
      <c r="J995">
        <f t="shared" si="111"/>
        <v>20355.206975357145</v>
      </c>
      <c r="AB995" s="1">
        <v>40165</v>
      </c>
      <c r="AC995">
        <v>1905.7</v>
      </c>
    </row>
    <row r="996" spans="1:29">
      <c r="A996" s="1">
        <v>40161</v>
      </c>
      <c r="B996">
        <v>2179.9960962904602</v>
      </c>
      <c r="D996" s="1">
        <v>40170</v>
      </c>
      <c r="E996">
        <f t="shared" si="106"/>
        <v>1891.02</v>
      </c>
      <c r="F996">
        <f t="shared" si="107"/>
        <v>2114.6738343862198</v>
      </c>
      <c r="G996" s="2">
        <f t="shared" si="108"/>
        <v>7.0381914493911069E-4</v>
      </c>
      <c r="H996" s="2">
        <f t="shared" si="109"/>
        <v>7.0315295140715665E-3</v>
      </c>
      <c r="I996">
        <f t="shared" si="110"/>
        <v>12301.557356786954</v>
      </c>
      <c r="J996">
        <f t="shared" si="111"/>
        <v>20498.335213969403</v>
      </c>
      <c r="AB996" s="1">
        <v>40168</v>
      </c>
      <c r="AC996">
        <v>1893.96</v>
      </c>
    </row>
    <row r="997" spans="1:29">
      <c r="A997" s="1">
        <v>40162</v>
      </c>
      <c r="B997">
        <v>2175.9979093284901</v>
      </c>
      <c r="D997" s="1">
        <v>40171</v>
      </c>
      <c r="E997">
        <f t="shared" si="106"/>
        <v>1883.72</v>
      </c>
      <c r="F997">
        <f t="shared" si="107"/>
        <v>2128.4862030703498</v>
      </c>
      <c r="G997" s="2">
        <f t="shared" si="108"/>
        <v>-3.8603504986726156E-3</v>
      </c>
      <c r="H997" s="2">
        <f t="shared" si="109"/>
        <v>6.5003288517656247E-3</v>
      </c>
      <c r="I997">
        <f t="shared" si="110"/>
        <v>12254.069033710231</v>
      </c>
      <c r="J997">
        <f t="shared" si="111"/>
        <v>20631.581133773929</v>
      </c>
      <c r="AB997" s="1">
        <v>40169</v>
      </c>
      <c r="AC997">
        <v>1889.69</v>
      </c>
    </row>
    <row r="998" spans="1:29">
      <c r="A998" s="1">
        <v>40163</v>
      </c>
      <c r="B998">
        <v>2203.8114607090802</v>
      </c>
      <c r="D998" s="1">
        <v>40175</v>
      </c>
      <c r="E998">
        <f t="shared" si="106"/>
        <v>1881.78</v>
      </c>
      <c r="F998">
        <f t="shared" si="107"/>
        <v>2125.8926987559198</v>
      </c>
      <c r="G998" s="2">
        <f t="shared" si="108"/>
        <v>-1.0298770517911393E-3</v>
      </c>
      <c r="H998" s="2">
        <f t="shared" si="109"/>
        <v>-1.2498228383083557E-3</v>
      </c>
      <c r="I998">
        <f t="shared" si="110"/>
        <v>12241.44884922135</v>
      </c>
      <c r="J998">
        <f t="shared" si="111"/>
        <v>20605.795312482525</v>
      </c>
      <c r="AB998" s="1">
        <v>40170</v>
      </c>
      <c r="AC998">
        <v>1891.02</v>
      </c>
    </row>
    <row r="999" spans="1:29">
      <c r="A999" s="1">
        <v>40164</v>
      </c>
      <c r="B999">
        <v>2166.2415888332898</v>
      </c>
      <c r="D999" s="1">
        <v>40176</v>
      </c>
      <c r="E999">
        <f t="shared" si="106"/>
        <v>1886.88</v>
      </c>
      <c r="F999">
        <f t="shared" si="107"/>
        <v>2118.9715071667802</v>
      </c>
      <c r="G999" s="2">
        <f t="shared" si="108"/>
        <v>2.7101999170997537E-3</v>
      </c>
      <c r="H999" s="2">
        <f t="shared" si="109"/>
        <v>-3.2870128591713558E-3</v>
      </c>
      <c r="I999">
        <f t="shared" si="110"/>
        <v>12274.625622877689</v>
      </c>
      <c r="J999">
        <f t="shared" si="111"/>
        <v>20538.063798316944</v>
      </c>
      <c r="AB999" s="1">
        <v>40171</v>
      </c>
      <c r="AC999">
        <v>1883.72</v>
      </c>
    </row>
    <row r="1000" spans="1:29">
      <c r="A1000" s="1">
        <v>40165</v>
      </c>
      <c r="B1000">
        <v>2167.72503352798</v>
      </c>
      <c r="D1000" s="1">
        <v>40177</v>
      </c>
      <c r="E1000">
        <f t="shared" si="106"/>
        <v>1891.32</v>
      </c>
      <c r="F1000">
        <f t="shared" si="107"/>
        <v>2111.1752808599699</v>
      </c>
      <c r="G1000" s="2">
        <f t="shared" si="108"/>
        <v>2.3530908165860787E-3</v>
      </c>
      <c r="H1000" s="2">
        <f t="shared" si="109"/>
        <v>-3.7105993899603554E-3</v>
      </c>
      <c r="I1000">
        <f t="shared" si="110"/>
        <v>12303.508931707915</v>
      </c>
      <c r="J1000">
        <f t="shared" si="111"/>
        <v>20461.855271315944</v>
      </c>
      <c r="AB1000" s="1">
        <v>40175</v>
      </c>
      <c r="AC1000">
        <v>1881.78</v>
      </c>
    </row>
    <row r="1001" spans="1:29">
      <c r="A1001" s="1">
        <v>40168</v>
      </c>
      <c r="B1001">
        <v>2121.8200006299999</v>
      </c>
      <c r="D1001" s="1">
        <v>40178</v>
      </c>
      <c r="E1001">
        <f t="shared" si="106"/>
        <v>1889</v>
      </c>
      <c r="F1001">
        <f t="shared" si="107"/>
        <v>2114.6142663119799</v>
      </c>
      <c r="G1001" s="2">
        <f t="shared" si="108"/>
        <v>-1.2266565150265141E-3</v>
      </c>
      <c r="H1001" s="2">
        <f t="shared" si="109"/>
        <v>1.5975943888074337E-3</v>
      </c>
      <c r="I1001">
        <f t="shared" si="110"/>
        <v>12288.416752319148</v>
      </c>
      <c r="J1001">
        <f t="shared" si="111"/>
        <v>20494.545016481989</v>
      </c>
      <c r="AB1001" s="1">
        <v>40176</v>
      </c>
      <c r="AC1001">
        <v>1886.88</v>
      </c>
    </row>
    <row r="1002" spans="1:29">
      <c r="A1002" s="1">
        <v>40169</v>
      </c>
      <c r="B1002">
        <v>2099.8428986610402</v>
      </c>
      <c r="D1002" s="1">
        <v>40182</v>
      </c>
      <c r="E1002">
        <f t="shared" si="106"/>
        <v>1891.96</v>
      </c>
      <c r="F1002">
        <f t="shared" si="107"/>
        <v>2161.4503503924602</v>
      </c>
      <c r="G1002" s="2">
        <f t="shared" si="108"/>
        <v>1.5669666490205625E-3</v>
      </c>
      <c r="H1002" s="2">
        <f t="shared" si="109"/>
        <v>2.2117410889819746E-2</v>
      </c>
      <c r="I1002">
        <f t="shared" si="110"/>
        <v>12307.672291539298</v>
      </c>
      <c r="J1002">
        <f t="shared" si="111"/>
        <v>20947.831289611426</v>
      </c>
      <c r="AB1002" s="1">
        <v>40177</v>
      </c>
      <c r="AC1002">
        <v>1891.32</v>
      </c>
    </row>
    <row r="1003" spans="1:29">
      <c r="A1003" s="1">
        <v>40170</v>
      </c>
      <c r="B1003">
        <v>2114.6738343862198</v>
      </c>
      <c r="D1003" s="1">
        <v>40183</v>
      </c>
      <c r="E1003">
        <f t="shared" si="106"/>
        <v>1905.72</v>
      </c>
      <c r="F1003">
        <f t="shared" si="107"/>
        <v>2175.6076701642</v>
      </c>
      <c r="G1003" s="2">
        <f t="shared" si="108"/>
        <v>7.2728810334257155E-3</v>
      </c>
      <c r="H1003" s="2">
        <f t="shared" si="109"/>
        <v>6.5185675054407425E-3</v>
      </c>
      <c r="I1003">
        <f t="shared" si="110"/>
        <v>12397.184527914054</v>
      </c>
      <c r="J1003">
        <f t="shared" si="111"/>
        <v>21084.381141965339</v>
      </c>
      <c r="AB1003" s="1">
        <v>40178</v>
      </c>
      <c r="AC1003">
        <v>1889</v>
      </c>
    </row>
    <row r="1004" spans="1:29">
      <c r="A1004" s="1">
        <v>40171</v>
      </c>
      <c r="B1004">
        <v>2128.4862030703498</v>
      </c>
      <c r="D1004" s="1">
        <v>40184</v>
      </c>
      <c r="E1004">
        <f t="shared" si="106"/>
        <v>1902.77</v>
      </c>
      <c r="F1004">
        <f t="shared" si="107"/>
        <v>2205.7375068086299</v>
      </c>
      <c r="G1004" s="2">
        <f t="shared" si="108"/>
        <v>-1.5479713704007469E-3</v>
      </c>
      <c r="H1004" s="2">
        <f t="shared" si="109"/>
        <v>1.3817580018172205E-2</v>
      </c>
      <c r="I1004">
        <f t="shared" si="110"/>
        <v>12377.994041191268</v>
      </c>
      <c r="J1004">
        <f t="shared" si="111"/>
        <v>21375.716265528084</v>
      </c>
      <c r="AB1004" s="1">
        <v>40182</v>
      </c>
      <c r="AC1004">
        <v>1891.96</v>
      </c>
    </row>
    <row r="1005" spans="1:29">
      <c r="A1005" s="1">
        <v>40175</v>
      </c>
      <c r="B1005">
        <v>2125.8926987559198</v>
      </c>
      <c r="D1005" s="1">
        <v>40185</v>
      </c>
      <c r="E1005">
        <f t="shared" si="106"/>
        <v>1902.71</v>
      </c>
      <c r="F1005">
        <f t="shared" si="107"/>
        <v>2202.9930492642402</v>
      </c>
      <c r="G1005" s="2">
        <f t="shared" si="108"/>
        <v>-3.1532975609205316E-5</v>
      </c>
      <c r="H1005" s="2">
        <f t="shared" si="109"/>
        <v>-1.2755849941154299E-3</v>
      </c>
      <c r="I1005">
        <f t="shared" si="110"/>
        <v>12377.603726207077</v>
      </c>
      <c r="J1005">
        <f t="shared" si="111"/>
        <v>21348.44972262131</v>
      </c>
      <c r="AB1005" s="1">
        <v>40183</v>
      </c>
      <c r="AC1005">
        <v>1905.72</v>
      </c>
    </row>
    <row r="1006" spans="1:29">
      <c r="A1006" s="1">
        <v>40176</v>
      </c>
      <c r="B1006">
        <v>2118.9715071667802</v>
      </c>
      <c r="D1006" s="1">
        <v>40186</v>
      </c>
      <c r="E1006">
        <f t="shared" si="106"/>
        <v>1905.08</v>
      </c>
      <c r="F1006">
        <f t="shared" si="107"/>
        <v>2216.9972250771598</v>
      </c>
      <c r="G1006" s="2">
        <f t="shared" si="108"/>
        <v>1.2455918137812549E-3</v>
      </c>
      <c r="H1006" s="2">
        <f t="shared" si="109"/>
        <v>6.3255368571800367E-3</v>
      </c>
      <c r="I1006">
        <f t="shared" si="110"/>
        <v>12393.021168082669</v>
      </c>
      <c r="J1006">
        <f t="shared" si="111"/>
        <v>21483.490128185404</v>
      </c>
      <c r="AB1006" s="1">
        <v>40184</v>
      </c>
      <c r="AC1006">
        <v>1902.77</v>
      </c>
    </row>
    <row r="1007" spans="1:29">
      <c r="A1007" s="1">
        <v>40177</v>
      </c>
      <c r="B1007">
        <v>2111.1752808599699</v>
      </c>
      <c r="D1007" s="1">
        <v>40189</v>
      </c>
      <c r="E1007">
        <f t="shared" si="106"/>
        <v>1905.27</v>
      </c>
      <c r="F1007">
        <f t="shared" si="107"/>
        <v>2240.6799849209401</v>
      </c>
      <c r="G1007" s="2">
        <f t="shared" si="108"/>
        <v>9.9733344531394152E-5</v>
      </c>
      <c r="H1007" s="2">
        <f t="shared" si="109"/>
        <v>1.06510096057851E-2</v>
      </c>
      <c r="I1007">
        <f t="shared" si="110"/>
        <v>12394.25716553261</v>
      </c>
      <c r="J1007">
        <f t="shared" si="111"/>
        <v>21712.310987906494</v>
      </c>
      <c r="AB1007" s="1">
        <v>40185</v>
      </c>
      <c r="AC1007">
        <v>1902.71</v>
      </c>
    </row>
    <row r="1008" spans="1:29">
      <c r="A1008" s="1">
        <v>40178</v>
      </c>
      <c r="B1008">
        <v>2114.6142663119799</v>
      </c>
      <c r="D1008" s="1">
        <v>40190</v>
      </c>
      <c r="E1008">
        <f t="shared" si="106"/>
        <v>1914.62</v>
      </c>
      <c r="F1008">
        <f t="shared" si="107"/>
        <v>2213.2275638933502</v>
      </c>
      <c r="G1008" s="2">
        <f t="shared" si="108"/>
        <v>4.9074409401290708E-3</v>
      </c>
      <c r="H1008" s="2">
        <f t="shared" si="109"/>
        <v>-1.2283175086142772E-2</v>
      </c>
      <c r="I1008">
        <f t="shared" si="110"/>
        <v>12455.081250569234</v>
      </c>
      <c r="J1008">
        <f t="shared" si="111"/>
        <v>21445.614870517256</v>
      </c>
      <c r="AB1008" s="1">
        <v>40186</v>
      </c>
      <c r="AC1008">
        <v>1905.08</v>
      </c>
    </row>
    <row r="1009" spans="1:29">
      <c r="A1009" s="1">
        <v>40182</v>
      </c>
      <c r="B1009">
        <v>2161.4503503924602</v>
      </c>
      <c r="D1009" s="1">
        <v>40191</v>
      </c>
      <c r="E1009">
        <f t="shared" si="106"/>
        <v>1906.19</v>
      </c>
      <c r="F1009">
        <f t="shared" si="107"/>
        <v>2220.3667441876801</v>
      </c>
      <c r="G1009" s="2">
        <f t="shared" si="108"/>
        <v>-4.4029624677480728E-3</v>
      </c>
      <c r="H1009" s="2">
        <f t="shared" si="109"/>
        <v>3.1943382063682421E-3</v>
      </c>
      <c r="I1009">
        <f t="shared" si="110"/>
        <v>12400.241995290226</v>
      </c>
      <c r="J1009">
        <f t="shared" si="111"/>
        <v>21514.119417457208</v>
      </c>
      <c r="AB1009" s="1">
        <v>40189</v>
      </c>
      <c r="AC1009">
        <v>1905.27</v>
      </c>
    </row>
    <row r="1010" spans="1:29">
      <c r="A1010" s="1">
        <v>40183</v>
      </c>
      <c r="B1010">
        <v>2175.6076701642</v>
      </c>
      <c r="D1010" s="1">
        <v>40192</v>
      </c>
      <c r="E1010">
        <f t="shared" si="106"/>
        <v>1913.94</v>
      </c>
      <c r="F1010">
        <f t="shared" si="107"/>
        <v>2237.2594348482098</v>
      </c>
      <c r="G1010" s="2">
        <f t="shared" si="108"/>
        <v>4.0657017401204421E-3</v>
      </c>
      <c r="H1010" s="2">
        <f t="shared" si="109"/>
        <v>7.5767140583119178E-3</v>
      </c>
      <c r="I1010">
        <f t="shared" si="110"/>
        <v>12450.657680748391</v>
      </c>
      <c r="J1010">
        <f t="shared" si="111"/>
        <v>21677.125748499657</v>
      </c>
      <c r="AB1010" s="1">
        <v>40190</v>
      </c>
      <c r="AC1010">
        <v>1914.62</v>
      </c>
    </row>
    <row r="1011" spans="1:29">
      <c r="A1011" s="1">
        <v>40184</v>
      </c>
      <c r="B1011">
        <v>2205.7375068086299</v>
      </c>
      <c r="D1011" s="1">
        <v>40193</v>
      </c>
      <c r="E1011">
        <f t="shared" si="106"/>
        <v>1917.32</v>
      </c>
      <c r="F1011">
        <f t="shared" si="107"/>
        <v>2217.5375475006899</v>
      </c>
      <c r="G1011" s="2">
        <f t="shared" si="108"/>
        <v>1.7659905744171756E-3</v>
      </c>
      <c r="H1011" s="2">
        <f t="shared" si="109"/>
        <v>-8.8465483023172694E-3</v>
      </c>
      <c r="I1011">
        <f t="shared" si="110"/>
        <v>12472.645424857887</v>
      </c>
      <c r="J1011">
        <f t="shared" si="111"/>
        <v>21485.358008510149</v>
      </c>
      <c r="AB1011" s="1">
        <v>40191</v>
      </c>
      <c r="AC1011">
        <v>1906.19</v>
      </c>
    </row>
    <row r="1012" spans="1:29">
      <c r="A1012" s="1">
        <v>40185</v>
      </c>
      <c r="B1012">
        <v>2202.9930492642402</v>
      </c>
      <c r="D1012" s="1">
        <v>40197</v>
      </c>
      <c r="E1012">
        <f t="shared" si="106"/>
        <v>1912.77</v>
      </c>
      <c r="F1012">
        <f t="shared" si="107"/>
        <v>2232.96788073171</v>
      </c>
      <c r="G1012" s="2">
        <f t="shared" si="108"/>
        <v>-2.3731041245070861E-3</v>
      </c>
      <c r="H1012" s="2">
        <f t="shared" si="109"/>
        <v>6.9269696047172483E-3</v>
      </c>
      <c r="I1012">
        <f t="shared" si="110"/>
        <v>12443.046538556642</v>
      </c>
      <c r="J1012">
        <f t="shared" si="111"/>
        <v>21634.186430381567</v>
      </c>
      <c r="AB1012" s="1">
        <v>40192</v>
      </c>
      <c r="AC1012">
        <v>1913.94</v>
      </c>
    </row>
    <row r="1013" spans="1:29">
      <c r="A1013" s="1">
        <v>40186</v>
      </c>
      <c r="B1013">
        <v>2216.9972250771598</v>
      </c>
      <c r="D1013" s="1">
        <v>40198</v>
      </c>
      <c r="E1013">
        <f t="shared" si="106"/>
        <v>1917.92</v>
      </c>
      <c r="F1013">
        <f t="shared" si="107"/>
        <v>2186.4455194563002</v>
      </c>
      <c r="G1013" s="2">
        <f t="shared" si="108"/>
        <v>2.692430349702235E-3</v>
      </c>
      <c r="H1013" s="2">
        <f t="shared" si="109"/>
        <v>-2.086566647389768E-2</v>
      </c>
      <c r="I1013">
        <f t="shared" si="110"/>
        <v>12476.548574699809</v>
      </c>
      <c r="J1013">
        <f t="shared" si="111"/>
        <v>21182.774711891103</v>
      </c>
      <c r="AB1013" s="1">
        <v>40193</v>
      </c>
      <c r="AC1013">
        <v>1917.32</v>
      </c>
    </row>
    <row r="1014" spans="1:29">
      <c r="A1014" s="1">
        <v>40189</v>
      </c>
      <c r="B1014">
        <v>2240.6799849209401</v>
      </c>
      <c r="D1014" s="1">
        <v>40199</v>
      </c>
      <c r="E1014">
        <f t="shared" si="106"/>
        <v>1923.83</v>
      </c>
      <c r="F1014">
        <f t="shared" si="107"/>
        <v>2174.43585020914</v>
      </c>
      <c r="G1014" s="2">
        <f t="shared" si="108"/>
        <v>3.081463251856098E-3</v>
      </c>
      <c r="H1014" s="2">
        <f t="shared" si="109"/>
        <v>-5.524131505423668E-3</v>
      </c>
      <c r="I1014">
        <f t="shared" si="110"/>
        <v>12514.994600642744</v>
      </c>
      <c r="J1014">
        <f t="shared" si="111"/>
        <v>21065.758278732854</v>
      </c>
      <c r="AB1014" s="1">
        <v>40197</v>
      </c>
      <c r="AC1014">
        <v>1912.77</v>
      </c>
    </row>
    <row r="1015" spans="1:29">
      <c r="A1015" s="1">
        <v>40190</v>
      </c>
      <c r="B1015">
        <v>2213.2275638933502</v>
      </c>
      <c r="D1015" s="1">
        <v>40200</v>
      </c>
      <c r="E1015">
        <f t="shared" si="106"/>
        <v>1919.8</v>
      </c>
      <c r="F1015">
        <f t="shared" si="107"/>
        <v>2146.4502810488698</v>
      </c>
      <c r="G1015" s="2">
        <f t="shared" si="108"/>
        <v>-2.0947796842756272E-3</v>
      </c>
      <c r="H1015" s="2">
        <f t="shared" si="109"/>
        <v>-1.2901615835543423E-2</v>
      </c>
      <c r="I1015">
        <f t="shared" si="110"/>
        <v>12488.778444204498</v>
      </c>
      <c r="J1015">
        <f t="shared" si="111"/>
        <v>20793.975958136223</v>
      </c>
      <c r="AB1015" s="1">
        <v>40198</v>
      </c>
      <c r="AC1015">
        <v>1917.92</v>
      </c>
    </row>
    <row r="1016" spans="1:29">
      <c r="A1016" s="1">
        <v>40191</v>
      </c>
      <c r="B1016">
        <v>2220.3667441876801</v>
      </c>
      <c r="D1016" s="1">
        <v>40203</v>
      </c>
      <c r="E1016">
        <f t="shared" si="106"/>
        <v>1914.97</v>
      </c>
      <c r="F1016">
        <f t="shared" si="107"/>
        <v>2152.0081442313899</v>
      </c>
      <c r="G1016" s="2">
        <f t="shared" si="108"/>
        <v>-2.5158870715699111E-3</v>
      </c>
      <c r="H1016" s="2">
        <f t="shared" si="109"/>
        <v>2.5579784997667673E-3</v>
      </c>
      <c r="I1016">
        <f t="shared" si="110"/>
        <v>12457.358087977023</v>
      </c>
      <c r="J1016">
        <f t="shared" si="111"/>
        <v>20847.166501561802</v>
      </c>
      <c r="AB1016" s="1">
        <v>40199</v>
      </c>
      <c r="AC1016">
        <v>1923.83</v>
      </c>
    </row>
    <row r="1017" spans="1:29">
      <c r="A1017" s="1">
        <v>40192</v>
      </c>
      <c r="B1017">
        <v>2237.2594348482098</v>
      </c>
      <c r="D1017" s="1">
        <v>40204</v>
      </c>
      <c r="E1017">
        <f t="shared" si="106"/>
        <v>1912.5</v>
      </c>
      <c r="F1017">
        <f t="shared" si="107"/>
        <v>2157.4446044863998</v>
      </c>
      <c r="G1017" s="2">
        <f t="shared" si="108"/>
        <v>-1.289837438706587E-3</v>
      </c>
      <c r="H1017" s="2">
        <f t="shared" si="109"/>
        <v>2.4948774111395963E-3</v>
      </c>
      <c r="I1017">
        <f t="shared" si="110"/>
        <v>12441.290121127777</v>
      </c>
      <c r="J1017">
        <f t="shared" si="111"/>
        <v>20899.177626352812</v>
      </c>
      <c r="AB1017" s="1">
        <v>40200</v>
      </c>
      <c r="AC1017">
        <v>1919.8</v>
      </c>
    </row>
    <row r="1018" spans="1:29">
      <c r="A1018" s="1">
        <v>40193</v>
      </c>
      <c r="B1018">
        <v>2217.5375475006899</v>
      </c>
      <c r="D1018" s="1">
        <v>40205</v>
      </c>
      <c r="E1018">
        <f t="shared" si="106"/>
        <v>1912.83</v>
      </c>
      <c r="F1018">
        <f t="shared" si="107"/>
        <v>2126.4788764753698</v>
      </c>
      <c r="G1018" s="2">
        <f t="shared" si="108"/>
        <v>1.725490196078372E-4</v>
      </c>
      <c r="H1018" s="2">
        <f t="shared" si="109"/>
        <v>-1.4384314722421776E-2</v>
      </c>
      <c r="I1018">
        <f t="shared" si="110"/>
        <v>12443.436853540834</v>
      </c>
      <c r="J1018">
        <f t="shared" si="111"/>
        <v>20598.557277935557</v>
      </c>
      <c r="AB1018" s="1">
        <v>40203</v>
      </c>
      <c r="AC1018">
        <v>1914.97</v>
      </c>
    </row>
    <row r="1019" spans="1:29">
      <c r="A1019" s="1">
        <v>40197</v>
      </c>
      <c r="B1019">
        <v>2232.96788073171</v>
      </c>
      <c r="D1019" s="1">
        <v>40206</v>
      </c>
      <c r="E1019">
        <f t="shared" si="106"/>
        <v>1911.92</v>
      </c>
      <c r="F1019">
        <f t="shared" si="107"/>
        <v>2122.9152575548401</v>
      </c>
      <c r="G1019" s="2">
        <f t="shared" si="108"/>
        <v>-4.7573490587238254E-4</v>
      </c>
      <c r="H1019" s="2">
        <f t="shared" si="109"/>
        <v>-1.7071800645595317E-3</v>
      </c>
      <c r="I1019">
        <f t="shared" si="110"/>
        <v>12437.517076280586</v>
      </c>
      <c r="J1019">
        <f t="shared" si="111"/>
        <v>20563.39183159198</v>
      </c>
      <c r="AB1019" s="1">
        <v>40204</v>
      </c>
      <c r="AC1019">
        <v>1912.5</v>
      </c>
    </row>
    <row r="1020" spans="1:29">
      <c r="A1020" s="1">
        <v>40198</v>
      </c>
      <c r="B1020">
        <v>2186.4455194563002</v>
      </c>
      <c r="D1020" s="1">
        <v>40207</v>
      </c>
      <c r="E1020">
        <f t="shared" si="106"/>
        <v>1919.82</v>
      </c>
      <c r="F1020">
        <f t="shared" si="107"/>
        <v>2128.6006237977299</v>
      </c>
      <c r="G1020" s="2">
        <f t="shared" si="108"/>
        <v>4.1319720490395895E-3</v>
      </c>
      <c r="H1020" s="2">
        <f t="shared" si="109"/>
        <v>2.6467446189493934E-3</v>
      </c>
      <c r="I1020">
        <f t="shared" si="110"/>
        <v>12488.90854919923</v>
      </c>
      <c r="J1020">
        <f t="shared" si="111"/>
        <v>20617.817878269594</v>
      </c>
      <c r="AB1020" s="1">
        <v>40205</v>
      </c>
      <c r="AC1020">
        <v>1912.83</v>
      </c>
    </row>
    <row r="1021" spans="1:29">
      <c r="A1021" s="1">
        <v>40199</v>
      </c>
      <c r="B1021">
        <v>2174.43585020914</v>
      </c>
      <c r="D1021" s="1">
        <v>40210</v>
      </c>
      <c r="E1021">
        <f t="shared" si="106"/>
        <v>1912.67</v>
      </c>
      <c r="F1021">
        <f t="shared" si="107"/>
        <v>2161.7413835211601</v>
      </c>
      <c r="G1021" s="2">
        <f t="shared" si="108"/>
        <v>-3.7243074871602388E-3</v>
      </c>
      <c r="H1021" s="2">
        <f t="shared" si="109"/>
        <v>1.5537921681255085E-2</v>
      </c>
      <c r="I1021">
        <f t="shared" si="110"/>
        <v>12442.396013582988</v>
      </c>
      <c r="J1021">
        <f t="shared" si="111"/>
        <v>20938.175917700526</v>
      </c>
      <c r="AB1021" s="1">
        <v>40206</v>
      </c>
      <c r="AC1021">
        <v>1911.92</v>
      </c>
    </row>
    <row r="1022" spans="1:29">
      <c r="A1022" s="1">
        <v>40200</v>
      </c>
      <c r="B1022">
        <v>2146.4502810488698</v>
      </c>
      <c r="D1022" s="1">
        <v>40211</v>
      </c>
      <c r="E1022">
        <f t="shared" si="106"/>
        <v>1915.86</v>
      </c>
      <c r="F1022">
        <f t="shared" si="107"/>
        <v>2190.9368828669399</v>
      </c>
      <c r="G1022" s="2">
        <f t="shared" si="108"/>
        <v>1.6678256050441931E-3</v>
      </c>
      <c r="H1022" s="2">
        <f t="shared" si="109"/>
        <v>1.347419755717002E-2</v>
      </c>
      <c r="I1022">
        <f t="shared" si="110"/>
        <v>12463.14776024254</v>
      </c>
      <c r="J1022">
        <f t="shared" si="111"/>
        <v>21220.301036502402</v>
      </c>
      <c r="AB1022" s="1">
        <v>40207</v>
      </c>
      <c r="AC1022">
        <v>1919.82</v>
      </c>
    </row>
    <row r="1023" spans="1:29">
      <c r="A1023" s="1">
        <v>40203</v>
      </c>
      <c r="B1023">
        <v>2152.0081442313899</v>
      </c>
      <c r="D1023" s="1">
        <v>40212</v>
      </c>
      <c r="E1023">
        <f t="shared" si="106"/>
        <v>1911.02</v>
      </c>
      <c r="F1023">
        <f t="shared" si="107"/>
        <v>2171.7559958642601</v>
      </c>
      <c r="G1023" s="2">
        <f t="shared" si="108"/>
        <v>-2.526280625932964E-3</v>
      </c>
      <c r="H1023" s="2">
        <f t="shared" si="109"/>
        <v>-8.7859998549706716E-3</v>
      </c>
      <c r="I1023">
        <f t="shared" si="110"/>
        <v>12431.6623515177</v>
      </c>
      <c r="J1023">
        <f t="shared" si="111"/>
        <v>21033.85947467326</v>
      </c>
      <c r="AB1023" s="1">
        <v>40210</v>
      </c>
      <c r="AC1023">
        <v>1912.67</v>
      </c>
    </row>
    <row r="1024" spans="1:29">
      <c r="A1024" s="1">
        <v>40204</v>
      </c>
      <c r="B1024">
        <v>2157.4446044863998</v>
      </c>
      <c r="D1024" s="1">
        <v>40213</v>
      </c>
      <c r="E1024">
        <f t="shared" si="106"/>
        <v>1917.84</v>
      </c>
      <c r="F1024">
        <f t="shared" si="107"/>
        <v>2090.1321941442302</v>
      </c>
      <c r="G1024" s="2">
        <f t="shared" si="108"/>
        <v>3.5687747904260547E-3</v>
      </c>
      <c r="H1024" s="2">
        <f t="shared" si="109"/>
        <v>-3.7615590656801569E-2</v>
      </c>
      <c r="I1024">
        <f t="shared" si="110"/>
        <v>12476.028154720885</v>
      </c>
      <c r="J1024">
        <f t="shared" si="111"/>
        <v>20242.658426741265</v>
      </c>
      <c r="AB1024" s="1">
        <v>40211</v>
      </c>
      <c r="AC1024">
        <v>1915.86</v>
      </c>
    </row>
    <row r="1025" spans="1:29">
      <c r="A1025" s="1">
        <v>40205</v>
      </c>
      <c r="B1025">
        <v>2126.4788764753698</v>
      </c>
      <c r="D1025" s="1">
        <v>40214</v>
      </c>
      <c r="E1025">
        <f t="shared" si="106"/>
        <v>1919.01</v>
      </c>
      <c r="F1025">
        <f t="shared" si="107"/>
        <v>2068.7661379154501</v>
      </c>
      <c r="G1025" s="2">
        <f t="shared" si="108"/>
        <v>6.1006131898388993E-4</v>
      </c>
      <c r="H1025" s="2">
        <f t="shared" si="109"/>
        <v>-1.0253696045769123E-2</v>
      </c>
      <c r="I1025">
        <f t="shared" si="110"/>
        <v>12483.639296912634</v>
      </c>
      <c r="J1025">
        <f t="shared" si="111"/>
        <v>20035.096360075135</v>
      </c>
      <c r="AB1025" s="1">
        <v>40212</v>
      </c>
      <c r="AC1025">
        <v>1911.02</v>
      </c>
    </row>
    <row r="1026" spans="1:29">
      <c r="A1026" s="1">
        <v>40206</v>
      </c>
      <c r="B1026">
        <v>2122.9152575548401</v>
      </c>
      <c r="D1026" s="1">
        <v>40217</v>
      </c>
      <c r="E1026">
        <f t="shared" si="106"/>
        <v>1912.72</v>
      </c>
      <c r="F1026">
        <f t="shared" si="107"/>
        <v>2093.4952902426899</v>
      </c>
      <c r="G1026" s="2">
        <f t="shared" si="108"/>
        <v>-3.2777317470987777E-3</v>
      </c>
      <c r="H1026" s="2">
        <f t="shared" si="109"/>
        <v>1.1922226344804077E-2</v>
      </c>
      <c r="I1026">
        <f t="shared" si="110"/>
        <v>12442.721276069813</v>
      </c>
      <c r="J1026">
        <f t="shared" si="111"/>
        <v>20273.959313719908</v>
      </c>
      <c r="AB1026" s="1">
        <v>40213</v>
      </c>
      <c r="AC1026">
        <v>1917.84</v>
      </c>
    </row>
    <row r="1027" spans="1:29">
      <c r="A1027" s="1">
        <v>40207</v>
      </c>
      <c r="B1027">
        <v>2128.6006237977299</v>
      </c>
      <c r="D1027" s="1">
        <v>40218</v>
      </c>
      <c r="E1027">
        <f t="shared" si="106"/>
        <v>1905.94</v>
      </c>
      <c r="F1027">
        <f t="shared" si="107"/>
        <v>2104.1722292422701</v>
      </c>
      <c r="G1027" s="2">
        <f t="shared" si="108"/>
        <v>-3.5446902839935124E-3</v>
      </c>
      <c r="H1027" s="2">
        <f t="shared" si="109"/>
        <v>5.0687047796057153E-3</v>
      </c>
      <c r="I1027">
        <f t="shared" si="110"/>
        <v>12398.615682856089</v>
      </c>
      <c r="J1027">
        <f t="shared" si="111"/>
        <v>20376.72202819489</v>
      </c>
      <c r="AB1027" s="1">
        <v>40214</v>
      </c>
      <c r="AC1027">
        <v>1919.01</v>
      </c>
    </row>
    <row r="1028" spans="1:29">
      <c r="A1028" s="1">
        <v>40210</v>
      </c>
      <c r="B1028">
        <v>2161.7413835211601</v>
      </c>
      <c r="D1028" s="1">
        <v>40219</v>
      </c>
      <c r="E1028">
        <f t="shared" si="106"/>
        <v>1900.07</v>
      </c>
      <c r="F1028">
        <f t="shared" si="107"/>
        <v>2094.21349914131</v>
      </c>
      <c r="G1028" s="2">
        <f t="shared" si="108"/>
        <v>-3.0798451157959539E-3</v>
      </c>
      <c r="H1028" s="2">
        <f t="shared" si="109"/>
        <v>-4.7641985247466653E-3</v>
      </c>
      <c r="I1028">
        <f t="shared" si="110"/>
        <v>12360.429866902614</v>
      </c>
      <c r="J1028">
        <f t="shared" si="111"/>
        <v>20279.643279168991</v>
      </c>
      <c r="AB1028" s="1">
        <v>40217</v>
      </c>
      <c r="AC1028">
        <v>1912.72</v>
      </c>
    </row>
    <row r="1029" spans="1:29">
      <c r="A1029" s="1">
        <v>40211</v>
      </c>
      <c r="B1029">
        <v>2190.9368828669399</v>
      </c>
      <c r="D1029" s="1">
        <v>40220</v>
      </c>
      <c r="E1029">
        <f t="shared" ref="E1029:E1092" si="112">SUMIF(AB:AB,D1029,AC:AC)</f>
        <v>1896.79</v>
      </c>
      <c r="F1029">
        <f t="shared" ref="F1029:F1092" si="113">SUMIF(A:A,D1029,B:B)</f>
        <v>2127.5469409040402</v>
      </c>
      <c r="G1029" s="2">
        <f t="shared" ref="G1029:G1092" si="114">E1029/E1028-1</f>
        <v>-1.7262521907087658E-3</v>
      </c>
      <c r="H1029" s="2">
        <f t="shared" ref="H1029:H1092" si="115">(F1029/F1028-1)-($M$23/252)</f>
        <v>1.5885577017456489E-2</v>
      </c>
      <c r="I1029">
        <f t="shared" ref="I1029:I1092" si="116">I1028*(1+G1029)</f>
        <v>12339.092647766771</v>
      </c>
      <c r="J1029">
        <f t="shared" ref="J1029:J1092" si="117">J1028*(1+H1029)</f>
        <v>20601.797114366771</v>
      </c>
      <c r="AB1029" s="1">
        <v>40218</v>
      </c>
      <c r="AC1029">
        <v>1905.94</v>
      </c>
    </row>
    <row r="1030" spans="1:29">
      <c r="A1030" s="1">
        <v>40212</v>
      </c>
      <c r="B1030">
        <v>2171.7559958642601</v>
      </c>
      <c r="D1030" s="1">
        <v>40221</v>
      </c>
      <c r="E1030">
        <f t="shared" si="112"/>
        <v>1902.04</v>
      </c>
      <c r="F1030">
        <f t="shared" si="113"/>
        <v>2122.75877373614</v>
      </c>
      <c r="G1030" s="2">
        <f t="shared" si="114"/>
        <v>2.7678340775731947E-3</v>
      </c>
      <c r="H1030" s="2">
        <f t="shared" si="115"/>
        <v>-2.2819069147800622E-3</v>
      </c>
      <c r="I1030">
        <f t="shared" si="116"/>
        <v>12373.245208883593</v>
      </c>
      <c r="J1030">
        <f t="shared" si="117"/>
        <v>20554.785731074604</v>
      </c>
      <c r="AB1030" s="1">
        <v>40219</v>
      </c>
      <c r="AC1030">
        <v>1900.07</v>
      </c>
    </row>
    <row r="1031" spans="1:29">
      <c r="A1031" s="1">
        <v>40213</v>
      </c>
      <c r="B1031">
        <v>2090.1321941442302</v>
      </c>
      <c r="D1031" s="1">
        <v>40225</v>
      </c>
      <c r="E1031">
        <f t="shared" si="112"/>
        <v>1903.99</v>
      </c>
      <c r="F1031">
        <f t="shared" si="113"/>
        <v>2184.9150398472402</v>
      </c>
      <c r="G1031" s="2">
        <f t="shared" si="114"/>
        <v>1.025215032281146E-3</v>
      </c>
      <c r="H1031" s="2">
        <f t="shared" si="115"/>
        <v>2.9249540775183016E-2</v>
      </c>
      <c r="I1031">
        <f t="shared" si="116"/>
        <v>12385.930445869841</v>
      </c>
      <c r="J1031">
        <f t="shared" si="117"/>
        <v>21156.003774440818</v>
      </c>
      <c r="AB1031" s="1">
        <v>40220</v>
      </c>
      <c r="AC1031">
        <v>1896.79</v>
      </c>
    </row>
    <row r="1032" spans="1:29">
      <c r="A1032" s="1">
        <v>40214</v>
      </c>
      <c r="B1032">
        <v>2068.7661379154501</v>
      </c>
      <c r="D1032" s="1">
        <v>40226</v>
      </c>
      <c r="E1032">
        <f t="shared" si="112"/>
        <v>1897.45</v>
      </c>
      <c r="F1032">
        <f t="shared" si="113"/>
        <v>2176.8060345987201</v>
      </c>
      <c r="G1032" s="2">
        <f t="shared" si="114"/>
        <v>-3.4348919899789276E-3</v>
      </c>
      <c r="H1032" s="2">
        <f t="shared" si="115"/>
        <v>-3.7427087332107304E-3</v>
      </c>
      <c r="I1032">
        <f t="shared" si="116"/>
        <v>12343.386112592887</v>
      </c>
      <c r="J1032">
        <f t="shared" si="117"/>
        <v>21076.823014354381</v>
      </c>
      <c r="AB1032" s="1">
        <v>40221</v>
      </c>
      <c r="AC1032">
        <v>1902.04</v>
      </c>
    </row>
    <row r="1033" spans="1:29">
      <c r="A1033" s="1">
        <v>40217</v>
      </c>
      <c r="B1033">
        <v>2093.4952902426899</v>
      </c>
      <c r="D1033" s="1">
        <v>40227</v>
      </c>
      <c r="E1033">
        <f t="shared" si="112"/>
        <v>1895.3</v>
      </c>
      <c r="F1033">
        <f t="shared" si="113"/>
        <v>2171.7428824915301</v>
      </c>
      <c r="G1033" s="2">
        <f t="shared" si="114"/>
        <v>-1.1330996864212795E-3</v>
      </c>
      <c r="H1033" s="2">
        <f t="shared" si="115"/>
        <v>-2.3573038512348147E-3</v>
      </c>
      <c r="I1033">
        <f t="shared" si="116"/>
        <v>12329.399825659331</v>
      </c>
      <c r="J1033">
        <f t="shared" si="117"/>
        <v>21027.138538290848</v>
      </c>
      <c r="AB1033" s="1">
        <v>40225</v>
      </c>
      <c r="AC1033">
        <v>1903.99</v>
      </c>
    </row>
    <row r="1034" spans="1:29">
      <c r="A1034" s="1">
        <v>40218</v>
      </c>
      <c r="B1034">
        <v>2104.1722292422701</v>
      </c>
      <c r="D1034" s="1">
        <v>40228</v>
      </c>
      <c r="E1034">
        <f t="shared" si="112"/>
        <v>1901.24</v>
      </c>
      <c r="F1034">
        <f t="shared" si="113"/>
        <v>2181.5620332763301</v>
      </c>
      <c r="G1034" s="2">
        <f t="shared" si="114"/>
        <v>3.1340684852003697E-3</v>
      </c>
      <c r="H1034" s="2">
        <f t="shared" si="115"/>
        <v>4.4899736739794863E-3</v>
      </c>
      <c r="I1034">
        <f t="shared" si="116"/>
        <v>12368.041009094366</v>
      </c>
      <c r="J1034">
        <f t="shared" si="117"/>
        <v>21121.549836766892</v>
      </c>
      <c r="AB1034" s="1">
        <v>40226</v>
      </c>
      <c r="AC1034">
        <v>1897.45</v>
      </c>
    </row>
    <row r="1035" spans="1:29">
      <c r="A1035" s="1">
        <v>40219</v>
      </c>
      <c r="B1035">
        <v>2094.21349914131</v>
      </c>
      <c r="D1035" s="1">
        <v>40231</v>
      </c>
      <c r="E1035">
        <f t="shared" si="112"/>
        <v>1903.33</v>
      </c>
      <c r="F1035">
        <f t="shared" si="113"/>
        <v>2164.7647801108701</v>
      </c>
      <c r="G1035" s="2">
        <f t="shared" si="114"/>
        <v>1.0992825734783551E-3</v>
      </c>
      <c r="H1035" s="2">
        <f t="shared" si="115"/>
        <v>-7.7309941897345854E-3</v>
      </c>
      <c r="I1035">
        <f t="shared" si="116"/>
        <v>12381.63698104373</v>
      </c>
      <c r="J1035">
        <f t="shared" si="117"/>
        <v>20958.259257700658</v>
      </c>
      <c r="AB1035" s="1">
        <v>40227</v>
      </c>
      <c r="AC1035">
        <v>1895.3</v>
      </c>
    </row>
    <row r="1036" spans="1:29">
      <c r="A1036" s="1">
        <v>40220</v>
      </c>
      <c r="B1036">
        <v>2127.5469409040402</v>
      </c>
      <c r="D1036" s="1">
        <v>40232</v>
      </c>
      <c r="E1036">
        <f t="shared" si="112"/>
        <v>1915.04</v>
      </c>
      <c r="F1036">
        <f t="shared" si="113"/>
        <v>2160.1329735913</v>
      </c>
      <c r="G1036" s="2">
        <f t="shared" si="114"/>
        <v>6.1523750479424155E-3</v>
      </c>
      <c r="H1036" s="2">
        <f t="shared" si="115"/>
        <v>-2.1709842198737498E-3</v>
      </c>
      <c r="I1036">
        <f t="shared" si="116"/>
        <v>12457.813455458585</v>
      </c>
      <c r="J1036">
        <f t="shared" si="117"/>
        <v>20912.759207576168</v>
      </c>
      <c r="AB1036" s="1">
        <v>40228</v>
      </c>
      <c r="AC1036">
        <v>1901.24</v>
      </c>
    </row>
    <row r="1037" spans="1:29">
      <c r="A1037" s="1">
        <v>40221</v>
      </c>
      <c r="B1037">
        <v>2122.75877373614</v>
      </c>
      <c r="D1037" s="1">
        <v>40233</v>
      </c>
      <c r="E1037">
        <f t="shared" si="112"/>
        <v>1914.23</v>
      </c>
      <c r="F1037">
        <f t="shared" si="113"/>
        <v>2148.2817756787899</v>
      </c>
      <c r="G1037" s="2">
        <f t="shared" si="114"/>
        <v>-4.2296766647165196E-4</v>
      </c>
      <c r="H1037" s="2">
        <f t="shared" si="115"/>
        <v>-5.5176771580988434E-3</v>
      </c>
      <c r="I1037">
        <f t="shared" si="116"/>
        <v>12452.54420317199</v>
      </c>
      <c r="J1037">
        <f t="shared" si="117"/>
        <v>20797.369353783703</v>
      </c>
      <c r="AB1037" s="1">
        <v>40231</v>
      </c>
      <c r="AC1037">
        <v>1903.33</v>
      </c>
    </row>
    <row r="1038" spans="1:29">
      <c r="A1038" s="1">
        <v>40225</v>
      </c>
      <c r="B1038">
        <v>2184.9150398472402</v>
      </c>
      <c r="D1038" s="1">
        <v>40234</v>
      </c>
      <c r="E1038">
        <f t="shared" si="112"/>
        <v>1919.48</v>
      </c>
      <c r="F1038">
        <f t="shared" si="113"/>
        <v>2175.6591870184998</v>
      </c>
      <c r="G1038" s="2">
        <f t="shared" si="114"/>
        <v>2.742617135871761E-3</v>
      </c>
      <c r="H1038" s="2">
        <f t="shared" si="115"/>
        <v>1.2712515052825857E-2</v>
      </c>
      <c r="I1038">
        <f t="shared" si="116"/>
        <v>12486.69676428881</v>
      </c>
      <c r="J1038">
        <f t="shared" si="117"/>
        <v>21061.756224752855</v>
      </c>
      <c r="AB1038" s="1">
        <v>40232</v>
      </c>
      <c r="AC1038">
        <v>1915.04</v>
      </c>
    </row>
    <row r="1039" spans="1:29">
      <c r="A1039" s="1">
        <v>40226</v>
      </c>
      <c r="B1039">
        <v>2176.8060345987201</v>
      </c>
      <c r="D1039" s="1">
        <v>40235</v>
      </c>
      <c r="E1039">
        <f t="shared" si="112"/>
        <v>1926.64</v>
      </c>
      <c r="F1039">
        <f t="shared" si="113"/>
        <v>2198.9889078461001</v>
      </c>
      <c r="G1039" s="2">
        <f t="shared" si="114"/>
        <v>3.7301769229167725E-3</v>
      </c>
      <c r="H1039" s="2">
        <f t="shared" si="115"/>
        <v>1.0691709334621569E-2</v>
      </c>
      <c r="I1039">
        <f t="shared" si="116"/>
        <v>12533.274352402421</v>
      </c>
      <c r="J1039">
        <f t="shared" si="117"/>
        <v>21286.942400384567</v>
      </c>
      <c r="AB1039" s="1">
        <v>40233</v>
      </c>
      <c r="AC1039">
        <v>1914.23</v>
      </c>
    </row>
    <row r="1040" spans="1:29">
      <c r="A1040" s="1">
        <v>40227</v>
      </c>
      <c r="B1040">
        <v>2171.7428824915301</v>
      </c>
      <c r="D1040" s="1">
        <v>40238</v>
      </c>
      <c r="E1040">
        <f t="shared" si="112"/>
        <v>1926.06</v>
      </c>
      <c r="F1040">
        <f t="shared" si="113"/>
        <v>2202.5148589278401</v>
      </c>
      <c r="G1040" s="2">
        <f t="shared" si="114"/>
        <v>-3.0104222895821486E-4</v>
      </c>
      <c r="H1040" s="2">
        <f t="shared" si="115"/>
        <v>1.572092752434385E-3</v>
      </c>
      <c r="I1040">
        <f t="shared" si="116"/>
        <v>12529.501307555229</v>
      </c>
      <c r="J1040">
        <f t="shared" si="117"/>
        <v>21320.4074482537</v>
      </c>
      <c r="AB1040" s="1">
        <v>40234</v>
      </c>
      <c r="AC1040">
        <v>1919.48</v>
      </c>
    </row>
    <row r="1041" spans="1:29">
      <c r="A1041" s="1">
        <v>40228</v>
      </c>
      <c r="B1041">
        <v>2181.5620332763301</v>
      </c>
      <c r="D1041" s="1">
        <v>40239</v>
      </c>
      <c r="E1041">
        <f t="shared" si="112"/>
        <v>1927.71</v>
      </c>
      <c r="F1041">
        <f t="shared" si="113"/>
        <v>2241.3347601924502</v>
      </c>
      <c r="G1041" s="2">
        <f t="shared" si="114"/>
        <v>8.5667113174059395E-4</v>
      </c>
      <c r="H1041" s="2">
        <f t="shared" si="115"/>
        <v>1.759391271061558E-2</v>
      </c>
      <c r="I1041">
        <f t="shared" si="116"/>
        <v>12540.234969620516</v>
      </c>
      <c r="J1041">
        <f t="shared" si="117"/>
        <v>21695.516835853032</v>
      </c>
      <c r="AB1041" s="1">
        <v>40235</v>
      </c>
      <c r="AC1041">
        <v>1926.64</v>
      </c>
    </row>
    <row r="1042" spans="1:29">
      <c r="A1042" s="1">
        <v>40231</v>
      </c>
      <c r="B1042">
        <v>2164.7647801108701</v>
      </c>
      <c r="D1042" s="1">
        <v>40240</v>
      </c>
      <c r="E1042">
        <f t="shared" si="112"/>
        <v>1926.87</v>
      </c>
      <c r="F1042">
        <f t="shared" si="113"/>
        <v>2252.4457813612698</v>
      </c>
      <c r="G1042" s="2">
        <f t="shared" si="114"/>
        <v>-4.3575019064079346E-4</v>
      </c>
      <c r="H1042" s="2">
        <f t="shared" si="115"/>
        <v>4.9259741556753837E-3</v>
      </c>
      <c r="I1042">
        <f t="shared" si="116"/>
        <v>12534.770559841823</v>
      </c>
      <c r="J1042">
        <f t="shared" si="117"/>
        <v>21802.388391080462</v>
      </c>
      <c r="AB1042" s="1">
        <v>40238</v>
      </c>
      <c r="AC1042">
        <v>1926.06</v>
      </c>
    </row>
    <row r="1043" spans="1:29">
      <c r="A1043" s="1">
        <v>40232</v>
      </c>
      <c r="B1043">
        <v>2160.1329735913</v>
      </c>
      <c r="D1043" s="1">
        <v>40241</v>
      </c>
      <c r="E1043">
        <f t="shared" si="112"/>
        <v>1929.69</v>
      </c>
      <c r="F1043">
        <f t="shared" si="113"/>
        <v>2236.5954478946101</v>
      </c>
      <c r="G1043" s="2">
        <f t="shared" si="114"/>
        <v>1.463513366236624E-3</v>
      </c>
      <c r="H1043" s="2">
        <f t="shared" si="115"/>
        <v>-7.068292602642889E-3</v>
      </c>
      <c r="I1043">
        <f t="shared" si="116"/>
        <v>12553.115364098861</v>
      </c>
      <c r="J1043">
        <f t="shared" si="117"/>
        <v>21648.282730495841</v>
      </c>
      <c r="AB1043" s="1">
        <v>40239</v>
      </c>
      <c r="AC1043">
        <v>1927.71</v>
      </c>
    </row>
    <row r="1044" spans="1:29">
      <c r="A1044" s="1">
        <v>40233</v>
      </c>
      <c r="B1044">
        <v>2148.2817756787899</v>
      </c>
      <c r="D1044" s="1">
        <v>40242</v>
      </c>
      <c r="E1044">
        <f t="shared" si="112"/>
        <v>1923.09</v>
      </c>
      <c r="F1044">
        <f t="shared" si="113"/>
        <v>2231.8864283231601</v>
      </c>
      <c r="G1044" s="2">
        <f t="shared" si="114"/>
        <v>-3.4202384839016053E-3</v>
      </c>
      <c r="H1044" s="2">
        <f t="shared" si="115"/>
        <v>-2.1367901236517876E-3</v>
      </c>
      <c r="I1044">
        <f t="shared" si="116"/>
        <v>12510.180715837714</v>
      </c>
      <c r="J1044">
        <f t="shared" si="117"/>
        <v>21602.024893763297</v>
      </c>
      <c r="AB1044" s="1">
        <v>40240</v>
      </c>
      <c r="AC1044">
        <v>1926.87</v>
      </c>
    </row>
    <row r="1045" spans="1:29">
      <c r="A1045" s="1">
        <v>40234</v>
      </c>
      <c r="B1045">
        <v>2175.6591870184998</v>
      </c>
      <c r="D1045" s="1">
        <v>40245</v>
      </c>
      <c r="E1045">
        <f t="shared" si="112"/>
        <v>1924.32</v>
      </c>
      <c r="F1045">
        <f t="shared" si="113"/>
        <v>2210.6022596727398</v>
      </c>
      <c r="G1045" s="2">
        <f t="shared" si="114"/>
        <v>6.3959565074966918E-4</v>
      </c>
      <c r="H1045" s="2">
        <f t="shared" si="115"/>
        <v>-9.5677523047861587E-3</v>
      </c>
      <c r="I1045">
        <f t="shared" si="116"/>
        <v>12518.182173013656</v>
      </c>
      <c r="J1045">
        <f t="shared" si="117"/>
        <v>21395.342070297946</v>
      </c>
      <c r="AB1045" s="1">
        <v>40241</v>
      </c>
      <c r="AC1045">
        <v>1929.69</v>
      </c>
    </row>
    <row r="1046" spans="1:29">
      <c r="A1046" s="1">
        <v>40235</v>
      </c>
      <c r="B1046">
        <v>2198.9889078461001</v>
      </c>
      <c r="D1046" s="1">
        <v>40246</v>
      </c>
      <c r="E1046">
        <f t="shared" si="112"/>
        <v>1925.4</v>
      </c>
      <c r="F1046">
        <f t="shared" si="113"/>
        <v>2211.6359572043302</v>
      </c>
      <c r="G1046" s="2">
        <f t="shared" si="114"/>
        <v>5.6123721626355483E-4</v>
      </c>
      <c r="H1046" s="2">
        <f t="shared" si="115"/>
        <v>4.3625980249325591E-4</v>
      </c>
      <c r="I1046">
        <f t="shared" si="116"/>
        <v>12525.207842729118</v>
      </c>
      <c r="J1046">
        <f t="shared" si="117"/>
        <v>21404.675998003808</v>
      </c>
      <c r="AB1046" s="1">
        <v>40242</v>
      </c>
      <c r="AC1046">
        <v>1923.09</v>
      </c>
    </row>
    <row r="1047" spans="1:29">
      <c r="A1047" s="1">
        <v>40238</v>
      </c>
      <c r="B1047">
        <v>2202.5148589278401</v>
      </c>
      <c r="D1047" s="1">
        <v>40247</v>
      </c>
      <c r="E1047">
        <f t="shared" si="112"/>
        <v>1924.88</v>
      </c>
      <c r="F1047">
        <f t="shared" si="113"/>
        <v>2180.5848545332501</v>
      </c>
      <c r="G1047" s="2">
        <f t="shared" si="114"/>
        <v>-2.7007375090892793E-4</v>
      </c>
      <c r="H1047" s="2">
        <f t="shared" si="115"/>
        <v>-1.4071228857397677E-2</v>
      </c>
      <c r="I1047">
        <f t="shared" si="116"/>
        <v>12521.825112866118</v>
      </c>
      <c r="J1047">
        <f t="shared" si="117"/>
        <v>21103.485903417451</v>
      </c>
      <c r="AB1047" s="1">
        <v>40245</v>
      </c>
      <c r="AC1047">
        <v>1924.32</v>
      </c>
    </row>
    <row r="1048" spans="1:29">
      <c r="A1048" s="1">
        <v>40239</v>
      </c>
      <c r="B1048">
        <v>2241.3347601924502</v>
      </c>
      <c r="D1048" s="1">
        <v>40248</v>
      </c>
      <c r="E1048">
        <f t="shared" si="112"/>
        <v>1925.76</v>
      </c>
      <c r="F1048">
        <f t="shared" si="113"/>
        <v>2181.6870572760499</v>
      </c>
      <c r="G1048" s="2">
        <f t="shared" si="114"/>
        <v>4.5717135613632109E-4</v>
      </c>
      <c r="H1048" s="2">
        <f t="shared" si="115"/>
        <v>4.7411277579220224E-4</v>
      </c>
      <c r="I1048">
        <f t="shared" si="116"/>
        <v>12527.549732634268</v>
      </c>
      <c r="J1048">
        <f t="shared" si="117"/>
        <v>21113.491335698011</v>
      </c>
      <c r="AB1048" s="1">
        <v>40246</v>
      </c>
      <c r="AC1048">
        <v>1925.4</v>
      </c>
    </row>
    <row r="1049" spans="1:29">
      <c r="A1049" s="1">
        <v>40240</v>
      </c>
      <c r="B1049">
        <v>2252.4457813612698</v>
      </c>
      <c r="D1049" s="1">
        <v>40249</v>
      </c>
      <c r="E1049">
        <f t="shared" si="112"/>
        <v>1928.15</v>
      </c>
      <c r="F1049">
        <f t="shared" si="113"/>
        <v>2173.3716406468802</v>
      </c>
      <c r="G1049" s="2">
        <f t="shared" si="114"/>
        <v>1.2410684612829126E-3</v>
      </c>
      <c r="H1049" s="2">
        <f t="shared" si="115"/>
        <v>-3.8428108921291552E-3</v>
      </c>
      <c r="I1049">
        <f t="shared" si="116"/>
        <v>12543.097279504595</v>
      </c>
      <c r="J1049">
        <f t="shared" si="117"/>
        <v>21032.356181222316</v>
      </c>
      <c r="AB1049" s="1">
        <v>40247</v>
      </c>
      <c r="AC1049">
        <v>1924.88</v>
      </c>
    </row>
    <row r="1050" spans="1:29">
      <c r="A1050" s="1">
        <v>40241</v>
      </c>
      <c r="B1050">
        <v>2236.5954478946101</v>
      </c>
      <c r="D1050" s="1">
        <v>40252</v>
      </c>
      <c r="E1050">
        <f t="shared" si="112"/>
        <v>1930.58</v>
      </c>
      <c r="F1050">
        <f t="shared" si="113"/>
        <v>2181.8303530531098</v>
      </c>
      <c r="G1050" s="2">
        <f t="shared" si="114"/>
        <v>1.2602753935118116E-3</v>
      </c>
      <c r="H1050" s="2">
        <f t="shared" si="115"/>
        <v>3.8606277791018669E-3</v>
      </c>
      <c r="I1050">
        <f t="shared" si="116"/>
        <v>12558.905036364378</v>
      </c>
      <c r="J1050">
        <f t="shared" si="117"/>
        <v>21113.554279755506</v>
      </c>
      <c r="AB1050" s="1">
        <v>40248</v>
      </c>
      <c r="AC1050">
        <v>1925.76</v>
      </c>
    </row>
    <row r="1051" spans="1:29">
      <c r="A1051" s="1">
        <v>40242</v>
      </c>
      <c r="B1051">
        <v>2231.8864283231601</v>
      </c>
      <c r="D1051" s="1">
        <v>40253</v>
      </c>
      <c r="E1051">
        <f t="shared" si="112"/>
        <v>1936.98</v>
      </c>
      <c r="F1051">
        <f t="shared" si="113"/>
        <v>2223.2891975091002</v>
      </c>
      <c r="G1051" s="2">
        <f t="shared" si="114"/>
        <v>3.3150659387335413E-3</v>
      </c>
      <c r="H1051" s="2">
        <f t="shared" si="115"/>
        <v>1.897051516774181E-2</v>
      </c>
      <c r="I1051">
        <f t="shared" si="116"/>
        <v>12600.53863467822</v>
      </c>
      <c r="J1051">
        <f t="shared" si="117"/>
        <v>21514.089281464545</v>
      </c>
      <c r="AB1051" s="1">
        <v>40249</v>
      </c>
      <c r="AC1051">
        <v>1928.15</v>
      </c>
    </row>
    <row r="1052" spans="1:29">
      <c r="A1052" s="1">
        <v>40245</v>
      </c>
      <c r="B1052">
        <v>2210.6022596727398</v>
      </c>
      <c r="D1052" s="1">
        <v>40254</v>
      </c>
      <c r="E1052">
        <f t="shared" si="112"/>
        <v>1940.54</v>
      </c>
      <c r="F1052">
        <f t="shared" si="113"/>
        <v>2230.9182621976502</v>
      </c>
      <c r="G1052" s="2">
        <f t="shared" si="114"/>
        <v>1.8379126268728285E-3</v>
      </c>
      <c r="H1052" s="2">
        <f t="shared" si="115"/>
        <v>3.4000823398020138E-3</v>
      </c>
      <c r="I1052">
        <f t="shared" si="116"/>
        <v>12623.697323740294</v>
      </c>
      <c r="J1052">
        <f t="shared" si="117"/>
        <v>21587.238956487374</v>
      </c>
      <c r="AB1052" s="1">
        <v>40252</v>
      </c>
      <c r="AC1052">
        <v>1930.58</v>
      </c>
    </row>
    <row r="1053" spans="1:29">
      <c r="A1053" s="1">
        <v>40246</v>
      </c>
      <c r="B1053">
        <v>2211.6359572043302</v>
      </c>
      <c r="D1053" s="1">
        <v>40255</v>
      </c>
      <c r="E1053">
        <f t="shared" si="112"/>
        <v>1938.94</v>
      </c>
      <c r="F1053">
        <f t="shared" si="113"/>
        <v>2234.8601472605201</v>
      </c>
      <c r="G1053" s="2">
        <f t="shared" si="114"/>
        <v>-8.2451276448813893E-4</v>
      </c>
      <c r="H1053" s="2">
        <f t="shared" si="115"/>
        <v>1.7355846744944955E-3</v>
      </c>
      <c r="I1053">
        <f t="shared" si="116"/>
        <v>12613.288924161836</v>
      </c>
      <c r="J1053">
        <f t="shared" si="117"/>
        <v>21624.705437584904</v>
      </c>
      <c r="AB1053" s="1">
        <v>40253</v>
      </c>
      <c r="AC1053">
        <v>1936.98</v>
      </c>
    </row>
    <row r="1054" spans="1:29">
      <c r="A1054" s="1">
        <v>40247</v>
      </c>
      <c r="B1054">
        <v>2180.5848545332501</v>
      </c>
      <c r="D1054" s="1">
        <v>40256</v>
      </c>
      <c r="E1054">
        <f t="shared" si="112"/>
        <v>1937.99</v>
      </c>
      <c r="F1054">
        <f t="shared" si="113"/>
        <v>2194.9738671973801</v>
      </c>
      <c r="G1054" s="2">
        <f t="shared" si="114"/>
        <v>-4.8995843089527646E-4</v>
      </c>
      <c r="H1054" s="2">
        <f t="shared" si="115"/>
        <v>-1.7878676302871242E-2</v>
      </c>
      <c r="I1054">
        <f t="shared" si="116"/>
        <v>12607.108936912126</v>
      </c>
      <c r="J1054">
        <f t="shared" si="117"/>
        <v>21238.084328921384</v>
      </c>
      <c r="AB1054" s="1">
        <v>40254</v>
      </c>
      <c r="AC1054">
        <v>1940.54</v>
      </c>
    </row>
    <row r="1055" spans="1:29">
      <c r="A1055" s="1">
        <v>40248</v>
      </c>
      <c r="B1055">
        <v>2181.6870572760499</v>
      </c>
      <c r="D1055" s="1">
        <v>40259</v>
      </c>
      <c r="E1055">
        <f t="shared" si="112"/>
        <v>1939.65</v>
      </c>
      <c r="F1055">
        <f t="shared" si="113"/>
        <v>2183.4258784808098</v>
      </c>
      <c r="G1055" s="2">
        <f t="shared" si="114"/>
        <v>8.5655756737645916E-4</v>
      </c>
      <c r="H1055" s="2">
        <f t="shared" si="115"/>
        <v>-5.2924545384665286E-3</v>
      </c>
      <c r="I1055">
        <f t="shared" si="116"/>
        <v>12617.907651474778</v>
      </c>
      <c r="J1055">
        <f t="shared" si="117"/>
        <v>21125.68273312645</v>
      </c>
      <c r="AB1055" s="1">
        <v>40255</v>
      </c>
      <c r="AC1055">
        <v>1938.94</v>
      </c>
    </row>
    <row r="1056" spans="1:29">
      <c r="A1056" s="1">
        <v>40249</v>
      </c>
      <c r="B1056">
        <v>2173.3716406468802</v>
      </c>
      <c r="D1056" s="1">
        <v>40260</v>
      </c>
      <c r="E1056">
        <f t="shared" si="112"/>
        <v>1938.82</v>
      </c>
      <c r="F1056">
        <f t="shared" si="113"/>
        <v>2189.34633180011</v>
      </c>
      <c r="G1056" s="2">
        <f t="shared" si="114"/>
        <v>-4.27912252210505E-4</v>
      </c>
      <c r="H1056" s="2">
        <f t="shared" si="115"/>
        <v>2.6801938680690259E-3</v>
      </c>
      <c r="I1056">
        <f t="shared" si="116"/>
        <v>12612.508294193451</v>
      </c>
      <c r="J1056">
        <f t="shared" si="117"/>
        <v>21182.303658446544</v>
      </c>
      <c r="AB1056" s="1">
        <v>40256</v>
      </c>
      <c r="AC1056">
        <v>1937.99</v>
      </c>
    </row>
    <row r="1057" spans="1:29">
      <c r="A1057" s="1">
        <v>40252</v>
      </c>
      <c r="B1057">
        <v>2181.8303530531098</v>
      </c>
      <c r="D1057" s="1">
        <v>40261</v>
      </c>
      <c r="E1057">
        <f t="shared" si="112"/>
        <v>1923.78</v>
      </c>
      <c r="F1057">
        <f t="shared" si="113"/>
        <v>2143.3522241268602</v>
      </c>
      <c r="G1057" s="2">
        <f t="shared" si="114"/>
        <v>-7.7572956746887467E-3</v>
      </c>
      <c r="H1057" s="2">
        <f t="shared" si="115"/>
        <v>-2.1039495338913281E-2</v>
      </c>
      <c r="I1057">
        <f t="shared" si="116"/>
        <v>12514.669338155927</v>
      </c>
      <c r="J1057">
        <f t="shared" si="117"/>
        <v>20736.638679357213</v>
      </c>
      <c r="AB1057" s="1">
        <v>40259</v>
      </c>
      <c r="AC1057">
        <v>1939.65</v>
      </c>
    </row>
    <row r="1058" spans="1:29">
      <c r="A1058" s="1">
        <v>40253</v>
      </c>
      <c r="B1058">
        <v>2223.2891975091002</v>
      </c>
      <c r="D1058" s="1">
        <v>40262</v>
      </c>
      <c r="E1058">
        <f t="shared" si="112"/>
        <v>1918.7</v>
      </c>
      <c r="F1058">
        <f t="shared" si="113"/>
        <v>2147.9494978390399</v>
      </c>
      <c r="G1058" s="2">
        <f t="shared" si="114"/>
        <v>-2.6406345839961043E-3</v>
      </c>
      <c r="H1058" s="2">
        <f t="shared" si="115"/>
        <v>2.1135496396874295E-3</v>
      </c>
      <c r="I1058">
        <f t="shared" si="116"/>
        <v>12481.622669494316</v>
      </c>
      <c r="J1058">
        <f t="shared" si="117"/>
        <v>20780.466594566296</v>
      </c>
      <c r="AB1058" s="1">
        <v>40260</v>
      </c>
      <c r="AC1058">
        <v>1938.82</v>
      </c>
    </row>
    <row r="1059" spans="1:29">
      <c r="A1059" s="1">
        <v>40254</v>
      </c>
      <c r="B1059">
        <v>2230.9182621976502</v>
      </c>
      <c r="D1059" s="1">
        <v>40263</v>
      </c>
      <c r="E1059">
        <f t="shared" si="112"/>
        <v>1924.49</v>
      </c>
      <c r="F1059">
        <f t="shared" si="113"/>
        <v>2174.9526264123701</v>
      </c>
      <c r="G1059" s="2">
        <f t="shared" si="114"/>
        <v>3.0176682128524313E-3</v>
      </c>
      <c r="H1059" s="2">
        <f t="shared" si="115"/>
        <v>1.2540235274802159E-2</v>
      </c>
      <c r="I1059">
        <f t="shared" si="116"/>
        <v>12519.288065468867</v>
      </c>
      <c r="J1059">
        <f t="shared" si="117"/>
        <v>21041.058534782322</v>
      </c>
      <c r="AB1059" s="1">
        <v>40261</v>
      </c>
      <c r="AC1059">
        <v>1923.78</v>
      </c>
    </row>
    <row r="1060" spans="1:29">
      <c r="A1060" s="1">
        <v>40255</v>
      </c>
      <c r="B1060">
        <v>2234.8601472605201</v>
      </c>
      <c r="D1060" s="1">
        <v>40266</v>
      </c>
      <c r="E1060">
        <f t="shared" si="112"/>
        <v>1925.74</v>
      </c>
      <c r="F1060">
        <f t="shared" si="113"/>
        <v>2186.6524583042001</v>
      </c>
      <c r="G1060" s="2">
        <f t="shared" si="114"/>
        <v>6.4952273069751598E-4</v>
      </c>
      <c r="H1060" s="2">
        <f t="shared" si="115"/>
        <v>5.3480010147766936E-3</v>
      </c>
      <c r="I1060">
        <f t="shared" si="116"/>
        <v>12527.41962763954</v>
      </c>
      <c r="J1060">
        <f t="shared" si="117"/>
        <v>21153.58613717831</v>
      </c>
      <c r="AB1060" s="1">
        <v>40262</v>
      </c>
      <c r="AC1060">
        <v>1918.7</v>
      </c>
    </row>
    <row r="1061" spans="1:29">
      <c r="A1061" s="1">
        <v>40256</v>
      </c>
      <c r="B1061">
        <v>2194.9738671973801</v>
      </c>
      <c r="D1061" s="1">
        <v>40267</v>
      </c>
      <c r="E1061">
        <f t="shared" si="112"/>
        <v>1927.05</v>
      </c>
      <c r="F1061">
        <f t="shared" si="113"/>
        <v>2177.77290956965</v>
      </c>
      <c r="G1061" s="2">
        <f t="shared" si="114"/>
        <v>6.802579787510421E-4</v>
      </c>
      <c r="H1061" s="2">
        <f t="shared" si="115"/>
        <v>-4.0921448306508231E-3</v>
      </c>
      <c r="I1061">
        <f t="shared" si="116"/>
        <v>12535.941504794404</v>
      </c>
      <c r="J1061">
        <f t="shared" si="117"/>
        <v>21067.022599017331</v>
      </c>
      <c r="AB1061" s="1">
        <v>40263</v>
      </c>
      <c r="AC1061">
        <v>1924.49</v>
      </c>
    </row>
    <row r="1062" spans="1:29">
      <c r="A1062" s="1">
        <v>40259</v>
      </c>
      <c r="B1062">
        <v>2183.4258784808098</v>
      </c>
      <c r="D1062" s="1">
        <v>40268</v>
      </c>
      <c r="E1062">
        <f t="shared" si="112"/>
        <v>1932.4</v>
      </c>
      <c r="F1062">
        <f t="shared" si="113"/>
        <v>2201.3120982371001</v>
      </c>
      <c r="G1062" s="2">
        <f t="shared" si="114"/>
        <v>2.7762642380841918E-3</v>
      </c>
      <c r="H1062" s="2">
        <f t="shared" si="115"/>
        <v>1.0777486078548193E-2</v>
      </c>
      <c r="I1062">
        <f t="shared" si="116"/>
        <v>12570.74459088488</v>
      </c>
      <c r="J1062">
        <f t="shared" si="117"/>
        <v>21294.072141794699</v>
      </c>
      <c r="AB1062" s="1">
        <v>40266</v>
      </c>
      <c r="AC1062">
        <v>1925.74</v>
      </c>
    </row>
    <row r="1063" spans="1:29">
      <c r="A1063" s="1">
        <v>40260</v>
      </c>
      <c r="B1063">
        <v>2189.34633180011</v>
      </c>
      <c r="D1063" s="1">
        <v>40269</v>
      </c>
      <c r="E1063">
        <f t="shared" si="112"/>
        <v>1930.65</v>
      </c>
      <c r="F1063">
        <f t="shared" si="113"/>
        <v>2220.9618935571398</v>
      </c>
      <c r="G1063" s="2">
        <f t="shared" si="114"/>
        <v>-9.0560960463670348E-4</v>
      </c>
      <c r="H1063" s="2">
        <f t="shared" si="115"/>
        <v>8.8950521593525681E-3</v>
      </c>
      <c r="I1063">
        <f t="shared" si="116"/>
        <v>12559.36040384594</v>
      </c>
      <c r="J1063">
        <f t="shared" si="117"/>
        <v>21483.484024180976</v>
      </c>
      <c r="AB1063" s="1">
        <v>40267</v>
      </c>
      <c r="AC1063">
        <v>1927.05</v>
      </c>
    </row>
    <row r="1064" spans="1:29">
      <c r="A1064" s="1">
        <v>40261</v>
      </c>
      <c r="B1064">
        <v>2143.3522241268602</v>
      </c>
      <c r="D1064" s="1">
        <v>40273</v>
      </c>
      <c r="E1064">
        <f t="shared" si="112"/>
        <v>1918.78</v>
      </c>
      <c r="F1064">
        <f t="shared" si="113"/>
        <v>2221.2682733189799</v>
      </c>
      <c r="G1064" s="2">
        <f t="shared" si="114"/>
        <v>-6.1481884339471549E-3</v>
      </c>
      <c r="H1064" s="2">
        <f t="shared" si="115"/>
        <v>1.0659992403846486E-4</v>
      </c>
      <c r="I1064">
        <f t="shared" si="116"/>
        <v>12482.14308947324</v>
      </c>
      <c r="J1064">
        <f t="shared" si="117"/>
        <v>21485.774161946032</v>
      </c>
      <c r="AB1064" s="1">
        <v>40268</v>
      </c>
      <c r="AC1064">
        <v>1932.4</v>
      </c>
    </row>
    <row r="1065" spans="1:29">
      <c r="A1065" s="1">
        <v>40262</v>
      </c>
      <c r="B1065">
        <v>2147.9494978390399</v>
      </c>
      <c r="D1065" s="1">
        <v>40274</v>
      </c>
      <c r="E1065">
        <f t="shared" si="112"/>
        <v>1921.22</v>
      </c>
      <c r="F1065">
        <f t="shared" si="113"/>
        <v>2231.1305514225101</v>
      </c>
      <c r="G1065" s="2">
        <f t="shared" si="114"/>
        <v>1.2716413554445527E-3</v>
      </c>
      <c r="H1065" s="2">
        <f t="shared" si="115"/>
        <v>4.4085819005737718E-3</v>
      </c>
      <c r="I1065">
        <f t="shared" si="116"/>
        <v>12498.01589883039</v>
      </c>
      <c r="J1065">
        <f t="shared" si="117"/>
        <v>21580.495957036201</v>
      </c>
      <c r="AB1065" s="1">
        <v>40269</v>
      </c>
      <c r="AC1065">
        <v>1930.65</v>
      </c>
    </row>
    <row r="1066" spans="1:29">
      <c r="A1066" s="1">
        <v>40263</v>
      </c>
      <c r="B1066">
        <v>2174.9526264123701</v>
      </c>
      <c r="D1066" s="1">
        <v>40275</v>
      </c>
      <c r="E1066">
        <f t="shared" si="112"/>
        <v>1934.13</v>
      </c>
      <c r="F1066">
        <f t="shared" si="113"/>
        <v>2276.88628622449</v>
      </c>
      <c r="G1066" s="2">
        <f t="shared" si="114"/>
        <v>6.7196885312457155E-3</v>
      </c>
      <c r="H1066" s="2">
        <f t="shared" si="115"/>
        <v>2.0476520569718906E-2</v>
      </c>
      <c r="I1066">
        <f t="shared" si="116"/>
        <v>12581.998672929087</v>
      </c>
      <c r="J1066">
        <f t="shared" si="117"/>
        <v>22022.389426405185</v>
      </c>
      <c r="AB1066" s="1">
        <v>40270</v>
      </c>
      <c r="AC1066">
        <v>1921.85</v>
      </c>
    </row>
    <row r="1067" spans="1:29">
      <c r="A1067" s="1">
        <v>40266</v>
      </c>
      <c r="B1067">
        <v>2186.6524583042001</v>
      </c>
      <c r="D1067" s="1">
        <v>40276</v>
      </c>
      <c r="E1067">
        <f t="shared" si="112"/>
        <v>1931.21</v>
      </c>
      <c r="F1067">
        <f t="shared" si="113"/>
        <v>2274.72896040979</v>
      </c>
      <c r="G1067" s="2">
        <f t="shared" si="114"/>
        <v>-1.5097227177077732E-3</v>
      </c>
      <c r="H1067" s="2">
        <f t="shared" si="115"/>
        <v>-9.7883869133233914E-4</v>
      </c>
      <c r="I1067">
        <f t="shared" si="116"/>
        <v>12563.003343698396</v>
      </c>
      <c r="J1067">
        <f t="shared" si="117"/>
        <v>22000.833059559031</v>
      </c>
      <c r="AB1067" s="1">
        <v>40273</v>
      </c>
      <c r="AC1067">
        <v>1918.78</v>
      </c>
    </row>
    <row r="1068" spans="1:29">
      <c r="A1068" s="1">
        <v>40267</v>
      </c>
      <c r="B1068">
        <v>2177.77290956965</v>
      </c>
      <c r="D1068" s="1">
        <v>40277</v>
      </c>
      <c r="E1068">
        <f t="shared" si="112"/>
        <v>1933.19</v>
      </c>
      <c r="F1068">
        <f t="shared" si="113"/>
        <v>2294.8817695396601</v>
      </c>
      <c r="G1068" s="2">
        <f t="shared" si="114"/>
        <v>1.0252639536871833E-3</v>
      </c>
      <c r="H1068" s="2">
        <f t="shared" si="115"/>
        <v>8.8280839307924523E-3</v>
      </c>
      <c r="I1068">
        <f t="shared" si="116"/>
        <v>12575.883738176741</v>
      </c>
      <c r="J1068">
        <f t="shared" si="117"/>
        <v>22195.058260356171</v>
      </c>
      <c r="AB1068" s="1">
        <v>40274</v>
      </c>
      <c r="AC1068">
        <v>1921.22</v>
      </c>
    </row>
    <row r="1069" spans="1:29">
      <c r="A1069" s="1">
        <v>40268</v>
      </c>
      <c r="B1069">
        <v>2201.3120982371001</v>
      </c>
      <c r="D1069" s="1">
        <v>40280</v>
      </c>
      <c r="E1069">
        <f t="shared" si="112"/>
        <v>1940.31</v>
      </c>
      <c r="F1069">
        <f t="shared" si="113"/>
        <v>2302.55250340564</v>
      </c>
      <c r="G1069" s="2">
        <f t="shared" si="114"/>
        <v>3.683031673037851E-3</v>
      </c>
      <c r="H1069" s="2">
        <f t="shared" si="115"/>
        <v>3.311190687337174E-3</v>
      </c>
      <c r="I1069">
        <f t="shared" si="116"/>
        <v>12622.201116300886</v>
      </c>
      <c r="J1069">
        <f t="shared" si="117"/>
        <v>22268.550330572765</v>
      </c>
      <c r="AB1069" s="1">
        <v>40275</v>
      </c>
      <c r="AC1069">
        <v>1934.13</v>
      </c>
    </row>
    <row r="1070" spans="1:29">
      <c r="A1070" s="1">
        <v>40269</v>
      </c>
      <c r="B1070">
        <v>2220.9618935571398</v>
      </c>
      <c r="D1070" s="1">
        <v>40281</v>
      </c>
      <c r="E1070">
        <f t="shared" si="112"/>
        <v>1945.22</v>
      </c>
      <c r="F1070">
        <f t="shared" si="113"/>
        <v>2289.2645372147299</v>
      </c>
      <c r="G1070" s="2">
        <f t="shared" si="114"/>
        <v>2.53052347305327E-3</v>
      </c>
      <c r="H1070" s="2">
        <f t="shared" si="115"/>
        <v>-5.802321278107014E-3</v>
      </c>
      <c r="I1070">
        <f t="shared" si="116"/>
        <v>12654.141892507285</v>
      </c>
      <c r="J1070">
        <f t="shared" si="117"/>
        <v>22139.341047157086</v>
      </c>
      <c r="AB1070" s="1">
        <v>40276</v>
      </c>
      <c r="AC1070">
        <v>1931.21</v>
      </c>
    </row>
    <row r="1071" spans="1:29">
      <c r="A1071" s="1">
        <v>40273</v>
      </c>
      <c r="B1071">
        <v>2221.2682733189799</v>
      </c>
      <c r="D1071" s="1">
        <v>40282</v>
      </c>
      <c r="E1071">
        <f t="shared" si="112"/>
        <v>1941.42</v>
      </c>
      <c r="F1071">
        <f t="shared" si="113"/>
        <v>2298.4391574739898</v>
      </c>
      <c r="G1071" s="2">
        <f t="shared" si="114"/>
        <v>-1.9535065442468635E-3</v>
      </c>
      <c r="H1071" s="2">
        <f t="shared" si="115"/>
        <v>3.97632230129682E-3</v>
      </c>
      <c r="I1071">
        <f t="shared" si="116"/>
        <v>12629.421943508443</v>
      </c>
      <c r="J1071">
        <f t="shared" si="117"/>
        <v>22227.374202698909</v>
      </c>
      <c r="AB1071" s="1">
        <v>40277</v>
      </c>
      <c r="AC1071">
        <v>1933.19</v>
      </c>
    </row>
    <row r="1072" spans="1:29">
      <c r="A1072" s="1">
        <v>40274</v>
      </c>
      <c r="B1072">
        <v>2231.1305514225101</v>
      </c>
      <c r="D1072" s="1">
        <v>40283</v>
      </c>
      <c r="E1072">
        <f t="shared" si="112"/>
        <v>1946.15</v>
      </c>
      <c r="F1072">
        <f t="shared" si="113"/>
        <v>2305.6851410618201</v>
      </c>
      <c r="G1072" s="2">
        <f t="shared" si="114"/>
        <v>2.4363610141031611E-3</v>
      </c>
      <c r="H1072" s="2">
        <f t="shared" si="115"/>
        <v>3.1212178582467839E-3</v>
      </c>
      <c r="I1072">
        <f t="shared" si="116"/>
        <v>12660.191774762267</v>
      </c>
      <c r="J1072">
        <f t="shared" si="117"/>
        <v>22296.750680002304</v>
      </c>
      <c r="AB1072" s="1">
        <v>40280</v>
      </c>
      <c r="AC1072">
        <v>1940.31</v>
      </c>
    </row>
    <row r="1073" spans="1:29">
      <c r="A1073" s="1">
        <v>40275</v>
      </c>
      <c r="B1073">
        <v>2276.88628622449</v>
      </c>
      <c r="D1073" s="1">
        <v>40284</v>
      </c>
      <c r="E1073">
        <f t="shared" si="112"/>
        <v>1955.21</v>
      </c>
      <c r="F1073">
        <f t="shared" si="113"/>
        <v>2270.2748885594501</v>
      </c>
      <c r="G1073" s="2">
        <f t="shared" si="114"/>
        <v>4.6553451686663916E-3</v>
      </c>
      <c r="H1073" s="2">
        <f t="shared" si="115"/>
        <v>-1.5389149745438735E-2</v>
      </c>
      <c r="I1073">
        <f t="shared" si="116"/>
        <v>12719.129337375296</v>
      </c>
      <c r="J1073">
        <f t="shared" si="117"/>
        <v>21953.622644951036</v>
      </c>
      <c r="AB1073" s="1">
        <v>40281</v>
      </c>
      <c r="AC1073">
        <v>1945.22</v>
      </c>
    </row>
    <row r="1074" spans="1:29">
      <c r="A1074" s="1">
        <v>40276</v>
      </c>
      <c r="B1074">
        <v>2274.72896040979</v>
      </c>
      <c r="D1074" s="1">
        <v>40287</v>
      </c>
      <c r="E1074">
        <f t="shared" si="112"/>
        <v>1947.95</v>
      </c>
      <c r="F1074">
        <f t="shared" si="113"/>
        <v>2262.1004925140801</v>
      </c>
      <c r="G1074" s="2">
        <f t="shared" si="114"/>
        <v>-3.7131561315664197E-3</v>
      </c>
      <c r="H1074" s="2">
        <f t="shared" si="115"/>
        <v>-3.6319687113100288E-3</v>
      </c>
      <c r="I1074">
        <f t="shared" si="116"/>
        <v>12671.901224288034</v>
      </c>
      <c r="J1074">
        <f t="shared" si="117"/>
        <v>21873.887774404666</v>
      </c>
      <c r="AB1074" s="1">
        <v>40282</v>
      </c>
      <c r="AC1074">
        <v>1941.42</v>
      </c>
    </row>
    <row r="1075" spans="1:29">
      <c r="A1075" s="1">
        <v>40277</v>
      </c>
      <c r="B1075">
        <v>2294.8817695396601</v>
      </c>
      <c r="D1075" s="1">
        <v>40288</v>
      </c>
      <c r="E1075">
        <f t="shared" si="112"/>
        <v>1950.64</v>
      </c>
      <c r="F1075">
        <f t="shared" si="113"/>
        <v>2272.0781068472502</v>
      </c>
      <c r="G1075" s="2">
        <f t="shared" si="114"/>
        <v>1.3809389358043767E-3</v>
      </c>
      <c r="H1075" s="2">
        <f t="shared" si="115"/>
        <v>4.3794249242382292E-3</v>
      </c>
      <c r="I1075">
        <f t="shared" si="116"/>
        <v>12689.400346079321</v>
      </c>
      <c r="J1075">
        <f t="shared" si="117"/>
        <v>21969.682823713883</v>
      </c>
      <c r="AB1075" s="1">
        <v>40283</v>
      </c>
      <c r="AC1075">
        <v>1946.15</v>
      </c>
    </row>
    <row r="1076" spans="1:29">
      <c r="A1076" s="1">
        <v>40280</v>
      </c>
      <c r="B1076">
        <v>2302.55250340564</v>
      </c>
      <c r="D1076" s="1">
        <v>40289</v>
      </c>
      <c r="E1076">
        <f t="shared" si="112"/>
        <v>1959.1</v>
      </c>
      <c r="F1076">
        <f t="shared" si="113"/>
        <v>2298.69008472613</v>
      </c>
      <c r="G1076" s="2">
        <f t="shared" si="114"/>
        <v>4.3370381003156044E-3</v>
      </c>
      <c r="H1076" s="2">
        <f t="shared" si="115"/>
        <v>1.168126656979015E-2</v>
      </c>
      <c r="I1076">
        <f t="shared" si="116"/>
        <v>12744.434758850424</v>
      </c>
      <c r="J1076">
        <f t="shared" si="117"/>
        <v>22226.316545231424</v>
      </c>
      <c r="AB1076" s="1">
        <v>40284</v>
      </c>
      <c r="AC1076">
        <v>1955.21</v>
      </c>
    </row>
    <row r="1077" spans="1:29">
      <c r="A1077" s="1">
        <v>40281</v>
      </c>
      <c r="B1077">
        <v>2289.2645372147299</v>
      </c>
      <c r="D1077" s="1">
        <v>40290</v>
      </c>
      <c r="E1077">
        <f t="shared" si="112"/>
        <v>1955.03</v>
      </c>
      <c r="F1077">
        <f t="shared" si="113"/>
        <v>2282.3881494413499</v>
      </c>
      <c r="G1077" s="2">
        <f t="shared" si="114"/>
        <v>-2.0774845592363977E-3</v>
      </c>
      <c r="H1077" s="2">
        <f t="shared" si="115"/>
        <v>-7.1231861586638408E-3</v>
      </c>
      <c r="I1077">
        <f t="shared" si="116"/>
        <v>12717.958392422717</v>
      </c>
      <c r="J1077">
        <f t="shared" si="117"/>
        <v>22067.994354858351</v>
      </c>
      <c r="AB1077" s="1">
        <v>40287</v>
      </c>
      <c r="AC1077">
        <v>1947.95</v>
      </c>
    </row>
    <row r="1078" spans="1:29">
      <c r="A1078" s="1">
        <v>40282</v>
      </c>
      <c r="B1078">
        <v>2298.4391574739898</v>
      </c>
      <c r="D1078" s="1">
        <v>40291</v>
      </c>
      <c r="E1078">
        <f t="shared" si="112"/>
        <v>1950.39</v>
      </c>
      <c r="F1078">
        <f t="shared" si="113"/>
        <v>2297.9778933407802</v>
      </c>
      <c r="G1078" s="2">
        <f t="shared" si="114"/>
        <v>-2.3733651146017332E-3</v>
      </c>
      <c r="H1078" s="2">
        <f t="shared" si="115"/>
        <v>6.7991033191102338E-3</v>
      </c>
      <c r="I1078">
        <f t="shared" si="116"/>
        <v>12687.774033645184</v>
      </c>
      <c r="J1078">
        <f t="shared" si="117"/>
        <v>22218.036928522572</v>
      </c>
      <c r="AB1078" s="1">
        <v>40288</v>
      </c>
      <c r="AC1078">
        <v>1950.64</v>
      </c>
    </row>
    <row r="1079" spans="1:29">
      <c r="A1079" s="1">
        <v>40283</v>
      </c>
      <c r="B1079">
        <v>2305.6851410618201</v>
      </c>
      <c r="D1079" s="1">
        <v>40294</v>
      </c>
      <c r="E1079">
        <f t="shared" si="112"/>
        <v>1950.33</v>
      </c>
      <c r="F1079">
        <f t="shared" si="113"/>
        <v>2301.3983083574999</v>
      </c>
      <c r="G1079" s="2">
        <f t="shared" si="114"/>
        <v>-3.0763078153639434E-5</v>
      </c>
      <c r="H1079" s="2">
        <f t="shared" si="115"/>
        <v>1.4570963642682407E-3</v>
      </c>
      <c r="I1079">
        <f t="shared" si="116"/>
        <v>12687.383718660991</v>
      </c>
      <c r="J1079">
        <f t="shared" si="117"/>
        <v>22250.410749352297</v>
      </c>
      <c r="AB1079" s="1">
        <v>40289</v>
      </c>
      <c r="AC1079">
        <v>1959.1</v>
      </c>
    </row>
    <row r="1080" spans="1:29">
      <c r="A1080" s="1">
        <v>40284</v>
      </c>
      <c r="B1080">
        <v>2270.2748885594501</v>
      </c>
      <c r="D1080" s="1">
        <v>40295</v>
      </c>
      <c r="E1080">
        <f t="shared" si="112"/>
        <v>1961.39</v>
      </c>
      <c r="F1080">
        <f t="shared" si="113"/>
        <v>2331.3002652668101</v>
      </c>
      <c r="G1080" s="2">
        <f t="shared" si="114"/>
        <v>5.6708351919931843E-3</v>
      </c>
      <c r="H1080" s="2">
        <f t="shared" si="115"/>
        <v>1.2961602426891117E-2</v>
      </c>
      <c r="I1080">
        <f t="shared" si="116"/>
        <v>12759.331780747096</v>
      </c>
      <c r="J1080">
        <f t="shared" si="117"/>
        <v>22538.811727320423</v>
      </c>
      <c r="AB1080" s="1">
        <v>40290</v>
      </c>
      <c r="AC1080">
        <v>1955.03</v>
      </c>
    </row>
    <row r="1081" spans="1:29">
      <c r="A1081" s="1">
        <v>40287</v>
      </c>
      <c r="B1081">
        <v>2262.1004925140801</v>
      </c>
      <c r="D1081" s="1">
        <v>40296</v>
      </c>
      <c r="E1081">
        <f t="shared" si="112"/>
        <v>1949.68</v>
      </c>
      <c r="F1081">
        <f t="shared" si="113"/>
        <v>2338.3607764390899</v>
      </c>
      <c r="G1081" s="2">
        <f t="shared" si="114"/>
        <v>-5.9702557879871554E-3</v>
      </c>
      <c r="H1081" s="2">
        <f t="shared" si="115"/>
        <v>2.9972229932389801E-3</v>
      </c>
      <c r="I1081">
        <f t="shared" si="116"/>
        <v>12683.155306332243</v>
      </c>
      <c r="J1081">
        <f t="shared" si="117"/>
        <v>22606.36557206983</v>
      </c>
      <c r="AB1081" s="1">
        <v>40291</v>
      </c>
      <c r="AC1081">
        <v>1950.39</v>
      </c>
    </row>
    <row r="1082" spans="1:29">
      <c r="A1082" s="1">
        <v>40288</v>
      </c>
      <c r="B1082">
        <v>2272.0781068472502</v>
      </c>
      <c r="D1082" s="1">
        <v>40297</v>
      </c>
      <c r="E1082">
        <f t="shared" si="112"/>
        <v>1959.05</v>
      </c>
      <c r="F1082">
        <f t="shared" si="113"/>
        <v>2336.6689562567099</v>
      </c>
      <c r="G1082" s="2">
        <f t="shared" si="114"/>
        <v>4.8059168684091436E-3</v>
      </c>
      <c r="H1082" s="2">
        <f t="shared" si="115"/>
        <v>-7.5485611744122638E-4</v>
      </c>
      <c r="I1082">
        <f t="shared" si="116"/>
        <v>12744.109496363597</v>
      </c>
      <c r="J1082">
        <f t="shared" si="117"/>
        <v>22589.30101872464</v>
      </c>
      <c r="AB1082" s="1">
        <v>40294</v>
      </c>
      <c r="AC1082">
        <v>1950.33</v>
      </c>
    </row>
    <row r="1083" spans="1:29">
      <c r="A1083" s="1">
        <v>40289</v>
      </c>
      <c r="B1083">
        <v>2298.69008472613</v>
      </c>
      <c r="D1083" s="1">
        <v>40298</v>
      </c>
      <c r="E1083">
        <f t="shared" si="112"/>
        <v>1967.57</v>
      </c>
      <c r="F1083">
        <f t="shared" si="113"/>
        <v>2371.1022639251701</v>
      </c>
      <c r="G1083" s="2">
        <f t="shared" si="114"/>
        <v>4.3490467318343384E-3</v>
      </c>
      <c r="H1083" s="2">
        <f t="shared" si="115"/>
        <v>1.4704716669076212E-2</v>
      </c>
      <c r="I1083">
        <f t="shared" si="116"/>
        <v>12799.534224118896</v>
      </c>
      <c r="J1083">
        <f t="shared" si="117"/>
        <v>22921.470289957459</v>
      </c>
      <c r="AB1083" s="1">
        <v>40295</v>
      </c>
      <c r="AC1083">
        <v>1961.39</v>
      </c>
    </row>
    <row r="1084" spans="1:29">
      <c r="A1084" s="1">
        <v>40290</v>
      </c>
      <c r="B1084">
        <v>2282.3881494413499</v>
      </c>
      <c r="D1084" s="1">
        <v>40301</v>
      </c>
      <c r="E1084">
        <f t="shared" si="112"/>
        <v>1961.65</v>
      </c>
      <c r="F1084">
        <f t="shared" si="113"/>
        <v>2370.6027142673202</v>
      </c>
      <c r="G1084" s="2">
        <f t="shared" si="114"/>
        <v>-3.0087874891362443E-3</v>
      </c>
      <c r="H1084" s="2">
        <f t="shared" si="115"/>
        <v>-2.4203166633843731E-4</v>
      </c>
      <c r="I1084">
        <f t="shared" si="116"/>
        <v>12761.023145678595</v>
      </c>
      <c r="J1084">
        <f t="shared" si="117"/>
        <v>22915.922568308255</v>
      </c>
      <c r="AB1084" s="1">
        <v>40296</v>
      </c>
      <c r="AC1084">
        <v>1949.68</v>
      </c>
    </row>
    <row r="1085" spans="1:29">
      <c r="A1085" s="1">
        <v>40291</v>
      </c>
      <c r="B1085">
        <v>2297.9778933407802</v>
      </c>
      <c r="D1085" s="1">
        <v>40302</v>
      </c>
      <c r="E1085">
        <f t="shared" si="112"/>
        <v>1971.29</v>
      </c>
      <c r="F1085">
        <f t="shared" si="113"/>
        <v>2354.4861671116801</v>
      </c>
      <c r="G1085" s="2">
        <f t="shared" si="114"/>
        <v>4.9142303672928822E-3</v>
      </c>
      <c r="H1085" s="2">
        <f t="shared" si="115"/>
        <v>-6.8298511479202625E-3</v>
      </c>
      <c r="I1085">
        <f t="shared" si="116"/>
        <v>12823.733753138817</v>
      </c>
      <c r="J1085">
        <f t="shared" si="117"/>
        <v>22759.410228249442</v>
      </c>
      <c r="AB1085" s="1">
        <v>40297</v>
      </c>
      <c r="AC1085">
        <v>1959.05</v>
      </c>
    </row>
    <row r="1086" spans="1:29">
      <c r="A1086" s="1">
        <v>40294</v>
      </c>
      <c r="B1086">
        <v>2301.3983083574999</v>
      </c>
      <c r="D1086" s="1">
        <v>40303</v>
      </c>
      <c r="E1086">
        <f t="shared" si="112"/>
        <v>1972.62</v>
      </c>
      <c r="F1086">
        <f t="shared" si="113"/>
        <v>2368.3252911304398</v>
      </c>
      <c r="G1086" s="2">
        <f t="shared" si="114"/>
        <v>6.7468510467771914E-4</v>
      </c>
      <c r="H1086" s="2">
        <f t="shared" si="115"/>
        <v>5.8464190354308946E-3</v>
      </c>
      <c r="I1086">
        <f t="shared" si="116"/>
        <v>12832.385735288412</v>
      </c>
      <c r="J1086">
        <f t="shared" si="117"/>
        <v>22892.471277443059</v>
      </c>
      <c r="AB1086" s="1">
        <v>40298</v>
      </c>
      <c r="AC1086">
        <v>1967.57</v>
      </c>
    </row>
    <row r="1087" spans="1:29">
      <c r="A1087" s="1">
        <v>40295</v>
      </c>
      <c r="B1087">
        <v>2331.3002652668101</v>
      </c>
      <c r="D1087" s="1">
        <v>40304</v>
      </c>
      <c r="E1087">
        <f t="shared" si="112"/>
        <v>1983.54</v>
      </c>
      <c r="F1087">
        <f t="shared" si="113"/>
        <v>2418.6270157112799</v>
      </c>
      <c r="G1087" s="2">
        <f t="shared" si="114"/>
        <v>5.5357848952155564E-3</v>
      </c>
      <c r="H1087" s="2">
        <f t="shared" si="115"/>
        <v>2.1208015491238488E-2</v>
      </c>
      <c r="I1087">
        <f t="shared" si="116"/>
        <v>12903.423062411401</v>
      </c>
      <c r="J1087">
        <f t="shared" si="117"/>
        <v>23377.975162927803</v>
      </c>
      <c r="AB1087" s="1">
        <v>40301</v>
      </c>
      <c r="AC1087">
        <v>1961.65</v>
      </c>
    </row>
    <row r="1088" spans="1:29">
      <c r="A1088" s="1">
        <v>40296</v>
      </c>
      <c r="B1088">
        <v>2338.3607764390899</v>
      </c>
      <c r="D1088" s="1">
        <v>40305</v>
      </c>
      <c r="E1088">
        <f t="shared" si="112"/>
        <v>1962.59</v>
      </c>
      <c r="F1088">
        <f t="shared" si="113"/>
        <v>2424.9364310024798</v>
      </c>
      <c r="G1088" s="2">
        <f t="shared" si="114"/>
        <v>-1.0561924639785447E-2</v>
      </c>
      <c r="H1088" s="2">
        <f t="shared" si="115"/>
        <v>2.5773272246235276E-3</v>
      </c>
      <c r="I1088">
        <f t="shared" si="116"/>
        <v>12767.138080430941</v>
      </c>
      <c r="J1088">
        <f t="shared" si="117"/>
        <v>23438.227854771787</v>
      </c>
      <c r="AB1088" s="1">
        <v>40302</v>
      </c>
      <c r="AC1088">
        <v>1971.29</v>
      </c>
    </row>
    <row r="1089" spans="1:29">
      <c r="A1089" s="1">
        <v>40297</v>
      </c>
      <c r="B1089">
        <v>2336.6689562567099</v>
      </c>
      <c r="D1089" s="1">
        <v>40308</v>
      </c>
      <c r="E1089">
        <f t="shared" si="112"/>
        <v>1957.17</v>
      </c>
      <c r="F1089">
        <f t="shared" si="113"/>
        <v>2398.3964881750899</v>
      </c>
      <c r="G1089" s="2">
        <f t="shared" si="114"/>
        <v>-2.7616567902617462E-3</v>
      </c>
      <c r="H1089" s="2">
        <f t="shared" si="115"/>
        <v>-1.0975942428703622E-2</v>
      </c>
      <c r="I1089">
        <f t="shared" si="116"/>
        <v>12731.87962685891</v>
      </c>
      <c r="J1089">
        <f t="shared" si="117"/>
        <v>23180.971215206973</v>
      </c>
      <c r="AB1089" s="1">
        <v>40303</v>
      </c>
      <c r="AC1089">
        <v>1972.62</v>
      </c>
    </row>
    <row r="1090" spans="1:29">
      <c r="A1090" s="1">
        <v>40298</v>
      </c>
      <c r="B1090">
        <v>2371.1022639251701</v>
      </c>
      <c r="D1090" s="1">
        <v>40309</v>
      </c>
      <c r="E1090">
        <f t="shared" si="112"/>
        <v>1951.66</v>
      </c>
      <c r="F1090">
        <f t="shared" si="113"/>
        <v>2438.2820402182101</v>
      </c>
      <c r="G1090" s="2">
        <f t="shared" si="114"/>
        <v>-2.8152894229933612E-3</v>
      </c>
      <c r="H1090" s="2">
        <f t="shared" si="115"/>
        <v>1.6598741873157321E-2</v>
      </c>
      <c r="I1090">
        <f t="shared" si="116"/>
        <v>12696.035700810589</v>
      </c>
      <c r="J1090">
        <f t="shared" si="117"/>
        <v>23565.746172777282</v>
      </c>
      <c r="AB1090" s="1">
        <v>40304</v>
      </c>
      <c r="AC1090">
        <v>1983.54</v>
      </c>
    </row>
    <row r="1091" spans="1:29">
      <c r="A1091" s="1">
        <v>40301</v>
      </c>
      <c r="B1091">
        <v>2370.6027142673202</v>
      </c>
      <c r="D1091" s="1">
        <v>40310</v>
      </c>
      <c r="E1091">
        <f t="shared" si="112"/>
        <v>1951.98</v>
      </c>
      <c r="F1091">
        <f t="shared" si="113"/>
        <v>2480.8541801746601</v>
      </c>
      <c r="G1091" s="2">
        <f t="shared" si="114"/>
        <v>1.6396298535603648E-4</v>
      </c>
      <c r="H1091" s="2">
        <f t="shared" si="115"/>
        <v>1.7428542329676801E-2</v>
      </c>
      <c r="I1091">
        <f t="shared" si="116"/>
        <v>12698.11738072628</v>
      </c>
      <c r="J1091">
        <f t="shared" si="117"/>
        <v>23976.462777479948</v>
      </c>
      <c r="AB1091" s="1">
        <v>40305</v>
      </c>
      <c r="AC1091">
        <v>1962.59</v>
      </c>
    </row>
    <row r="1092" spans="1:29">
      <c r="A1092" s="1">
        <v>40302</v>
      </c>
      <c r="B1092">
        <v>2354.4861671116801</v>
      </c>
      <c r="D1092" s="1">
        <v>40311</v>
      </c>
      <c r="E1092">
        <f t="shared" si="112"/>
        <v>1955.67</v>
      </c>
      <c r="F1092">
        <f t="shared" si="113"/>
        <v>2460.93863949259</v>
      </c>
      <c r="G1092" s="2">
        <f t="shared" si="114"/>
        <v>1.8903882211909195E-3</v>
      </c>
      <c r="H1092" s="2">
        <f t="shared" si="115"/>
        <v>-8.0590441999614289E-3</v>
      </c>
      <c r="I1092">
        <f t="shared" si="116"/>
        <v>12722.121752254105</v>
      </c>
      <c r="J1092">
        <f t="shared" si="117"/>
        <v>23783.235404197509</v>
      </c>
      <c r="AB1092" s="1">
        <v>40308</v>
      </c>
      <c r="AC1092">
        <v>1957.17</v>
      </c>
    </row>
    <row r="1093" spans="1:29">
      <c r="A1093" s="1">
        <v>40303</v>
      </c>
      <c r="B1093">
        <v>2368.3252911304398</v>
      </c>
      <c r="D1093" s="1">
        <v>40312</v>
      </c>
      <c r="E1093">
        <f t="shared" ref="E1093:E1156" si="118">SUMIF(AB:AB,D1093,AC:AC)</f>
        <v>1970.13</v>
      </c>
      <c r="F1093">
        <f t="shared" ref="F1093:F1156" si="119">SUMIF(A:A,D1093,B:B)</f>
        <v>2470.5470593550599</v>
      </c>
      <c r="G1093" s="2">
        <f t="shared" ref="G1093:G1156" si="120">E1093/E1092-1</f>
        <v>7.3938854714752367E-3</v>
      </c>
      <c r="H1093" s="2">
        <f t="shared" ref="H1093:H1156" si="121">(F1093/F1092-1)-($M$23/252)</f>
        <v>3.8730227711865858E-3</v>
      </c>
      <c r="I1093">
        <f t="shared" ref="I1093:I1156" si="122">I1092*(1+G1093)</f>
        <v>12816.187663444436</v>
      </c>
      <c r="J1093">
        <f t="shared" ref="J1093:J1156" si="123">J1092*(1+H1093)</f>
        <v>23875.348416490455</v>
      </c>
      <c r="AB1093" s="1">
        <v>40309</v>
      </c>
      <c r="AC1093">
        <v>1951.66</v>
      </c>
    </row>
    <row r="1094" spans="1:29">
      <c r="A1094" s="1">
        <v>40304</v>
      </c>
      <c r="B1094">
        <v>2418.6270157112799</v>
      </c>
      <c r="D1094" s="1">
        <v>40315</v>
      </c>
      <c r="E1094">
        <f t="shared" si="118"/>
        <v>1966.62</v>
      </c>
      <c r="F1094">
        <f t="shared" si="119"/>
        <v>2463.3340191665702</v>
      </c>
      <c r="G1094" s="2">
        <f t="shared" si="120"/>
        <v>-1.7816083202631949E-3</v>
      </c>
      <c r="H1094" s="2">
        <f t="shared" si="121"/>
        <v>-2.9509617517473933E-3</v>
      </c>
      <c r="I1094">
        <f t="shared" si="122"/>
        <v>12793.354236869189</v>
      </c>
      <c r="J1094">
        <f t="shared" si="123"/>
        <v>23804.893176503749</v>
      </c>
      <c r="AB1094" s="1">
        <v>40310</v>
      </c>
      <c r="AC1094">
        <v>1951.98</v>
      </c>
    </row>
    <row r="1095" spans="1:29">
      <c r="A1095" s="1">
        <v>40305</v>
      </c>
      <c r="B1095">
        <v>2424.9364310024798</v>
      </c>
      <c r="D1095" s="1">
        <v>40316</v>
      </c>
      <c r="E1095">
        <f t="shared" si="118"/>
        <v>1976.14</v>
      </c>
      <c r="F1095">
        <f t="shared" si="119"/>
        <v>2450.1664986024198</v>
      </c>
      <c r="G1095" s="2">
        <f t="shared" si="120"/>
        <v>4.8407928323723759E-3</v>
      </c>
      <c r="H1095" s="2">
        <f t="shared" si="121"/>
        <v>-5.3767552542896332E-3</v>
      </c>
      <c r="I1095">
        <f t="shared" si="122"/>
        <v>12855.284214361025</v>
      </c>
      <c r="J1095">
        <f t="shared" si="123"/>
        <v>23676.900092039181</v>
      </c>
      <c r="AB1095" s="1">
        <v>40311</v>
      </c>
      <c r="AC1095">
        <v>1955.67</v>
      </c>
    </row>
    <row r="1096" spans="1:29">
      <c r="A1096" s="1">
        <v>40308</v>
      </c>
      <c r="B1096">
        <v>2398.3964881750899</v>
      </c>
      <c r="D1096" s="1">
        <v>40317</v>
      </c>
      <c r="E1096">
        <f t="shared" si="118"/>
        <v>1970.3</v>
      </c>
      <c r="F1096">
        <f t="shared" si="119"/>
        <v>2403.21639050352</v>
      </c>
      <c r="G1096" s="2">
        <f t="shared" si="120"/>
        <v>-2.9552562065441323E-3</v>
      </c>
      <c r="H1096" s="2">
        <f t="shared" si="121"/>
        <v>-1.9193356411035176E-2</v>
      </c>
      <c r="I1096">
        <f t="shared" si="122"/>
        <v>12817.293555899645</v>
      </c>
      <c r="J1096">
        <f t="shared" si="123"/>
        <v>23222.460909864203</v>
      </c>
      <c r="AB1096" s="1">
        <v>40312</v>
      </c>
      <c r="AC1096">
        <v>1970.13</v>
      </c>
    </row>
    <row r="1097" spans="1:29">
      <c r="A1097" s="1">
        <v>40309</v>
      </c>
      <c r="B1097">
        <v>2438.2820402182101</v>
      </c>
      <c r="D1097" s="1">
        <v>40318</v>
      </c>
      <c r="E1097">
        <f t="shared" si="118"/>
        <v>1976.59</v>
      </c>
      <c r="F1097">
        <f t="shared" si="119"/>
        <v>2403.1301699390701</v>
      </c>
      <c r="G1097" s="2">
        <f t="shared" si="120"/>
        <v>3.1924072476272602E-3</v>
      </c>
      <c r="H1097" s="2">
        <f t="shared" si="121"/>
        <v>-6.7226360312787944E-5</v>
      </c>
      <c r="I1097">
        <f t="shared" si="122"/>
        <v>12858.211576742466</v>
      </c>
      <c r="J1097">
        <f t="shared" si="123"/>
        <v>23220.899748339729</v>
      </c>
      <c r="AB1097" s="1">
        <v>40315</v>
      </c>
      <c r="AC1097">
        <v>1966.62</v>
      </c>
    </row>
    <row r="1098" spans="1:29">
      <c r="A1098" s="1">
        <v>40310</v>
      </c>
      <c r="B1098">
        <v>2480.8541801746601</v>
      </c>
      <c r="D1098" s="1">
        <v>40319</v>
      </c>
      <c r="E1098">
        <f t="shared" si="118"/>
        <v>1979.91</v>
      </c>
      <c r="F1098">
        <f t="shared" si="119"/>
        <v>2371.5522773538601</v>
      </c>
      <c r="G1098" s="2">
        <f t="shared" si="120"/>
        <v>1.6796604252780067E-3</v>
      </c>
      <c r="H1098" s="2">
        <f t="shared" si="121"/>
        <v>-1.3171666356131683E-2</v>
      </c>
      <c r="I1098">
        <f t="shared" si="122"/>
        <v>12879.809005867772</v>
      </c>
      <c r="J1098">
        <f t="shared" si="123"/>
        <v>22915.041804365417</v>
      </c>
      <c r="AB1098" s="1">
        <v>40316</v>
      </c>
      <c r="AC1098">
        <v>1976.14</v>
      </c>
    </row>
    <row r="1099" spans="1:29">
      <c r="A1099" s="1">
        <v>40311</v>
      </c>
      <c r="B1099">
        <v>2460.93863949259</v>
      </c>
      <c r="D1099" s="1">
        <v>40322</v>
      </c>
      <c r="E1099">
        <f t="shared" si="118"/>
        <v>1971.83</v>
      </c>
      <c r="F1099">
        <f t="shared" si="119"/>
        <v>2368.1212900221799</v>
      </c>
      <c r="G1099" s="2">
        <f t="shared" si="120"/>
        <v>-4.0809935805163899E-3</v>
      </c>
      <c r="H1099" s="2">
        <f t="shared" si="121"/>
        <v>-1.478075624502783E-3</v>
      </c>
      <c r="I1099">
        <f t="shared" si="122"/>
        <v>12827.246587996548</v>
      </c>
      <c r="J1099">
        <f t="shared" si="123"/>
        <v>22881.171639639924</v>
      </c>
      <c r="AB1099" s="1">
        <v>40317</v>
      </c>
      <c r="AC1099">
        <v>1970.3</v>
      </c>
    </row>
    <row r="1100" spans="1:29">
      <c r="A1100" s="1">
        <v>40312</v>
      </c>
      <c r="B1100">
        <v>2470.5470593550599</v>
      </c>
      <c r="D1100" s="1">
        <v>40323</v>
      </c>
      <c r="E1100">
        <f t="shared" si="118"/>
        <v>1971.46</v>
      </c>
      <c r="F1100">
        <f t="shared" si="119"/>
        <v>2409.8259539537598</v>
      </c>
      <c r="G1100" s="2">
        <f t="shared" si="120"/>
        <v>-1.8764295096429517E-4</v>
      </c>
      <c r="H1100" s="2">
        <f t="shared" si="121"/>
        <v>1.7579515620253252E-2</v>
      </c>
      <c r="I1100">
        <f t="shared" si="122"/>
        <v>12824.839645594029</v>
      </c>
      <c r="J1100">
        <f t="shared" si="123"/>
        <v>23283.411553888669</v>
      </c>
      <c r="AB1100" s="1">
        <v>40318</v>
      </c>
      <c r="AC1100">
        <v>1976.59</v>
      </c>
    </row>
    <row r="1101" spans="1:29">
      <c r="A1101" s="1">
        <v>40315</v>
      </c>
      <c r="B1101">
        <v>2463.3340191665702</v>
      </c>
      <c r="D1101" s="1">
        <v>40324</v>
      </c>
      <c r="E1101">
        <f t="shared" si="118"/>
        <v>1965.66</v>
      </c>
      <c r="F1101">
        <f t="shared" si="119"/>
        <v>2436.3238705660501</v>
      </c>
      <c r="G1101" s="2">
        <f t="shared" si="120"/>
        <v>-2.9419820843435973E-3</v>
      </c>
      <c r="H1101" s="2">
        <f t="shared" si="121"/>
        <v>1.0964431036126621E-2</v>
      </c>
      <c r="I1101">
        <f t="shared" si="122"/>
        <v>12787.109197122112</v>
      </c>
      <c r="J1101">
        <f t="shared" si="123"/>
        <v>23538.700914157034</v>
      </c>
      <c r="AB1101" s="1">
        <v>40319</v>
      </c>
      <c r="AC1101">
        <v>1979.91</v>
      </c>
    </row>
    <row r="1102" spans="1:29">
      <c r="A1102" s="1">
        <v>40316</v>
      </c>
      <c r="B1102">
        <v>2450.1664986024198</v>
      </c>
      <c r="D1102" s="1">
        <v>40325</v>
      </c>
      <c r="E1102">
        <f t="shared" si="118"/>
        <v>1954.03</v>
      </c>
      <c r="F1102">
        <f t="shared" si="119"/>
        <v>2413.9324451895</v>
      </c>
      <c r="G1102" s="2">
        <f t="shared" si="120"/>
        <v>-5.9165878127448446E-3</v>
      </c>
      <c r="H1102" s="2">
        <f t="shared" si="121"/>
        <v>-9.2220096300587358E-3</v>
      </c>
      <c r="I1102">
        <f t="shared" si="122"/>
        <v>12711.453142686181</v>
      </c>
      <c r="J1102">
        <f t="shared" si="123"/>
        <v>23321.626787647605</v>
      </c>
      <c r="AB1102" s="1">
        <v>40322</v>
      </c>
      <c r="AC1102">
        <v>1971.83</v>
      </c>
    </row>
    <row r="1103" spans="1:29">
      <c r="A1103" s="1">
        <v>40317</v>
      </c>
      <c r="B1103">
        <v>2403.21639050352</v>
      </c>
      <c r="D1103" s="1">
        <v>40326</v>
      </c>
      <c r="E1103">
        <f t="shared" si="118"/>
        <v>1956.73</v>
      </c>
      <c r="F1103">
        <f t="shared" si="119"/>
        <v>2426.16356182052</v>
      </c>
      <c r="G1103" s="2">
        <f t="shared" si="120"/>
        <v>1.3817597478031907E-3</v>
      </c>
      <c r="H1103" s="2">
        <f t="shared" si="121"/>
        <v>5.0355351861260614E-3</v>
      </c>
      <c r="I1103">
        <f t="shared" si="122"/>
        <v>12729.017316974832</v>
      </c>
      <c r="J1103">
        <f t="shared" si="123"/>
        <v>23439.063659934502</v>
      </c>
      <c r="AB1103" s="1">
        <v>40323</v>
      </c>
      <c r="AC1103">
        <v>1971.46</v>
      </c>
    </row>
    <row r="1104" spans="1:29">
      <c r="A1104" s="1">
        <v>40318</v>
      </c>
      <c r="B1104">
        <v>2403.1301699390701</v>
      </c>
      <c r="D1104" s="1">
        <v>40330</v>
      </c>
      <c r="E1104">
        <f t="shared" si="118"/>
        <v>1957.18</v>
      </c>
      <c r="F1104">
        <f t="shared" si="119"/>
        <v>2453.9868612950099</v>
      </c>
      <c r="G1104" s="2">
        <f t="shared" si="120"/>
        <v>2.2997552038361846E-4</v>
      </c>
      <c r="H1104" s="2">
        <f t="shared" si="121"/>
        <v>1.1436673771298833E-2</v>
      </c>
      <c r="I1104">
        <f t="shared" si="122"/>
        <v>12731.944679356277</v>
      </c>
      <c r="J1104">
        <f t="shared" si="123"/>
        <v>23707.128584517875</v>
      </c>
      <c r="AB1104" s="1">
        <v>40324</v>
      </c>
      <c r="AC1104">
        <v>1965.66</v>
      </c>
    </row>
    <row r="1105" spans="1:29">
      <c r="A1105" s="1">
        <v>40319</v>
      </c>
      <c r="B1105">
        <v>2371.5522773538601</v>
      </c>
      <c r="D1105" s="1">
        <v>40331</v>
      </c>
      <c r="E1105">
        <f t="shared" si="118"/>
        <v>1950.22</v>
      </c>
      <c r="F1105">
        <f t="shared" si="119"/>
        <v>2429.8355541597698</v>
      </c>
      <c r="G1105" s="2">
        <f t="shared" si="120"/>
        <v>-3.5561368908327839E-3</v>
      </c>
      <c r="H1105" s="2">
        <f t="shared" si="121"/>
        <v>-9.8730103481269645E-3</v>
      </c>
      <c r="I1105">
        <f t="shared" si="122"/>
        <v>12686.668141189975</v>
      </c>
      <c r="J1105">
        <f t="shared" si="123"/>
        <v>23473.067858678554</v>
      </c>
      <c r="AB1105" s="1">
        <v>40325</v>
      </c>
      <c r="AC1105">
        <v>1954.03</v>
      </c>
    </row>
    <row r="1106" spans="1:29">
      <c r="A1106" s="1">
        <v>40322</v>
      </c>
      <c r="B1106">
        <v>2368.1212900221799</v>
      </c>
      <c r="D1106" s="1">
        <v>40332</v>
      </c>
      <c r="E1106">
        <f t="shared" si="118"/>
        <v>1947.84</v>
      </c>
      <c r="F1106">
        <f t="shared" si="119"/>
        <v>2403.8966216450399</v>
      </c>
      <c r="G1106" s="2">
        <f t="shared" si="120"/>
        <v>-1.2203751371641092E-3</v>
      </c>
      <c r="H1106" s="2">
        <f t="shared" si="121"/>
        <v>-1.0706529454791813E-2</v>
      </c>
      <c r="I1106">
        <f t="shared" si="122"/>
        <v>12671.185646817015</v>
      </c>
      <c r="J1106">
        <f t="shared" si="123"/>
        <v>23221.752766255286</v>
      </c>
      <c r="AB1106" s="1">
        <v>40326</v>
      </c>
      <c r="AC1106">
        <v>1956.73</v>
      </c>
    </row>
    <row r="1107" spans="1:29">
      <c r="A1107" s="1">
        <v>40323</v>
      </c>
      <c r="B1107">
        <v>2409.8259539537598</v>
      </c>
      <c r="D1107" s="1">
        <v>40333</v>
      </c>
      <c r="E1107">
        <f t="shared" si="118"/>
        <v>1968.8</v>
      </c>
      <c r="F1107">
        <f t="shared" si="119"/>
        <v>2446.3274368123398</v>
      </c>
      <c r="G1107" s="2">
        <f t="shared" si="120"/>
        <v>1.0760637424018338E-2</v>
      </c>
      <c r="H1107" s="2">
        <f t="shared" si="121"/>
        <v>1.7619499330666279E-2</v>
      </c>
      <c r="I1107">
        <f t="shared" si="122"/>
        <v>12807.535681294839</v>
      </c>
      <c r="J1107">
        <f t="shared" si="123"/>
        <v>23630.908423577217</v>
      </c>
      <c r="AB1107" s="1">
        <v>40329</v>
      </c>
      <c r="AC1107">
        <v>1956.73</v>
      </c>
    </row>
    <row r="1108" spans="1:29">
      <c r="A1108" s="1">
        <v>40324</v>
      </c>
      <c r="B1108">
        <v>2436.3238705660501</v>
      </c>
      <c r="D1108" s="1">
        <v>40336</v>
      </c>
      <c r="E1108">
        <f t="shared" si="118"/>
        <v>1967.73</v>
      </c>
      <c r="F1108">
        <f t="shared" si="119"/>
        <v>2495.9334994887699</v>
      </c>
      <c r="G1108" s="2">
        <f t="shared" si="120"/>
        <v>-5.4347826086953432E-4</v>
      </c>
      <c r="H1108" s="2">
        <f t="shared" si="121"/>
        <v>2.0246419799532091E-2</v>
      </c>
      <c r="I1108">
        <f t="shared" si="122"/>
        <v>12800.575064076746</v>
      </c>
      <c r="J1108">
        <f t="shared" si="123"/>
        <v>24109.34971576526</v>
      </c>
      <c r="AB1108" s="1">
        <v>40330</v>
      </c>
      <c r="AC1108">
        <v>1957.18</v>
      </c>
    </row>
    <row r="1109" spans="1:29">
      <c r="A1109" s="1">
        <v>40325</v>
      </c>
      <c r="B1109">
        <v>2413.9324451895</v>
      </c>
      <c r="D1109" s="1">
        <v>40337</v>
      </c>
      <c r="E1109">
        <f t="shared" si="118"/>
        <v>1966.69</v>
      </c>
      <c r="F1109">
        <f t="shared" si="119"/>
        <v>2496.71080763488</v>
      </c>
      <c r="G1109" s="2">
        <f t="shared" si="120"/>
        <v>-5.2852779598822064E-4</v>
      </c>
      <c r="H1109" s="2">
        <f t="shared" si="121"/>
        <v>2.8008062392034317E-4</v>
      </c>
      <c r="I1109">
        <f t="shared" si="122"/>
        <v>12793.809604350747</v>
      </c>
      <c r="J1109">
        <f t="shared" si="123"/>
        <v>24116.102277475962</v>
      </c>
      <c r="AB1109" s="1">
        <v>40331</v>
      </c>
      <c r="AC1109">
        <v>1950.22</v>
      </c>
    </row>
    <row r="1110" spans="1:29">
      <c r="A1110" s="1">
        <v>40326</v>
      </c>
      <c r="B1110">
        <v>2426.16356182052</v>
      </c>
      <c r="D1110" s="1">
        <v>40338</v>
      </c>
      <c r="E1110">
        <f t="shared" si="118"/>
        <v>1962.43</v>
      </c>
      <c r="F1110">
        <f t="shared" si="119"/>
        <v>2462.6946524926502</v>
      </c>
      <c r="G1110" s="2">
        <f t="shared" si="120"/>
        <v>-2.1660759957085052E-3</v>
      </c>
      <c r="H1110" s="2">
        <f t="shared" si="121"/>
        <v>-1.3655736555580533E-2</v>
      </c>
      <c r="I1110">
        <f t="shared" si="122"/>
        <v>12766.097240473098</v>
      </c>
      <c r="J1110">
        <f t="shared" si="123"/>
        <v>23786.779138027316</v>
      </c>
      <c r="AB1110" s="1">
        <v>40332</v>
      </c>
      <c r="AC1110">
        <v>1947.84</v>
      </c>
    </row>
    <row r="1111" spans="1:29">
      <c r="A1111" s="1">
        <v>40330</v>
      </c>
      <c r="B1111">
        <v>2453.9868612950099</v>
      </c>
      <c r="D1111" s="1">
        <v>40339</v>
      </c>
      <c r="E1111">
        <f t="shared" si="118"/>
        <v>1946.15</v>
      </c>
      <c r="F1111">
        <f t="shared" si="119"/>
        <v>2426.4514428706598</v>
      </c>
      <c r="G1111" s="2">
        <f t="shared" si="120"/>
        <v>-8.2958373037509414E-3</v>
      </c>
      <c r="H1111" s="2">
        <f t="shared" si="121"/>
        <v>-1.4748240553519009E-2</v>
      </c>
      <c r="I1111">
        <f t="shared" si="122"/>
        <v>12660.19177476227</v>
      </c>
      <c r="J1111">
        <f t="shared" si="123"/>
        <v>23435.965997306263</v>
      </c>
      <c r="AB1111" s="1">
        <v>40333</v>
      </c>
      <c r="AC1111">
        <v>1968.8</v>
      </c>
    </row>
    <row r="1112" spans="1:29">
      <c r="A1112" s="1">
        <v>40331</v>
      </c>
      <c r="B1112">
        <v>2429.8355541597698</v>
      </c>
      <c r="D1112" s="1">
        <v>40340</v>
      </c>
      <c r="E1112">
        <f t="shared" si="118"/>
        <v>1959.66</v>
      </c>
      <c r="F1112">
        <f t="shared" si="119"/>
        <v>2456.6527235506201</v>
      </c>
      <c r="G1112" s="2">
        <f t="shared" si="120"/>
        <v>6.9419109523931599E-3</v>
      </c>
      <c r="H1112" s="2">
        <f t="shared" si="121"/>
        <v>1.2415337402071092E-2</v>
      </c>
      <c r="I1112">
        <f t="shared" si="122"/>
        <v>12748.077698702889</v>
      </c>
      <c r="J1112">
        <f t="shared" si="123"/>
        <v>23726.931422506284</v>
      </c>
      <c r="AB1112" s="1">
        <v>40336</v>
      </c>
      <c r="AC1112">
        <v>1967.73</v>
      </c>
    </row>
    <row r="1113" spans="1:29">
      <c r="A1113" s="1">
        <v>40332</v>
      </c>
      <c r="B1113">
        <v>2403.8966216450399</v>
      </c>
      <c r="D1113" s="1">
        <v>40343</v>
      </c>
      <c r="E1113">
        <f t="shared" si="118"/>
        <v>1955.74</v>
      </c>
      <c r="F1113">
        <f t="shared" si="119"/>
        <v>2440.92971914494</v>
      </c>
      <c r="G1113" s="2">
        <f t="shared" si="120"/>
        <v>-2.0003469989692269E-3</v>
      </c>
      <c r="H1113" s="2">
        <f t="shared" si="121"/>
        <v>-6.4315230098958339E-3</v>
      </c>
      <c r="I1113">
        <f t="shared" si="122"/>
        <v>12722.577119735663</v>
      </c>
      <c r="J1113">
        <f t="shared" si="123"/>
        <v>23574.331117108217</v>
      </c>
      <c r="AB1113" s="1">
        <v>40337</v>
      </c>
      <c r="AC1113">
        <v>1966.69</v>
      </c>
    </row>
    <row r="1114" spans="1:29">
      <c r="A1114" s="1">
        <v>40333</v>
      </c>
      <c r="B1114">
        <v>2446.3274368123398</v>
      </c>
      <c r="D1114" s="1">
        <v>40344</v>
      </c>
      <c r="E1114">
        <f t="shared" si="118"/>
        <v>1952.61</v>
      </c>
      <c r="F1114">
        <f t="shared" si="119"/>
        <v>2455.8918617305499</v>
      </c>
      <c r="G1114" s="2">
        <f t="shared" si="120"/>
        <v>-1.6004172333746736E-3</v>
      </c>
      <c r="H1114" s="2">
        <f t="shared" si="121"/>
        <v>6.0983408327606962E-3</v>
      </c>
      <c r="I1114">
        <f t="shared" si="122"/>
        <v>12702.2156880603</v>
      </c>
      <c r="J1114">
        <f t="shared" si="123"/>
        <v>23718.095423164697</v>
      </c>
      <c r="AB1114" s="1">
        <v>40338</v>
      </c>
      <c r="AC1114">
        <v>1962.43</v>
      </c>
    </row>
    <row r="1115" spans="1:29">
      <c r="A1115" s="1">
        <v>40336</v>
      </c>
      <c r="B1115">
        <v>2495.9334994887699</v>
      </c>
      <c r="D1115" s="1">
        <v>40345</v>
      </c>
      <c r="E1115">
        <f t="shared" si="118"/>
        <v>1955.72</v>
      </c>
      <c r="F1115">
        <f t="shared" si="119"/>
        <v>2455.8191880893</v>
      </c>
      <c r="G1115" s="2">
        <f t="shared" si="120"/>
        <v>1.5927399736763714E-3</v>
      </c>
      <c r="H1115" s="2">
        <f t="shared" si="121"/>
        <v>-6.0940754080728635E-5</v>
      </c>
      <c r="I1115">
        <f t="shared" si="122"/>
        <v>12722.447014740932</v>
      </c>
      <c r="J1115">
        <f t="shared" si="123"/>
        <v>23716.650024544251</v>
      </c>
      <c r="AB1115" s="1">
        <v>40339</v>
      </c>
      <c r="AC1115">
        <v>1946.15</v>
      </c>
    </row>
    <row r="1116" spans="1:29">
      <c r="A1116" s="1">
        <v>40337</v>
      </c>
      <c r="B1116">
        <v>2496.71080763488</v>
      </c>
      <c r="D1116" s="1">
        <v>40346</v>
      </c>
      <c r="E1116">
        <f t="shared" si="118"/>
        <v>1968.84</v>
      </c>
      <c r="F1116">
        <f t="shared" si="119"/>
        <v>2502.7146684367199</v>
      </c>
      <c r="G1116" s="2">
        <f t="shared" si="120"/>
        <v>6.7085267829749551E-3</v>
      </c>
      <c r="H1116" s="2">
        <f t="shared" si="121"/>
        <v>1.9064307580951203E-2</v>
      </c>
      <c r="I1116">
        <f t="shared" si="122"/>
        <v>12807.795891284301</v>
      </c>
      <c r="J1116">
        <f t="shared" si="123"/>
        <v>24168.791535401935</v>
      </c>
      <c r="AB1116" s="1">
        <v>40340</v>
      </c>
      <c r="AC1116">
        <v>1959.66</v>
      </c>
    </row>
    <row r="1117" spans="1:29">
      <c r="A1117" s="1">
        <v>40338</v>
      </c>
      <c r="B1117">
        <v>2462.6946524926502</v>
      </c>
      <c r="D1117" s="1">
        <v>40347</v>
      </c>
      <c r="E1117">
        <f t="shared" si="118"/>
        <v>1967.81</v>
      </c>
      <c r="F1117">
        <f t="shared" si="119"/>
        <v>2521.09480367788</v>
      </c>
      <c r="G1117" s="2">
        <f t="shared" si="120"/>
        <v>-5.2315068771457973E-4</v>
      </c>
      <c r="H1117" s="2">
        <f t="shared" si="121"/>
        <v>7.3127301938969661E-3</v>
      </c>
      <c r="I1117">
        <f t="shared" si="122"/>
        <v>12801.095484055668</v>
      </c>
      <c r="J1117">
        <f t="shared" si="123"/>
        <v>24345.531387012867</v>
      </c>
      <c r="AB1117" s="1">
        <v>40343</v>
      </c>
      <c r="AC1117">
        <v>1955.74</v>
      </c>
    </row>
    <row r="1118" spans="1:29">
      <c r="A1118" s="1">
        <v>40339</v>
      </c>
      <c r="B1118">
        <v>2426.4514428706598</v>
      </c>
      <c r="D1118" s="1">
        <v>40350</v>
      </c>
      <c r="E1118">
        <f t="shared" si="118"/>
        <v>1971.68</v>
      </c>
      <c r="F1118">
        <f t="shared" si="119"/>
        <v>2488.1315690383199</v>
      </c>
      <c r="G1118" s="2">
        <f t="shared" si="120"/>
        <v>1.9666532846158713E-3</v>
      </c>
      <c r="H1118" s="2">
        <f t="shared" si="121"/>
        <v>-1.3106317506419473E-2</v>
      </c>
      <c r="I1118">
        <f t="shared" si="122"/>
        <v>12826.270800536067</v>
      </c>
      <c r="J1118">
        <f t="shared" si="123"/>
        <v>24026.451122792176</v>
      </c>
      <c r="AB1118" s="1">
        <v>40344</v>
      </c>
      <c r="AC1118">
        <v>1952.61</v>
      </c>
    </row>
    <row r="1119" spans="1:29">
      <c r="A1119" s="1">
        <v>40340</v>
      </c>
      <c r="B1119">
        <v>2456.6527235506201</v>
      </c>
      <c r="D1119" s="1">
        <v>40351</v>
      </c>
      <c r="E1119">
        <f t="shared" si="118"/>
        <v>1979.35</v>
      </c>
      <c r="F1119">
        <f t="shared" si="119"/>
        <v>2502.1211050340798</v>
      </c>
      <c r="G1119" s="2">
        <f t="shared" si="120"/>
        <v>3.8900835835429248E-3</v>
      </c>
      <c r="H1119" s="2">
        <f t="shared" si="121"/>
        <v>5.5911573241905436E-3</v>
      </c>
      <c r="I1119">
        <f t="shared" si="122"/>
        <v>12876.166066015308</v>
      </c>
      <c r="J1119">
        <f t="shared" si="123"/>
        <v>24160.78679096168</v>
      </c>
      <c r="AB1119" s="1">
        <v>40345</v>
      </c>
      <c r="AC1119">
        <v>1955.72</v>
      </c>
    </row>
    <row r="1120" spans="1:29">
      <c r="A1120" s="1">
        <v>40343</v>
      </c>
      <c r="B1120">
        <v>2440.92971914494</v>
      </c>
      <c r="D1120" s="1">
        <v>40352</v>
      </c>
      <c r="E1120">
        <f t="shared" si="118"/>
        <v>1983.5</v>
      </c>
      <c r="F1120">
        <f t="shared" si="119"/>
        <v>2495.40177978571</v>
      </c>
      <c r="G1120" s="2">
        <f t="shared" si="120"/>
        <v>2.0966478894586249E-3</v>
      </c>
      <c r="H1120" s="2">
        <f t="shared" si="121"/>
        <v>-2.716800855692291E-3</v>
      </c>
      <c r="I1120">
        <f t="shared" si="122"/>
        <v>12903.162852421938</v>
      </c>
      <c r="J1120">
        <f t="shared" si="123"/>
        <v>24095.146744733796</v>
      </c>
      <c r="AB1120" s="1">
        <v>40346</v>
      </c>
      <c r="AC1120">
        <v>1968.84</v>
      </c>
    </row>
    <row r="1121" spans="1:29">
      <c r="A1121" s="1">
        <v>40344</v>
      </c>
      <c r="B1121">
        <v>2455.8918617305499</v>
      </c>
      <c r="D1121" s="1">
        <v>40353</v>
      </c>
      <c r="E1121">
        <f t="shared" si="118"/>
        <v>1980.63</v>
      </c>
      <c r="F1121">
        <f t="shared" si="119"/>
        <v>2512.9497813763201</v>
      </c>
      <c r="G1121" s="2">
        <f t="shared" si="120"/>
        <v>-1.4469372321652685E-3</v>
      </c>
      <c r="H1121" s="2">
        <f t="shared" si="121"/>
        <v>7.0007855515722087E-3</v>
      </c>
      <c r="I1121">
        <f t="shared" si="122"/>
        <v>12884.492785678076</v>
      </c>
      <c r="J1121">
        <f t="shared" si="123"/>
        <v>24263.831699927337</v>
      </c>
      <c r="AB1121" s="1">
        <v>40347</v>
      </c>
      <c r="AC1121">
        <v>1967.81</v>
      </c>
    </row>
    <row r="1122" spans="1:29">
      <c r="A1122" s="1">
        <v>40345</v>
      </c>
      <c r="B1122">
        <v>2455.8191880893</v>
      </c>
      <c r="D1122" s="1">
        <v>40354</v>
      </c>
      <c r="E1122">
        <f t="shared" si="118"/>
        <v>1981.76</v>
      </c>
      <c r="F1122">
        <f t="shared" si="119"/>
        <v>2536.8404928703999</v>
      </c>
      <c r="G1122" s="2">
        <f t="shared" si="120"/>
        <v>5.7052553985337262E-4</v>
      </c>
      <c r="H1122" s="2">
        <f t="shared" si="121"/>
        <v>9.4756897608184402E-3</v>
      </c>
      <c r="I1122">
        <f t="shared" si="122"/>
        <v>12891.843717880362</v>
      </c>
      <c r="J1122">
        <f t="shared" si="123"/>
        <v>24493.748241524558</v>
      </c>
      <c r="AB1122" s="1">
        <v>40350</v>
      </c>
      <c r="AC1122">
        <v>1971.68</v>
      </c>
    </row>
    <row r="1123" spans="1:29">
      <c r="A1123" s="1">
        <v>40346</v>
      </c>
      <c r="B1123">
        <v>2502.7146684367199</v>
      </c>
      <c r="D1123" s="1">
        <v>40357</v>
      </c>
      <c r="E1123">
        <f t="shared" si="118"/>
        <v>1992</v>
      </c>
      <c r="F1123">
        <f t="shared" si="119"/>
        <v>2513.5548242209102</v>
      </c>
      <c r="G1123" s="2">
        <f t="shared" si="120"/>
        <v>5.1671241724526862E-3</v>
      </c>
      <c r="H1123" s="2">
        <f t="shared" si="121"/>
        <v>-9.2103530557959053E-3</v>
      </c>
      <c r="I1123">
        <f t="shared" si="122"/>
        <v>12958.457475182504</v>
      </c>
      <c r="J1123">
        <f t="shared" si="123"/>
        <v>24268.152172560338</v>
      </c>
      <c r="AB1123" s="1">
        <v>40351</v>
      </c>
      <c r="AC1123">
        <v>1979.35</v>
      </c>
    </row>
    <row r="1124" spans="1:29">
      <c r="A1124" s="1">
        <v>40347</v>
      </c>
      <c r="B1124">
        <v>2521.09480367788</v>
      </c>
      <c r="D1124" s="1">
        <v>40358</v>
      </c>
      <c r="E1124">
        <f t="shared" si="118"/>
        <v>1996.84</v>
      </c>
      <c r="F1124">
        <f t="shared" si="119"/>
        <v>2530.2741551761001</v>
      </c>
      <c r="G1124" s="2">
        <f t="shared" si="120"/>
        <v>2.4297188755020294E-3</v>
      </c>
      <c r="H1124" s="2">
        <f t="shared" si="121"/>
        <v>6.6203183021852022E-3</v>
      </c>
      <c r="I1124">
        <f t="shared" si="122"/>
        <v>12989.942883907344</v>
      </c>
      <c r="J1124">
        <f t="shared" si="123"/>
        <v>24428.815064548551</v>
      </c>
      <c r="AB1124" s="1">
        <v>40352</v>
      </c>
      <c r="AC1124">
        <v>1983.5</v>
      </c>
    </row>
    <row r="1125" spans="1:29">
      <c r="A1125" s="1">
        <v>40350</v>
      </c>
      <c r="B1125">
        <v>2488.1315690383199</v>
      </c>
      <c r="D1125" s="1">
        <v>40359</v>
      </c>
      <c r="E1125">
        <f t="shared" si="118"/>
        <v>1998.43</v>
      </c>
      <c r="F1125">
        <f t="shared" si="119"/>
        <v>2539.339678409</v>
      </c>
      <c r="G1125" s="2">
        <f t="shared" si="120"/>
        <v>7.9625808777872287E-4</v>
      </c>
      <c r="H1125" s="2">
        <f t="shared" si="121"/>
        <v>3.5514733167970277E-3</v>
      </c>
      <c r="I1125">
        <f t="shared" si="122"/>
        <v>13000.286230988439</v>
      </c>
      <c r="J1125">
        <f t="shared" si="123"/>
        <v>24515.573349411261</v>
      </c>
      <c r="AB1125" s="1">
        <v>40353</v>
      </c>
      <c r="AC1125">
        <v>1980.63</v>
      </c>
    </row>
    <row r="1126" spans="1:29">
      <c r="A1126" s="1">
        <v>40351</v>
      </c>
      <c r="B1126">
        <v>2502.1211050340798</v>
      </c>
      <c r="D1126" s="1">
        <v>40360</v>
      </c>
      <c r="E1126">
        <f t="shared" si="118"/>
        <v>2001.87</v>
      </c>
      <c r="F1126">
        <f t="shared" si="119"/>
        <v>2538.8755880205899</v>
      </c>
      <c r="G1126" s="2">
        <f t="shared" si="120"/>
        <v>1.7213512607396897E-3</v>
      </c>
      <c r="H1126" s="2">
        <f t="shared" si="121"/>
        <v>-2.1410946971848121E-4</v>
      </c>
      <c r="I1126">
        <f t="shared" si="122"/>
        <v>13022.664290082128</v>
      </c>
      <c r="J1126">
        <f t="shared" si="123"/>
        <v>24510.324333001576</v>
      </c>
      <c r="AB1126" s="1">
        <v>40354</v>
      </c>
      <c r="AC1126">
        <v>1981.76</v>
      </c>
    </row>
    <row r="1127" spans="1:29">
      <c r="A1127" s="1">
        <v>40352</v>
      </c>
      <c r="B1127">
        <v>2495.40177978571</v>
      </c>
      <c r="D1127" s="1">
        <v>40361</v>
      </c>
      <c r="E1127">
        <f t="shared" si="118"/>
        <v>1995.75</v>
      </c>
      <c r="F1127">
        <f t="shared" si="119"/>
        <v>2454.70942366703</v>
      </c>
      <c r="G1127" s="2">
        <f t="shared" si="120"/>
        <v>-3.0571415726294848E-3</v>
      </c>
      <c r="H1127" s="2">
        <f t="shared" si="121"/>
        <v>-3.3182309714492576E-2</v>
      </c>
      <c r="I1127">
        <f t="shared" si="122"/>
        <v>12982.85216169452</v>
      </c>
      <c r="J1127">
        <f t="shared" si="123"/>
        <v>23697.015159781255</v>
      </c>
      <c r="AB1127" s="1">
        <v>40357</v>
      </c>
      <c r="AC1127">
        <v>1992</v>
      </c>
    </row>
    <row r="1128" spans="1:29">
      <c r="A1128" s="1">
        <v>40353</v>
      </c>
      <c r="B1128">
        <v>2512.9497813763201</v>
      </c>
      <c r="D1128" s="1">
        <v>40365</v>
      </c>
      <c r="E1128">
        <f t="shared" si="118"/>
        <v>2003.68</v>
      </c>
      <c r="F1128">
        <f t="shared" si="119"/>
        <v>2438.4245980564901</v>
      </c>
      <c r="G1128" s="2">
        <f t="shared" si="120"/>
        <v>3.9734435675811142E-3</v>
      </c>
      <c r="H1128" s="2">
        <f t="shared" si="121"/>
        <v>-6.6654646146863446E-3</v>
      </c>
      <c r="I1128">
        <f t="shared" si="122"/>
        <v>13034.438792105262</v>
      </c>
      <c r="J1128">
        <f t="shared" si="123"/>
        <v>23539.063543760047</v>
      </c>
      <c r="AB1128" s="1">
        <v>40358</v>
      </c>
      <c r="AC1128">
        <v>1996.84</v>
      </c>
    </row>
    <row r="1129" spans="1:29">
      <c r="A1129" s="1">
        <v>40354</v>
      </c>
      <c r="B1129">
        <v>2536.8404928703999</v>
      </c>
      <c r="D1129" s="1">
        <v>40366</v>
      </c>
      <c r="E1129">
        <f t="shared" si="118"/>
        <v>1998.68</v>
      </c>
      <c r="F1129">
        <f t="shared" si="119"/>
        <v>2438.60858973723</v>
      </c>
      <c r="G1129" s="2">
        <f t="shared" si="120"/>
        <v>-2.4954084484548611E-3</v>
      </c>
      <c r="H1129" s="2">
        <f t="shared" si="121"/>
        <v>4.4105938290595833E-5</v>
      </c>
      <c r="I1129">
        <f t="shared" si="122"/>
        <v>13001.912543422575</v>
      </c>
      <c r="J1129">
        <f t="shared" si="123"/>
        <v>23540.101756244123</v>
      </c>
      <c r="AB1129" s="1">
        <v>40359</v>
      </c>
      <c r="AC1129">
        <v>1998.43</v>
      </c>
    </row>
    <row r="1130" spans="1:29">
      <c r="A1130" s="1">
        <v>40357</v>
      </c>
      <c r="B1130">
        <v>2513.5548242209102</v>
      </c>
      <c r="D1130" s="1">
        <v>40367</v>
      </c>
      <c r="E1130">
        <f t="shared" si="118"/>
        <v>1996.71</v>
      </c>
      <c r="F1130">
        <f t="shared" si="119"/>
        <v>2431.2770164942699</v>
      </c>
      <c r="G1130" s="2">
        <f t="shared" si="120"/>
        <v>-9.8565052934940223E-4</v>
      </c>
      <c r="H1130" s="2">
        <f t="shared" si="121"/>
        <v>-3.0378067714601823E-3</v>
      </c>
      <c r="I1130">
        <f t="shared" si="122"/>
        <v>12989.097201441597</v>
      </c>
      <c r="J1130">
        <f t="shared" si="123"/>
        <v>23468.591475728143</v>
      </c>
      <c r="AB1130" s="1">
        <v>40360</v>
      </c>
      <c r="AC1130">
        <v>2001.87</v>
      </c>
    </row>
    <row r="1131" spans="1:29">
      <c r="A1131" s="1">
        <v>40358</v>
      </c>
      <c r="B1131">
        <v>2530.2741551761001</v>
      </c>
      <c r="D1131" s="1">
        <v>40368</v>
      </c>
      <c r="E1131">
        <f t="shared" si="118"/>
        <v>1995.26</v>
      </c>
      <c r="F1131">
        <f t="shared" si="119"/>
        <v>2456.0681785526199</v>
      </c>
      <c r="G1131" s="2">
        <f t="shared" si="120"/>
        <v>-7.2619459010070386E-4</v>
      </c>
      <c r="H1131" s="2">
        <f t="shared" si="121"/>
        <v>1.0165416481049483E-2</v>
      </c>
      <c r="I1131">
        <f t="shared" si="122"/>
        <v>12979.664589323618</v>
      </c>
      <c r="J1131">
        <f t="shared" si="123"/>
        <v>23707.159482302526</v>
      </c>
      <c r="AB1131" s="1">
        <v>40361</v>
      </c>
      <c r="AC1131">
        <v>1995.75</v>
      </c>
    </row>
    <row r="1132" spans="1:29">
      <c r="A1132" s="1">
        <v>40359</v>
      </c>
      <c r="B1132">
        <v>2539.339678409</v>
      </c>
      <c r="D1132" s="1">
        <v>40371</v>
      </c>
      <c r="E1132">
        <f t="shared" si="118"/>
        <v>1998.91</v>
      </c>
      <c r="F1132">
        <f t="shared" si="119"/>
        <v>2436.1885946457901</v>
      </c>
      <c r="G1132" s="2">
        <f t="shared" si="120"/>
        <v>1.8293355251948196E-3</v>
      </c>
      <c r="H1132" s="2">
        <f t="shared" si="121"/>
        <v>-8.1254176367072991E-3</v>
      </c>
      <c r="I1132">
        <f t="shared" si="122"/>
        <v>13003.408750861981</v>
      </c>
      <c r="J1132">
        <f t="shared" si="123"/>
        <v>23514.528910528792</v>
      </c>
      <c r="AB1132" s="1">
        <v>40365</v>
      </c>
      <c r="AC1132">
        <v>2003.68</v>
      </c>
    </row>
    <row r="1133" spans="1:29">
      <c r="A1133" s="1">
        <v>40360</v>
      </c>
      <c r="B1133">
        <v>2538.8755880205899</v>
      </c>
      <c r="D1133" s="1">
        <v>40372</v>
      </c>
      <c r="E1133">
        <f t="shared" si="118"/>
        <v>1995.28</v>
      </c>
      <c r="F1133">
        <f t="shared" si="119"/>
        <v>2462.5458601752798</v>
      </c>
      <c r="G1133" s="2">
        <f t="shared" si="120"/>
        <v>-1.8159897143944503E-3</v>
      </c>
      <c r="H1133" s="2">
        <f t="shared" si="121"/>
        <v>1.0787708721849388E-2</v>
      </c>
      <c r="I1133">
        <f t="shared" si="122"/>
        <v>12979.794694318349</v>
      </c>
      <c r="J1133">
        <f t="shared" si="123"/>
        <v>23768.196799147081</v>
      </c>
      <c r="AB1133" s="1">
        <v>40366</v>
      </c>
      <c r="AC1133">
        <v>1998.68</v>
      </c>
    </row>
    <row r="1134" spans="1:29">
      <c r="A1134" s="1">
        <v>40361</v>
      </c>
      <c r="B1134">
        <v>2454.70942366703</v>
      </c>
      <c r="D1134" s="1">
        <v>40373</v>
      </c>
      <c r="E1134">
        <f t="shared" si="118"/>
        <v>2005.84</v>
      </c>
      <c r="F1134">
        <f t="shared" si="119"/>
        <v>2462.7366653600602</v>
      </c>
      <c r="G1134" s="2">
        <f t="shared" si="120"/>
        <v>5.2924902770539184E-3</v>
      </c>
      <c r="H1134" s="2">
        <f t="shared" si="121"/>
        <v>4.6133689651196238E-5</v>
      </c>
      <c r="I1134">
        <f t="shared" si="122"/>
        <v>13048.490131536184</v>
      </c>
      <c r="J1134">
        <f t="shared" si="123"/>
        <v>23769.29331376178</v>
      </c>
      <c r="AB1134" s="1">
        <v>40367</v>
      </c>
      <c r="AC1134">
        <v>1996.71</v>
      </c>
    </row>
    <row r="1135" spans="1:29">
      <c r="A1135" s="1">
        <v>40365</v>
      </c>
      <c r="B1135">
        <v>2438.4245980564901</v>
      </c>
      <c r="D1135" s="1">
        <v>40374</v>
      </c>
      <c r="E1135">
        <f t="shared" si="118"/>
        <v>2014.14</v>
      </c>
      <c r="F1135">
        <f t="shared" si="119"/>
        <v>2476.77626992157</v>
      </c>
      <c r="G1135" s="2">
        <f t="shared" si="120"/>
        <v>4.1379172815378951E-3</v>
      </c>
      <c r="H1135" s="2">
        <f t="shared" si="121"/>
        <v>5.6694651596305937E-3</v>
      </c>
      <c r="I1135">
        <f t="shared" si="122"/>
        <v>13102.483704349444</v>
      </c>
      <c r="J1135">
        <f t="shared" si="123"/>
        <v>23904.052494073192</v>
      </c>
      <c r="AB1135" s="1">
        <v>40368</v>
      </c>
      <c r="AC1135">
        <v>1995.26</v>
      </c>
    </row>
    <row r="1136" spans="1:29">
      <c r="A1136" s="1">
        <v>40366</v>
      </c>
      <c r="B1136">
        <v>2438.60858973723</v>
      </c>
      <c r="D1136" s="1">
        <v>40375</v>
      </c>
      <c r="E1136">
        <f t="shared" si="118"/>
        <v>2018.75</v>
      </c>
      <c r="F1136">
        <f t="shared" si="119"/>
        <v>2444.3352551447201</v>
      </c>
      <c r="G1136" s="2">
        <f t="shared" si="120"/>
        <v>2.2888180563416238E-3</v>
      </c>
      <c r="H1136" s="2">
        <f t="shared" si="121"/>
        <v>-1.3129429630818567E-2</v>
      </c>
      <c r="I1136">
        <f t="shared" si="122"/>
        <v>13132.472905634881</v>
      </c>
      <c r="J1136">
        <f t="shared" si="123"/>
        <v>23590.205918960866</v>
      </c>
      <c r="AB1136" s="1">
        <v>40371</v>
      </c>
      <c r="AC1136">
        <v>1998.91</v>
      </c>
    </row>
    <row r="1137" spans="1:29">
      <c r="A1137" s="1">
        <v>40367</v>
      </c>
      <c r="B1137">
        <v>2431.2770164942699</v>
      </c>
      <c r="D1137" s="1">
        <v>40378</v>
      </c>
      <c r="E1137">
        <f t="shared" si="118"/>
        <v>2015.47</v>
      </c>
      <c r="F1137">
        <f t="shared" si="119"/>
        <v>2426.3889328842602</v>
      </c>
      <c r="G1137" s="2">
        <f t="shared" si="120"/>
        <v>-1.6247678018576073E-3</v>
      </c>
      <c r="H1137" s="2">
        <f t="shared" si="121"/>
        <v>-7.3733544499782529E-3</v>
      </c>
      <c r="I1137">
        <f t="shared" si="122"/>
        <v>13111.135686499038</v>
      </c>
      <c r="J1137">
        <f t="shared" si="123"/>
        <v>23416.266969172393</v>
      </c>
      <c r="AB1137" s="1">
        <v>40372</v>
      </c>
      <c r="AC1137">
        <v>1995.28</v>
      </c>
    </row>
    <row r="1138" spans="1:29">
      <c r="A1138" s="1">
        <v>40368</v>
      </c>
      <c r="B1138">
        <v>2456.0681785526199</v>
      </c>
      <c r="D1138" s="1">
        <v>40379</v>
      </c>
      <c r="E1138">
        <f t="shared" si="118"/>
        <v>2018.72</v>
      </c>
      <c r="F1138">
        <f t="shared" si="119"/>
        <v>2449.99970668582</v>
      </c>
      <c r="G1138" s="2">
        <f t="shared" si="120"/>
        <v>1.6125271028593069E-3</v>
      </c>
      <c r="H1138" s="2">
        <f t="shared" si="121"/>
        <v>9.6994789727481105E-3</v>
      </c>
      <c r="I1138">
        <f t="shared" si="122"/>
        <v>13132.277748142784</v>
      </c>
      <c r="J1138">
        <f t="shared" si="123"/>
        <v>23643.392558260137</v>
      </c>
      <c r="AB1138" s="1">
        <v>40373</v>
      </c>
      <c r="AC1138">
        <v>2005.84</v>
      </c>
    </row>
    <row r="1139" spans="1:29">
      <c r="A1139" s="1">
        <v>40371</v>
      </c>
      <c r="B1139">
        <v>2436.1885946457901</v>
      </c>
      <c r="D1139" s="1">
        <v>40380</v>
      </c>
      <c r="E1139">
        <f t="shared" si="118"/>
        <v>2026.78</v>
      </c>
      <c r="F1139">
        <f t="shared" si="119"/>
        <v>2465.6922988949</v>
      </c>
      <c r="G1139" s="2">
        <f t="shared" si="120"/>
        <v>3.9926289926288661E-3</v>
      </c>
      <c r="H1139" s="2">
        <f t="shared" si="121"/>
        <v>6.3737912376501064E-3</v>
      </c>
      <c r="I1139">
        <f t="shared" si="122"/>
        <v>13184.710061019274</v>
      </c>
      <c r="J1139">
        <f t="shared" si="123"/>
        <v>23794.090606576294</v>
      </c>
      <c r="AB1139" s="1">
        <v>40374</v>
      </c>
      <c r="AC1139">
        <v>2014.14</v>
      </c>
    </row>
    <row r="1140" spans="1:29">
      <c r="A1140" s="1">
        <v>40372</v>
      </c>
      <c r="B1140">
        <v>2462.5458601752798</v>
      </c>
      <c r="D1140" s="1">
        <v>40381</v>
      </c>
      <c r="E1140">
        <f t="shared" si="118"/>
        <v>2024.02</v>
      </c>
      <c r="F1140">
        <f t="shared" si="119"/>
        <v>2463.4204789369601</v>
      </c>
      <c r="G1140" s="2">
        <f t="shared" si="120"/>
        <v>-1.3617659538776028E-3</v>
      </c>
      <c r="H1140" s="2">
        <f t="shared" si="121"/>
        <v>-9.5272125222781645E-4</v>
      </c>
      <c r="I1140">
        <f t="shared" si="122"/>
        <v>13166.755571746431</v>
      </c>
      <c r="J1140">
        <f t="shared" si="123"/>
        <v>23771.421470777976</v>
      </c>
      <c r="AB1140" s="1">
        <v>40375</v>
      </c>
      <c r="AC1140">
        <v>2018.75</v>
      </c>
    </row>
    <row r="1141" spans="1:29">
      <c r="A1141" s="1">
        <v>40373</v>
      </c>
      <c r="B1141">
        <v>2462.7366653600602</v>
      </c>
      <c r="D1141" s="1">
        <v>40382</v>
      </c>
      <c r="E1141">
        <f t="shared" si="118"/>
        <v>2019.31</v>
      </c>
      <c r="F1141">
        <f t="shared" si="119"/>
        <v>2440.2750246426699</v>
      </c>
      <c r="G1141" s="2">
        <f t="shared" si="120"/>
        <v>-2.3270521042282333E-3</v>
      </c>
      <c r="H1141" s="2">
        <f t="shared" si="121"/>
        <v>-9.4270063798570832E-3</v>
      </c>
      <c r="I1141">
        <f t="shared" si="122"/>
        <v>13136.11584548734</v>
      </c>
      <c r="J1141">
        <f t="shared" si="123"/>
        <v>23547.32812891468</v>
      </c>
      <c r="AB1141" s="1">
        <v>40378</v>
      </c>
      <c r="AC1141">
        <v>2015.47</v>
      </c>
    </row>
    <row r="1142" spans="1:29">
      <c r="A1142" s="1">
        <v>40374</v>
      </c>
      <c r="B1142">
        <v>2476.77626992157</v>
      </c>
      <c r="D1142" s="1">
        <v>40385</v>
      </c>
      <c r="E1142">
        <f t="shared" si="118"/>
        <v>2021.94</v>
      </c>
      <c r="F1142">
        <f t="shared" si="119"/>
        <v>2433.44218112012</v>
      </c>
      <c r="G1142" s="2">
        <f t="shared" si="120"/>
        <v>1.302425085796699E-3</v>
      </c>
      <c r="H1142" s="2">
        <f t="shared" si="121"/>
        <v>-2.8313793068705287E-3</v>
      </c>
      <c r="I1142">
        <f t="shared" si="122"/>
        <v>13153.224652294435</v>
      </c>
      <c r="J1142">
        <f t="shared" si="123"/>
        <v>23480.656711318381</v>
      </c>
      <c r="AB1142" s="1">
        <v>40379</v>
      </c>
      <c r="AC1142">
        <v>2018.72</v>
      </c>
    </row>
    <row r="1143" spans="1:29">
      <c r="A1143" s="1">
        <v>40375</v>
      </c>
      <c r="B1143">
        <v>2444.3352551447201</v>
      </c>
      <c r="D1143" s="1">
        <v>40386</v>
      </c>
      <c r="E1143">
        <f t="shared" si="118"/>
        <v>2020.64</v>
      </c>
      <c r="F1143">
        <f t="shared" si="119"/>
        <v>2379.8153981256501</v>
      </c>
      <c r="G1143" s="2">
        <f t="shared" si="120"/>
        <v>-6.429468728053056E-4</v>
      </c>
      <c r="H1143" s="2">
        <f t="shared" si="121"/>
        <v>-2.2068767399612197E-2</v>
      </c>
      <c r="I1143">
        <f t="shared" si="122"/>
        <v>13144.767827636937</v>
      </c>
      <c r="J1143">
        <f t="shared" si="123"/>
        <v>22962.467559966153</v>
      </c>
      <c r="AB1143" s="1">
        <v>40380</v>
      </c>
      <c r="AC1143">
        <v>2026.78</v>
      </c>
    </row>
    <row r="1144" spans="1:29">
      <c r="A1144" s="1">
        <v>40378</v>
      </c>
      <c r="B1144">
        <v>2426.3889328842602</v>
      </c>
      <c r="D1144" s="1">
        <v>40387</v>
      </c>
      <c r="E1144">
        <f t="shared" si="118"/>
        <v>2026.37</v>
      </c>
      <c r="F1144">
        <f t="shared" si="119"/>
        <v>2391.8831781798699</v>
      </c>
      <c r="G1144" s="2">
        <f t="shared" si="120"/>
        <v>2.8357352126058277E-3</v>
      </c>
      <c r="H1144" s="2">
        <f t="shared" si="121"/>
        <v>5.0395399322472282E-3</v>
      </c>
      <c r="I1144">
        <f t="shared" si="122"/>
        <v>13182.042908627296</v>
      </c>
      <c r="J1144">
        <f t="shared" si="123"/>
        <v>23078.187832177533</v>
      </c>
      <c r="AB1144" s="1">
        <v>40381</v>
      </c>
      <c r="AC1144">
        <v>2024.02</v>
      </c>
    </row>
    <row r="1145" spans="1:29">
      <c r="A1145" s="1">
        <v>40379</v>
      </c>
      <c r="B1145">
        <v>2449.99970668582</v>
      </c>
      <c r="D1145" s="1">
        <v>40388</v>
      </c>
      <c r="E1145">
        <f t="shared" si="118"/>
        <v>2026.46</v>
      </c>
      <c r="F1145">
        <f t="shared" si="119"/>
        <v>2413.3781444247002</v>
      </c>
      <c r="G1145" s="2">
        <f t="shared" si="120"/>
        <v>4.4414396186409633E-5</v>
      </c>
      <c r="H1145" s="2">
        <f t="shared" si="121"/>
        <v>8.9552795892874019E-3</v>
      </c>
      <c r="I1145">
        <f t="shared" si="122"/>
        <v>13182.628381103586</v>
      </c>
      <c r="J1145">
        <f t="shared" si="123"/>
        <v>23284.859456628772</v>
      </c>
      <c r="AB1145" s="1">
        <v>40382</v>
      </c>
      <c r="AC1145">
        <v>2019.31</v>
      </c>
    </row>
    <row r="1146" spans="1:29">
      <c r="A1146" s="1">
        <v>40380</v>
      </c>
      <c r="B1146">
        <v>2465.6922988949</v>
      </c>
      <c r="D1146" s="1">
        <v>40389</v>
      </c>
      <c r="E1146">
        <f t="shared" si="118"/>
        <v>2037.58</v>
      </c>
      <c r="F1146">
        <f t="shared" si="119"/>
        <v>2454.3794058685999</v>
      </c>
      <c r="G1146" s="2">
        <f t="shared" si="120"/>
        <v>5.4874016758288402E-3</v>
      </c>
      <c r="H1146" s="2">
        <f t="shared" si="121"/>
        <v>1.6957808310726765E-2</v>
      </c>
      <c r="I1146">
        <f t="shared" si="122"/>
        <v>13254.966758173883</v>
      </c>
      <c r="J1146">
        <f t="shared" si="123"/>
        <v>23679.719639836494</v>
      </c>
      <c r="AB1146" s="1">
        <v>40385</v>
      </c>
      <c r="AC1146">
        <v>2021.94</v>
      </c>
    </row>
    <row r="1147" spans="1:29">
      <c r="A1147" s="1">
        <v>40381</v>
      </c>
      <c r="B1147">
        <v>2463.4204789369601</v>
      </c>
      <c r="D1147" s="1">
        <v>40392</v>
      </c>
      <c r="E1147">
        <f t="shared" si="118"/>
        <v>2031.62</v>
      </c>
      <c r="F1147">
        <f t="shared" si="119"/>
        <v>2445.0705727903101</v>
      </c>
      <c r="G1147" s="2">
        <f t="shared" si="120"/>
        <v>-2.9250385260947143E-3</v>
      </c>
      <c r="H1147" s="2">
        <f t="shared" si="121"/>
        <v>-3.824093333859279E-3</v>
      </c>
      <c r="I1147">
        <f t="shared" si="122"/>
        <v>13216.19546974412</v>
      </c>
      <c r="J1147">
        <f t="shared" si="123"/>
        <v>23589.16618181414</v>
      </c>
      <c r="AB1147" s="1">
        <v>40386</v>
      </c>
      <c r="AC1147">
        <v>2020.64</v>
      </c>
    </row>
    <row r="1148" spans="1:29">
      <c r="A1148" s="1">
        <v>40382</v>
      </c>
      <c r="B1148">
        <v>2440.2750246426699</v>
      </c>
      <c r="D1148" s="1">
        <v>40393</v>
      </c>
      <c r="E1148">
        <f t="shared" si="118"/>
        <v>2039.08</v>
      </c>
      <c r="F1148">
        <f t="shared" si="119"/>
        <v>2463.9916240366301</v>
      </c>
      <c r="G1148" s="2">
        <f t="shared" si="120"/>
        <v>3.6719465254329009E-3</v>
      </c>
      <c r="H1148" s="2">
        <f t="shared" si="121"/>
        <v>7.7070986964969616E-3</v>
      </c>
      <c r="I1148">
        <f t="shared" si="122"/>
        <v>13264.724632778689</v>
      </c>
      <c r="J1148">
        <f t="shared" si="123"/>
        <v>23770.970213745448</v>
      </c>
      <c r="AB1148" s="1">
        <v>40387</v>
      </c>
      <c r="AC1148">
        <v>2026.37</v>
      </c>
    </row>
    <row r="1149" spans="1:29">
      <c r="A1149" s="1">
        <v>40385</v>
      </c>
      <c r="B1149">
        <v>2433.44218112012</v>
      </c>
      <c r="D1149" s="1">
        <v>40394</v>
      </c>
      <c r="E1149">
        <f t="shared" si="118"/>
        <v>2035</v>
      </c>
      <c r="F1149">
        <f t="shared" si="119"/>
        <v>2474.2154252679102</v>
      </c>
      <c r="G1149" s="2">
        <f t="shared" si="120"/>
        <v>-2.0009023677344251E-3</v>
      </c>
      <c r="H1149" s="2">
        <f t="shared" si="121"/>
        <v>4.1179348786880236E-3</v>
      </c>
      <c r="I1149">
        <f t="shared" si="122"/>
        <v>13238.183213853617</v>
      </c>
      <c r="J1149">
        <f t="shared" si="123"/>
        <v>23868.857521088881</v>
      </c>
      <c r="AB1149" s="1">
        <v>40388</v>
      </c>
      <c r="AC1149">
        <v>2026.46</v>
      </c>
    </row>
    <row r="1150" spans="1:29">
      <c r="A1150" s="1">
        <v>40386</v>
      </c>
      <c r="B1150">
        <v>2379.8153981256501</v>
      </c>
      <c r="D1150" s="1">
        <v>40395</v>
      </c>
      <c r="E1150">
        <f t="shared" si="118"/>
        <v>2039.34</v>
      </c>
      <c r="F1150">
        <f t="shared" si="119"/>
        <v>2489.4956555977701</v>
      </c>
      <c r="G1150" s="2">
        <f t="shared" si="120"/>
        <v>2.1326781326780342E-3</v>
      </c>
      <c r="H1150" s="2">
        <f t="shared" si="121"/>
        <v>6.1444389541361558E-3</v>
      </c>
      <c r="I1150">
        <f t="shared" si="122"/>
        <v>13266.415997710188</v>
      </c>
      <c r="J1150">
        <f t="shared" si="123"/>
        <v>24015.518259032182</v>
      </c>
      <c r="AB1150" s="1">
        <v>40389</v>
      </c>
      <c r="AC1150">
        <v>2037.58</v>
      </c>
    </row>
    <row r="1151" spans="1:29">
      <c r="A1151" s="1">
        <v>40387</v>
      </c>
      <c r="B1151">
        <v>2391.8831781798699</v>
      </c>
      <c r="D1151" s="1">
        <v>40396</v>
      </c>
      <c r="E1151">
        <f t="shared" si="118"/>
        <v>2048.0100000000002</v>
      </c>
      <c r="F1151">
        <f t="shared" si="119"/>
        <v>2512.7346466529598</v>
      </c>
      <c r="G1151" s="2">
        <f t="shared" si="120"/>
        <v>4.2513754449970964E-3</v>
      </c>
      <c r="H1151" s="2">
        <f t="shared" si="121"/>
        <v>9.3034696767187678E-3</v>
      </c>
      <c r="I1151">
        <f t="shared" si="122"/>
        <v>13322.816512925971</v>
      </c>
      <c r="J1151">
        <f t="shared" si="123"/>
        <v>24238.945904925771</v>
      </c>
      <c r="AB1151" s="1">
        <v>40392</v>
      </c>
      <c r="AC1151">
        <v>2031.62</v>
      </c>
    </row>
    <row r="1152" spans="1:29">
      <c r="A1152" s="1">
        <v>40388</v>
      </c>
      <c r="B1152">
        <v>2413.3781444247002</v>
      </c>
      <c r="D1152" s="1">
        <v>40399</v>
      </c>
      <c r="E1152">
        <f t="shared" si="118"/>
        <v>2047.88</v>
      </c>
      <c r="F1152">
        <f t="shared" si="119"/>
        <v>2505.1360879424601</v>
      </c>
      <c r="G1152" s="2">
        <f t="shared" si="120"/>
        <v>-6.3476252557426172E-5</v>
      </c>
      <c r="H1152" s="2">
        <f t="shared" si="121"/>
        <v>-3.0553687623421691E-3</v>
      </c>
      <c r="I1152">
        <f t="shared" si="122"/>
        <v>13321.970830460219</v>
      </c>
      <c r="J1152">
        <f t="shared" si="123"/>
        <v>24164.88698677576</v>
      </c>
      <c r="AB1152" s="1">
        <v>40393</v>
      </c>
      <c r="AC1152">
        <v>2039.08</v>
      </c>
    </row>
    <row r="1153" spans="1:29">
      <c r="A1153" s="1">
        <v>40389</v>
      </c>
      <c r="B1153">
        <v>2454.3794058685999</v>
      </c>
      <c r="D1153" s="1">
        <v>40400</v>
      </c>
      <c r="E1153">
        <f t="shared" si="118"/>
        <v>2048.94</v>
      </c>
      <c r="F1153">
        <f t="shared" si="119"/>
        <v>2501.14522873346</v>
      </c>
      <c r="G1153" s="2">
        <f t="shared" si="120"/>
        <v>5.176084536202552E-4</v>
      </c>
      <c r="H1153" s="2">
        <f t="shared" si="121"/>
        <v>-1.6244200292112924E-3</v>
      </c>
      <c r="I1153">
        <f t="shared" si="122"/>
        <v>13328.866395180949</v>
      </c>
      <c r="J1153">
        <f t="shared" si="123"/>
        <v>24125.633060350814</v>
      </c>
      <c r="AB1153" s="1">
        <v>40394</v>
      </c>
      <c r="AC1153">
        <v>2035</v>
      </c>
    </row>
    <row r="1154" spans="1:29">
      <c r="A1154" s="1">
        <v>40392</v>
      </c>
      <c r="B1154">
        <v>2445.0705727903101</v>
      </c>
      <c r="D1154" s="1">
        <v>40401</v>
      </c>
      <c r="E1154">
        <f t="shared" si="118"/>
        <v>2057.09</v>
      </c>
      <c r="F1154">
        <f t="shared" si="119"/>
        <v>2511.2570205984798</v>
      </c>
      <c r="G1154" s="2">
        <f t="shared" si="120"/>
        <v>3.9776665007271728E-3</v>
      </c>
      <c r="H1154" s="2">
        <f t="shared" si="121"/>
        <v>4.0115155377105863E-3</v>
      </c>
      <c r="I1154">
        <f t="shared" si="122"/>
        <v>13381.884180533729</v>
      </c>
      <c r="J1154">
        <f t="shared" si="123"/>
        <v>24222.413412229515</v>
      </c>
      <c r="AB1154" s="1">
        <v>40395</v>
      </c>
      <c r="AC1154">
        <v>2039.34</v>
      </c>
    </row>
    <row r="1155" spans="1:29">
      <c r="A1155" s="1">
        <v>40393</v>
      </c>
      <c r="B1155">
        <v>2463.9916240366301</v>
      </c>
      <c r="D1155" s="1">
        <v>40402</v>
      </c>
      <c r="E1155">
        <f t="shared" si="118"/>
        <v>2053.1999999999998</v>
      </c>
      <c r="F1155">
        <f t="shared" si="119"/>
        <v>2537.92033671533</v>
      </c>
      <c r="G1155" s="2">
        <f t="shared" si="120"/>
        <v>-1.8910208109516047E-3</v>
      </c>
      <c r="H1155" s="2">
        <f t="shared" si="121"/>
        <v>1.0586168593758572E-2</v>
      </c>
      <c r="I1155">
        <f t="shared" si="122"/>
        <v>13356.578759058595</v>
      </c>
      <c r="J1155">
        <f t="shared" si="123"/>
        <v>24478.835964359092</v>
      </c>
      <c r="AB1155" s="1">
        <v>40396</v>
      </c>
      <c r="AC1155">
        <v>2048.0100000000002</v>
      </c>
    </row>
    <row r="1156" spans="1:29">
      <c r="A1156" s="1">
        <v>40394</v>
      </c>
      <c r="B1156">
        <v>2474.2154252679102</v>
      </c>
      <c r="D1156" s="1">
        <v>40403</v>
      </c>
      <c r="E1156">
        <f t="shared" si="118"/>
        <v>2057.35</v>
      </c>
      <c r="F1156">
        <f t="shared" si="119"/>
        <v>2548.5972179094501</v>
      </c>
      <c r="G1156" s="2">
        <f t="shared" si="120"/>
        <v>2.0212351451394106E-3</v>
      </c>
      <c r="H1156" s="2">
        <f t="shared" si="121"/>
        <v>4.1755918231468295E-3</v>
      </c>
      <c r="I1156">
        <f t="shared" si="122"/>
        <v>13383.575545465226</v>
      </c>
      <c r="J1156">
        <f t="shared" si="123"/>
        <v>24581.049591652019</v>
      </c>
      <c r="AB1156" s="1">
        <v>40399</v>
      </c>
      <c r="AC1156">
        <v>2047.88</v>
      </c>
    </row>
    <row r="1157" spans="1:29">
      <c r="A1157" s="1">
        <v>40395</v>
      </c>
      <c r="B1157">
        <v>2489.4956555977701</v>
      </c>
      <c r="D1157" s="1">
        <v>40406</v>
      </c>
      <c r="E1157">
        <f t="shared" ref="E1157:E1220" si="124">SUMIF(AB:AB,D1157,AC:AC)</f>
        <v>2073.27</v>
      </c>
      <c r="F1157">
        <f t="shared" ref="F1157:F1220" si="125">SUMIF(A:A,D1157,B:B)</f>
        <v>2587.6787484842798</v>
      </c>
      <c r="G1157" s="2">
        <f t="shared" ref="G1157:G1220" si="126">E1157/E1156-1</f>
        <v>7.7381097042312774E-3</v>
      </c>
      <c r="H1157" s="2">
        <f t="shared" ref="H1157:H1220" si="127">(F1157/F1156-1)-($M$23/252)</f>
        <v>1.5303176900874316E-2</v>
      </c>
      <c r="I1157">
        <f t="shared" ref="I1157:I1220" si="128">I1156*(1+G1157)</f>
        <v>13487.139121270902</v>
      </c>
      <c r="J1157">
        <f t="shared" ref="J1157:J1220" si="129">J1156*(1+H1157)</f>
        <v>24957.217741962231</v>
      </c>
      <c r="AB1157" s="1">
        <v>40400</v>
      </c>
      <c r="AC1157">
        <v>2048.94</v>
      </c>
    </row>
    <row r="1158" spans="1:29">
      <c r="A1158" s="1">
        <v>40396</v>
      </c>
      <c r="B1158">
        <v>2512.7346466529598</v>
      </c>
      <c r="D1158" s="1">
        <v>40407</v>
      </c>
      <c r="E1158">
        <f t="shared" si="124"/>
        <v>2067.2199999999998</v>
      </c>
      <c r="F1158">
        <f t="shared" si="125"/>
        <v>2582.9090342592299</v>
      </c>
      <c r="G1158" s="2">
        <f t="shared" si="126"/>
        <v>-2.9180955688358212E-3</v>
      </c>
      <c r="H1158" s="2">
        <f t="shared" si="127"/>
        <v>-1.8745896889027828E-3</v>
      </c>
      <c r="I1158">
        <f t="shared" si="128"/>
        <v>13447.782360364849</v>
      </c>
      <c r="J1158">
        <f t="shared" si="129"/>
        <v>24910.433198919447</v>
      </c>
      <c r="AB1158" s="1">
        <v>40401</v>
      </c>
      <c r="AC1158">
        <v>2057.09</v>
      </c>
    </row>
    <row r="1159" spans="1:29">
      <c r="A1159" s="1">
        <v>40399</v>
      </c>
      <c r="B1159">
        <v>2505.1360879424601</v>
      </c>
      <c r="D1159" s="1">
        <v>40408</v>
      </c>
      <c r="E1159">
        <f t="shared" si="124"/>
        <v>2071</v>
      </c>
      <c r="F1159">
        <f t="shared" si="125"/>
        <v>2591.4104943501702</v>
      </c>
      <c r="G1159" s="2">
        <f t="shared" si="126"/>
        <v>1.8285426805082494E-3</v>
      </c>
      <c r="H1159" s="2">
        <f t="shared" si="127"/>
        <v>3.2600791707940399E-3</v>
      </c>
      <c r="I1159">
        <f t="shared" si="128"/>
        <v>13472.372204368961</v>
      </c>
      <c r="J1159">
        <f t="shared" si="129"/>
        <v>24991.643183326698</v>
      </c>
      <c r="AB1159" s="1">
        <v>40402</v>
      </c>
      <c r="AC1159">
        <v>2053.1999999999998</v>
      </c>
    </row>
    <row r="1160" spans="1:29">
      <c r="A1160" s="1">
        <v>40400</v>
      </c>
      <c r="B1160">
        <v>2501.14522873346</v>
      </c>
      <c r="D1160" s="1">
        <v>40409</v>
      </c>
      <c r="E1160">
        <f t="shared" si="124"/>
        <v>2079.77</v>
      </c>
      <c r="F1160">
        <f t="shared" si="125"/>
        <v>2613.0852189078601</v>
      </c>
      <c r="G1160" s="2">
        <f t="shared" si="126"/>
        <v>4.2346692419121812E-3</v>
      </c>
      <c r="H1160" s="2">
        <f t="shared" si="127"/>
        <v>8.3327153079165387E-3</v>
      </c>
      <c r="I1160">
        <f t="shared" si="128"/>
        <v>13529.423244558395</v>
      </c>
      <c r="J1160">
        <f t="shared" si="129"/>
        <v>25199.89143105039</v>
      </c>
      <c r="AB1160" s="1">
        <v>40403</v>
      </c>
      <c r="AC1160">
        <v>2057.35</v>
      </c>
    </row>
    <row r="1161" spans="1:29">
      <c r="A1161" s="1">
        <v>40401</v>
      </c>
      <c r="B1161">
        <v>2511.2570205984798</v>
      </c>
      <c r="D1161" s="1">
        <v>40410</v>
      </c>
      <c r="E1161">
        <f t="shared" si="124"/>
        <v>2074.62</v>
      </c>
      <c r="F1161">
        <f t="shared" si="125"/>
        <v>2592.3207793136098</v>
      </c>
      <c r="G1161" s="2">
        <f t="shared" si="126"/>
        <v>-2.4762353529477199E-3</v>
      </c>
      <c r="H1161" s="2">
        <f t="shared" si="127"/>
        <v>-7.9776800202094097E-3</v>
      </c>
      <c r="I1161">
        <f t="shared" si="128"/>
        <v>13495.921208415226</v>
      </c>
      <c r="J1161">
        <f t="shared" si="129"/>
        <v>24998.854760669452</v>
      </c>
      <c r="AB1161" s="1">
        <v>40406</v>
      </c>
      <c r="AC1161">
        <v>2073.27</v>
      </c>
    </row>
    <row r="1162" spans="1:29">
      <c r="A1162" s="1">
        <v>40402</v>
      </c>
      <c r="B1162">
        <v>2537.92033671533</v>
      </c>
      <c r="D1162" s="1">
        <v>40413</v>
      </c>
      <c r="E1162">
        <f t="shared" si="124"/>
        <v>2076.0100000000002</v>
      </c>
      <c r="F1162">
        <f t="shared" si="125"/>
        <v>2594.9241400512401</v>
      </c>
      <c r="G1162" s="2">
        <f t="shared" si="126"/>
        <v>6.7000221727364639E-4</v>
      </c>
      <c r="H1162" s="2">
        <f t="shared" si="127"/>
        <v>9.7290950978065139E-4</v>
      </c>
      <c r="I1162">
        <f t="shared" si="128"/>
        <v>13504.963505549014</v>
      </c>
      <c r="J1162">
        <f t="shared" si="129"/>
        <v>25023.176384199731</v>
      </c>
      <c r="AB1162" s="1">
        <v>40407</v>
      </c>
      <c r="AC1162">
        <v>2067.2199999999998</v>
      </c>
    </row>
    <row r="1163" spans="1:29">
      <c r="A1163" s="1">
        <v>40403</v>
      </c>
      <c r="B1163">
        <v>2548.5972179094501</v>
      </c>
      <c r="D1163" s="1">
        <v>40414</v>
      </c>
      <c r="E1163">
        <f t="shared" si="124"/>
        <v>2085.36</v>
      </c>
      <c r="F1163">
        <f t="shared" si="125"/>
        <v>2618.7774443375301</v>
      </c>
      <c r="G1163" s="2">
        <f t="shared" si="126"/>
        <v>4.5038318697885327E-3</v>
      </c>
      <c r="H1163" s="2">
        <f t="shared" si="127"/>
        <v>9.1609442862146898E-3</v>
      </c>
      <c r="I1163">
        <f t="shared" si="128"/>
        <v>13565.787590585636</v>
      </c>
      <c r="J1163">
        <f t="shared" si="129"/>
        <v>25252.412308919505</v>
      </c>
      <c r="AB1163" s="1">
        <v>40408</v>
      </c>
      <c r="AC1163">
        <v>2071</v>
      </c>
    </row>
    <row r="1164" spans="1:29">
      <c r="A1164" s="1">
        <v>40406</v>
      </c>
      <c r="B1164">
        <v>2587.6787484842798</v>
      </c>
      <c r="D1164" s="1">
        <v>40415</v>
      </c>
      <c r="E1164">
        <f t="shared" si="124"/>
        <v>2078.9</v>
      </c>
      <c r="F1164">
        <f t="shared" si="125"/>
        <v>2625.5999281712802</v>
      </c>
      <c r="G1164" s="2">
        <f t="shared" si="126"/>
        <v>-3.0977864733188198E-3</v>
      </c>
      <c r="H1164" s="2">
        <f t="shared" si="127"/>
        <v>2.5738679145260409E-3</v>
      </c>
      <c r="I1164">
        <f t="shared" si="128"/>
        <v>13523.763677287603</v>
      </c>
      <c r="J1164">
        <f t="shared" si="129"/>
        <v>25317.408682725814</v>
      </c>
      <c r="AB1164" s="1">
        <v>40409</v>
      </c>
      <c r="AC1164">
        <v>2079.77</v>
      </c>
    </row>
    <row r="1165" spans="1:29">
      <c r="A1165" s="1">
        <v>40407</v>
      </c>
      <c r="B1165">
        <v>2582.9090342592299</v>
      </c>
      <c r="D1165" s="1">
        <v>40416</v>
      </c>
      <c r="E1165">
        <f t="shared" si="124"/>
        <v>2083.84</v>
      </c>
      <c r="F1165">
        <f t="shared" si="125"/>
        <v>2623.83058511646</v>
      </c>
      <c r="G1165" s="2">
        <f t="shared" si="126"/>
        <v>2.3762566742027147E-3</v>
      </c>
      <c r="H1165" s="2">
        <f t="shared" si="127"/>
        <v>-7.0523064420117054E-4</v>
      </c>
      <c r="I1165">
        <f t="shared" si="128"/>
        <v>13555.899610986098</v>
      </c>
      <c r="J1165">
        <f t="shared" si="129"/>
        <v>25299.554070290993</v>
      </c>
      <c r="AB1165" s="1">
        <v>40410</v>
      </c>
      <c r="AC1165">
        <v>2074.62</v>
      </c>
    </row>
    <row r="1166" spans="1:29">
      <c r="A1166" s="1">
        <v>40408</v>
      </c>
      <c r="B1166">
        <v>2591.4104943501702</v>
      </c>
      <c r="D1166" s="1">
        <v>40417</v>
      </c>
      <c r="E1166">
        <f t="shared" si="124"/>
        <v>2063.34</v>
      </c>
      <c r="F1166">
        <f t="shared" si="125"/>
        <v>2597.4742411723701</v>
      </c>
      <c r="G1166" s="2">
        <f t="shared" si="126"/>
        <v>-9.8376074938575364E-3</v>
      </c>
      <c r="H1166" s="2">
        <f t="shared" si="127"/>
        <v>-1.0076336140183583E-2</v>
      </c>
      <c r="I1166">
        <f t="shared" si="128"/>
        <v>13422.541991387081</v>
      </c>
      <c r="J1166">
        <f t="shared" si="129"/>
        <v>25044.627259281991</v>
      </c>
      <c r="AB1166" s="1">
        <v>40413</v>
      </c>
      <c r="AC1166">
        <v>2076.0100000000002</v>
      </c>
    </row>
    <row r="1167" spans="1:29">
      <c r="A1167" s="1">
        <v>40409</v>
      </c>
      <c r="B1167">
        <v>2613.0852189078601</v>
      </c>
      <c r="D1167" s="1">
        <v>40420</v>
      </c>
      <c r="E1167">
        <f t="shared" si="124"/>
        <v>2074.08</v>
      </c>
      <c r="F1167">
        <f t="shared" si="125"/>
        <v>2619.9246918951098</v>
      </c>
      <c r="G1167" s="2">
        <f t="shared" si="126"/>
        <v>5.20515281049172E-3</v>
      </c>
      <c r="H1167" s="2">
        <f t="shared" si="127"/>
        <v>8.6118359182150942E-3</v>
      </c>
      <c r="I1167">
        <f t="shared" si="128"/>
        <v>13492.408373557493</v>
      </c>
      <c r="J1167">
        <f t="shared" si="129"/>
        <v>25260.307479871783</v>
      </c>
      <c r="AB1167" s="1">
        <v>40414</v>
      </c>
      <c r="AC1167">
        <v>2085.36</v>
      </c>
    </row>
    <row r="1168" spans="1:29">
      <c r="A1168" s="1">
        <v>40410</v>
      </c>
      <c r="B1168">
        <v>2592.3207793136098</v>
      </c>
      <c r="D1168" s="1">
        <v>40421</v>
      </c>
      <c r="E1168">
        <f t="shared" si="124"/>
        <v>2077.9899999999998</v>
      </c>
      <c r="F1168">
        <f t="shared" si="125"/>
        <v>2649.9878008453502</v>
      </c>
      <c r="G1168" s="2">
        <f t="shared" si="126"/>
        <v>1.8851731852194131E-3</v>
      </c>
      <c r="H1168" s="2">
        <f t="shared" si="127"/>
        <v>1.144344968510066E-2</v>
      </c>
      <c r="I1168">
        <f t="shared" si="128"/>
        <v>13517.843900027354</v>
      </c>
      <c r="J1168">
        <f t="shared" si="129"/>
        <v>25549.372537547864</v>
      </c>
      <c r="AB1168" s="1">
        <v>40415</v>
      </c>
      <c r="AC1168">
        <v>2078.9</v>
      </c>
    </row>
    <row r="1169" spans="1:29">
      <c r="A1169" s="1">
        <v>40413</v>
      </c>
      <c r="B1169">
        <v>2594.9241400512401</v>
      </c>
      <c r="D1169" s="1">
        <v>40422</v>
      </c>
      <c r="E1169">
        <f t="shared" si="124"/>
        <v>2066.34</v>
      </c>
      <c r="F1169">
        <f t="shared" si="125"/>
        <v>2622.6099831387601</v>
      </c>
      <c r="G1169" s="2">
        <f t="shared" si="126"/>
        <v>-5.606379241478332E-3</v>
      </c>
      <c r="H1169" s="2">
        <f t="shared" si="127"/>
        <v>-1.0362648730768342E-2</v>
      </c>
      <c r="I1169">
        <f t="shared" si="128"/>
        <v>13442.057740596696</v>
      </c>
      <c r="J1169">
        <f t="shared" si="129"/>
        <v>25284.613364649718</v>
      </c>
      <c r="AB1169" s="1">
        <v>40416</v>
      </c>
      <c r="AC1169">
        <v>2083.84</v>
      </c>
    </row>
    <row r="1170" spans="1:29">
      <c r="A1170" s="1">
        <v>40414</v>
      </c>
      <c r="B1170">
        <v>2618.7774443375301</v>
      </c>
      <c r="D1170" s="1">
        <v>40423</v>
      </c>
      <c r="E1170">
        <f t="shared" si="124"/>
        <v>2063.5300000000002</v>
      </c>
      <c r="F1170">
        <f t="shared" si="125"/>
        <v>2629.6747732009899</v>
      </c>
      <c r="G1170" s="2">
        <f t="shared" si="126"/>
        <v>-1.3598923700842702E-3</v>
      </c>
      <c r="H1170" s="2">
        <f t="shared" si="127"/>
        <v>2.6624520479930588E-3</v>
      </c>
      <c r="I1170">
        <f t="shared" si="128"/>
        <v>13423.777988837026</v>
      </c>
      <c r="J1170">
        <f t="shared" si="129"/>
        <v>25351.93243528514</v>
      </c>
      <c r="AB1170" s="1">
        <v>40417</v>
      </c>
      <c r="AC1170">
        <v>2063.34</v>
      </c>
    </row>
    <row r="1171" spans="1:29">
      <c r="A1171" s="1">
        <v>40415</v>
      </c>
      <c r="B1171">
        <v>2625.5999281712802</v>
      </c>
      <c r="D1171" s="1">
        <v>40424</v>
      </c>
      <c r="E1171">
        <f t="shared" si="124"/>
        <v>2058.5</v>
      </c>
      <c r="F1171">
        <f t="shared" si="125"/>
        <v>2615.8277587706998</v>
      </c>
      <c r="G1171" s="2">
        <f t="shared" si="126"/>
        <v>-2.4375705708180595E-3</v>
      </c>
      <c r="H1171" s="2">
        <f t="shared" si="127"/>
        <v>-5.2970248600098576E-3</v>
      </c>
      <c r="I1171">
        <f t="shared" si="128"/>
        <v>13391.056582662242</v>
      </c>
      <c r="J1171">
        <f t="shared" si="129"/>
        <v>25217.642618926144</v>
      </c>
      <c r="AB1171" s="1">
        <v>40420</v>
      </c>
      <c r="AC1171">
        <v>2074.08</v>
      </c>
    </row>
    <row r="1172" spans="1:29">
      <c r="A1172" s="1">
        <v>40416</v>
      </c>
      <c r="B1172">
        <v>2623.83058511646</v>
      </c>
      <c r="D1172" s="1">
        <v>40428</v>
      </c>
      <c r="E1172">
        <f t="shared" si="124"/>
        <v>2074.11</v>
      </c>
      <c r="F1172">
        <f t="shared" si="125"/>
        <v>2655.6200243581102</v>
      </c>
      <c r="G1172" s="2">
        <f t="shared" si="126"/>
        <v>7.5831916444013547E-3</v>
      </c>
      <c r="H1172" s="2">
        <f t="shared" si="127"/>
        <v>1.5180763079709914E-2</v>
      </c>
      <c r="I1172">
        <f t="shared" si="128"/>
        <v>13492.603531049592</v>
      </c>
      <c r="J1172">
        <f t="shared" si="129"/>
        <v>25600.465676952856</v>
      </c>
      <c r="AB1172" s="1">
        <v>40421</v>
      </c>
      <c r="AC1172">
        <v>2077.9899999999998</v>
      </c>
    </row>
    <row r="1173" spans="1:29">
      <c r="A1173" s="1">
        <v>40417</v>
      </c>
      <c r="B1173">
        <v>2597.4742411723701</v>
      </c>
      <c r="D1173" s="1">
        <v>40429</v>
      </c>
      <c r="E1173">
        <f t="shared" si="124"/>
        <v>2069.5300000000002</v>
      </c>
      <c r="F1173">
        <f t="shared" si="125"/>
        <v>2642.5630171277298</v>
      </c>
      <c r="G1173" s="2">
        <f t="shared" si="126"/>
        <v>-2.2081760369507819E-3</v>
      </c>
      <c r="H1173" s="2">
        <f t="shared" si="127"/>
        <v>-4.9480944901691189E-3</v>
      </c>
      <c r="I1173">
        <f t="shared" si="128"/>
        <v>13462.809487256251</v>
      </c>
      <c r="J1173">
        <f t="shared" si="129"/>
        <v>25473.792153790961</v>
      </c>
      <c r="AB1173" s="1">
        <v>40422</v>
      </c>
      <c r="AC1173">
        <v>2066.34</v>
      </c>
    </row>
    <row r="1174" spans="1:29">
      <c r="A1174" s="1">
        <v>40420</v>
      </c>
      <c r="B1174">
        <v>2619.9246918951098</v>
      </c>
      <c r="D1174" s="1">
        <v>40430</v>
      </c>
      <c r="E1174">
        <f t="shared" si="124"/>
        <v>2057.61</v>
      </c>
      <c r="F1174">
        <f t="shared" si="125"/>
        <v>2614.1850041059301</v>
      </c>
      <c r="G1174" s="2">
        <f t="shared" si="126"/>
        <v>-5.7597618783008508E-3</v>
      </c>
      <c r="H1174" s="2">
        <f t="shared" si="127"/>
        <v>-1.0770170887371788E-2</v>
      </c>
      <c r="I1174">
        <f t="shared" si="128"/>
        <v>13385.266910396726</v>
      </c>
      <c r="J1174">
        <f t="shared" si="129"/>
        <v>25199.435059145242</v>
      </c>
      <c r="AB1174" s="1">
        <v>40423</v>
      </c>
      <c r="AC1174">
        <v>2063.5300000000002</v>
      </c>
    </row>
    <row r="1175" spans="1:29">
      <c r="A1175" s="1">
        <v>40421</v>
      </c>
      <c r="B1175">
        <v>2649.9878008453502</v>
      </c>
      <c r="D1175" s="1">
        <v>40431</v>
      </c>
      <c r="E1175">
        <f t="shared" si="124"/>
        <v>2055.38</v>
      </c>
      <c r="F1175">
        <f t="shared" si="125"/>
        <v>2602.5149048230601</v>
      </c>
      <c r="G1175" s="2">
        <f t="shared" si="126"/>
        <v>-1.0837816690237867E-3</v>
      </c>
      <c r="H1175" s="2">
        <f t="shared" si="127"/>
        <v>-4.495493581954035E-3</v>
      </c>
      <c r="I1175">
        <f t="shared" si="128"/>
        <v>13370.760203484248</v>
      </c>
      <c r="J1175">
        <f t="shared" si="129"/>
        <v>25086.151160567988</v>
      </c>
      <c r="AB1175" s="1">
        <v>40424</v>
      </c>
      <c r="AC1175">
        <v>2058.5</v>
      </c>
    </row>
    <row r="1176" spans="1:29">
      <c r="A1176" s="1">
        <v>40422</v>
      </c>
      <c r="B1176">
        <v>2622.6099831387601</v>
      </c>
      <c r="D1176" s="1">
        <v>40434</v>
      </c>
      <c r="E1176">
        <f t="shared" si="124"/>
        <v>2065.52</v>
      </c>
      <c r="F1176">
        <f t="shared" si="125"/>
        <v>2615.03781252519</v>
      </c>
      <c r="G1176" s="2">
        <f t="shared" si="126"/>
        <v>4.9333943115141832E-3</v>
      </c>
      <c r="H1176" s="2">
        <f t="shared" si="127"/>
        <v>4.7804993939882471E-3</v>
      </c>
      <c r="I1176">
        <f t="shared" si="128"/>
        <v>13436.723435812737</v>
      </c>
      <c r="J1176">
        <f t="shared" si="129"/>
        <v>25206.07549098858</v>
      </c>
      <c r="AB1176" s="1">
        <v>40428</v>
      </c>
      <c r="AC1176">
        <v>2074.11</v>
      </c>
    </row>
    <row r="1177" spans="1:29">
      <c r="A1177" s="1">
        <v>40423</v>
      </c>
      <c r="B1177">
        <v>2629.6747732009899</v>
      </c>
      <c r="D1177" s="1">
        <v>40435</v>
      </c>
      <c r="E1177">
        <f t="shared" si="124"/>
        <v>2075.3200000000002</v>
      </c>
      <c r="F1177">
        <f t="shared" si="125"/>
        <v>2679.5012610273202</v>
      </c>
      <c r="G1177" s="2">
        <f t="shared" si="126"/>
        <v>4.7445679538324903E-3</v>
      </c>
      <c r="H1177" s="2">
        <f t="shared" si="127"/>
        <v>2.4619708684045696E-2</v>
      </c>
      <c r="I1177">
        <f t="shared" si="128"/>
        <v>13500.474883230805</v>
      </c>
      <c r="J1177">
        <f t="shared" si="129"/>
        <v>25826.641726644782</v>
      </c>
      <c r="AB1177" s="1">
        <v>40429</v>
      </c>
      <c r="AC1177">
        <v>2069.5300000000002</v>
      </c>
    </row>
    <row r="1178" spans="1:29">
      <c r="A1178" s="1">
        <v>40424</v>
      </c>
      <c r="B1178">
        <v>2615.8277587706998</v>
      </c>
      <c r="D1178" s="1">
        <v>40436</v>
      </c>
      <c r="E1178">
        <f t="shared" si="124"/>
        <v>2064.66</v>
      </c>
      <c r="F1178">
        <f t="shared" si="125"/>
        <v>2662.33419007664</v>
      </c>
      <c r="G1178" s="2">
        <f t="shared" si="126"/>
        <v>-5.1365572538212279E-3</v>
      </c>
      <c r="H1178" s="2">
        <f t="shared" si="127"/>
        <v>-6.4381649822441763E-3</v>
      </c>
      <c r="I1178">
        <f t="shared" si="128"/>
        <v>13431.128921039315</v>
      </c>
      <c r="J1178">
        <f t="shared" si="129"/>
        <v>25660.365546271332</v>
      </c>
      <c r="AB1178" s="1">
        <v>40430</v>
      </c>
      <c r="AC1178">
        <v>2057.61</v>
      </c>
    </row>
    <row r="1179" spans="1:29">
      <c r="A1179" s="1">
        <v>40428</v>
      </c>
      <c r="B1179">
        <v>2655.6200243581102</v>
      </c>
      <c r="D1179" s="1">
        <v>40437</v>
      </c>
      <c r="E1179">
        <f t="shared" si="124"/>
        <v>2059.9</v>
      </c>
      <c r="F1179">
        <f t="shared" si="125"/>
        <v>2667.6982368655899</v>
      </c>
      <c r="G1179" s="2">
        <f t="shared" si="126"/>
        <v>-2.3054643379538664E-3</v>
      </c>
      <c r="H1179" s="2">
        <f t="shared" si="127"/>
        <v>1.9834417274649748E-3</v>
      </c>
      <c r="I1179">
        <f t="shared" si="128"/>
        <v>13400.163932293399</v>
      </c>
      <c r="J1179">
        <f t="shared" si="129"/>
        <v>25711.261386037808</v>
      </c>
      <c r="AB1179" s="1">
        <v>40431</v>
      </c>
      <c r="AC1179">
        <v>2055.38</v>
      </c>
    </row>
    <row r="1180" spans="1:29">
      <c r="A1180" s="1">
        <v>40429</v>
      </c>
      <c r="B1180">
        <v>2642.5630171277298</v>
      </c>
      <c r="D1180" s="1">
        <v>40438</v>
      </c>
      <c r="E1180">
        <f t="shared" si="124"/>
        <v>2062.38</v>
      </c>
      <c r="F1180">
        <f t="shared" si="125"/>
        <v>2679.3149712413701</v>
      </c>
      <c r="G1180" s="2">
        <f t="shared" si="126"/>
        <v>1.2039419389291428E-3</v>
      </c>
      <c r="H1180" s="2">
        <f t="shared" si="127"/>
        <v>4.3232416597561388E-3</v>
      </c>
      <c r="I1180">
        <f t="shared" si="128"/>
        <v>13416.296951640012</v>
      </c>
      <c r="J1180">
        <f t="shared" si="129"/>
        <v>25822.417382386804</v>
      </c>
      <c r="AB1180" s="1">
        <v>40434</v>
      </c>
      <c r="AC1180">
        <v>2065.52</v>
      </c>
    </row>
    <row r="1181" spans="1:29">
      <c r="A1181" s="1">
        <v>40430</v>
      </c>
      <c r="B1181">
        <v>2614.1850041059301</v>
      </c>
      <c r="D1181" s="1">
        <v>40441</v>
      </c>
      <c r="E1181">
        <f t="shared" si="124"/>
        <v>2068.0100000000002</v>
      </c>
      <c r="F1181">
        <f t="shared" si="125"/>
        <v>2693.19563717763</v>
      </c>
      <c r="G1181" s="2">
        <f t="shared" si="126"/>
        <v>2.7298557976707105E-3</v>
      </c>
      <c r="H1181" s="2">
        <f t="shared" si="127"/>
        <v>5.1493279761579362E-3</v>
      </c>
      <c r="I1181">
        <f t="shared" si="128"/>
        <v>13452.921507656718</v>
      </c>
      <c r="J1181">
        <f t="shared" si="129"/>
        <v>25955.385478625954</v>
      </c>
      <c r="AB1181" s="1">
        <v>40435</v>
      </c>
      <c r="AC1181">
        <v>2075.3200000000002</v>
      </c>
    </row>
    <row r="1182" spans="1:29">
      <c r="A1182" s="1">
        <v>40431</v>
      </c>
      <c r="B1182">
        <v>2602.5149048230601</v>
      </c>
      <c r="D1182" s="1">
        <v>40442</v>
      </c>
      <c r="E1182">
        <f t="shared" si="124"/>
        <v>2080.67</v>
      </c>
      <c r="F1182">
        <f t="shared" si="125"/>
        <v>2696.30531062718</v>
      </c>
      <c r="G1182" s="2">
        <f t="shared" si="126"/>
        <v>6.1218272638912108E-3</v>
      </c>
      <c r="H1182" s="2">
        <f t="shared" si="127"/>
        <v>1.1232915507584881E-3</v>
      </c>
      <c r="I1182">
        <f t="shared" si="128"/>
        <v>13535.27796932128</v>
      </c>
      <c r="J1182">
        <f t="shared" si="129"/>
        <v>25984.540943830772</v>
      </c>
      <c r="AB1182" s="1">
        <v>40436</v>
      </c>
      <c r="AC1182">
        <v>2064.66</v>
      </c>
    </row>
    <row r="1183" spans="1:29">
      <c r="A1183" s="1">
        <v>40434</v>
      </c>
      <c r="B1183">
        <v>2615.03781252519</v>
      </c>
      <c r="D1183" s="1">
        <v>40443</v>
      </c>
      <c r="E1183">
        <f t="shared" si="124"/>
        <v>2084.27</v>
      </c>
      <c r="F1183">
        <f t="shared" si="125"/>
        <v>2739.7187602354202</v>
      </c>
      <c r="G1183" s="2">
        <f t="shared" si="126"/>
        <v>1.7302119028965723E-3</v>
      </c>
      <c r="H1183" s="2">
        <f t="shared" si="127"/>
        <v>1.6069738989090334E-2</v>
      </c>
      <c r="I1183">
        <f t="shared" si="128"/>
        <v>13558.696868372814</v>
      </c>
      <c r="J1183">
        <f t="shared" si="129"/>
        <v>26402.105734549463</v>
      </c>
      <c r="AB1183" s="1">
        <v>40437</v>
      </c>
      <c r="AC1183">
        <v>2059.9</v>
      </c>
    </row>
    <row r="1184" spans="1:29">
      <c r="A1184" s="1">
        <v>40435</v>
      </c>
      <c r="B1184">
        <v>2679.5012610273202</v>
      </c>
      <c r="D1184" s="1">
        <v>40444</v>
      </c>
      <c r="E1184">
        <f t="shared" si="124"/>
        <v>2083.04</v>
      </c>
      <c r="F1184">
        <f t="shared" si="125"/>
        <v>2749.3807076745102</v>
      </c>
      <c r="G1184" s="2">
        <f t="shared" si="126"/>
        <v>-5.9013467544988263E-4</v>
      </c>
      <c r="H1184" s="2">
        <f t="shared" si="127"/>
        <v>3.4952709633283238E-3</v>
      </c>
      <c r="I1184">
        <f t="shared" si="128"/>
        <v>13550.695411196873</v>
      </c>
      <c r="J1184">
        <f t="shared" si="129"/>
        <v>26494.388248094157</v>
      </c>
      <c r="AB1184" s="1">
        <v>40438</v>
      </c>
      <c r="AC1184">
        <v>2062.38</v>
      </c>
    </row>
    <row r="1185" spans="1:29">
      <c r="A1185" s="1">
        <v>40436</v>
      </c>
      <c r="B1185">
        <v>2662.33419007664</v>
      </c>
      <c r="D1185" s="1">
        <v>40445</v>
      </c>
      <c r="E1185">
        <f t="shared" si="124"/>
        <v>2076.5500000000002</v>
      </c>
      <c r="F1185">
        <f t="shared" si="125"/>
        <v>2741.7164521270902</v>
      </c>
      <c r="G1185" s="2">
        <f t="shared" si="126"/>
        <v>-3.1156386819263249E-3</v>
      </c>
      <c r="H1185" s="2">
        <f t="shared" si="127"/>
        <v>-2.8189789900406096E-3</v>
      </c>
      <c r="I1185">
        <f t="shared" si="128"/>
        <v>13508.476340406747</v>
      </c>
      <c r="J1185">
        <f t="shared" si="129"/>
        <v>26419.701124268802</v>
      </c>
      <c r="AB1185" s="1">
        <v>40441</v>
      </c>
      <c r="AC1185">
        <v>2068.0100000000002</v>
      </c>
    </row>
    <row r="1186" spans="1:29">
      <c r="A1186" s="1">
        <v>40437</v>
      </c>
      <c r="B1186">
        <v>2667.6982368655899</v>
      </c>
      <c r="D1186" s="1">
        <v>40448</v>
      </c>
      <c r="E1186">
        <f t="shared" si="124"/>
        <v>2089.9299999999998</v>
      </c>
      <c r="F1186">
        <f t="shared" si="125"/>
        <v>2760.3282916788098</v>
      </c>
      <c r="G1186" s="2">
        <f t="shared" si="126"/>
        <v>6.4433796441210056E-3</v>
      </c>
      <c r="H1186" s="2">
        <f t="shared" si="127"/>
        <v>6.7570404308359925E-3</v>
      </c>
      <c r="I1186">
        <f t="shared" si="128"/>
        <v>13595.516581881615</v>
      </c>
      <c r="J1186">
        <f t="shared" si="129"/>
        <v>26598.220112936087</v>
      </c>
      <c r="AB1186" s="1">
        <v>40442</v>
      </c>
      <c r="AC1186">
        <v>2080.67</v>
      </c>
    </row>
    <row r="1187" spans="1:29">
      <c r="A1187" s="1">
        <v>40438</v>
      </c>
      <c r="B1187">
        <v>2679.3149712413701</v>
      </c>
      <c r="D1187" s="1">
        <v>40449</v>
      </c>
      <c r="E1187">
        <f t="shared" si="124"/>
        <v>2096.31</v>
      </c>
      <c r="F1187">
        <f t="shared" si="125"/>
        <v>2785.8671777569198</v>
      </c>
      <c r="G1187" s="2">
        <f t="shared" si="126"/>
        <v>3.0527338236210344E-3</v>
      </c>
      <c r="H1187" s="2">
        <f t="shared" si="127"/>
        <v>9.2207698822020737E-3</v>
      </c>
      <c r="I1187">
        <f t="shared" si="128"/>
        <v>13637.020075200726</v>
      </c>
      <c r="J1187">
        <f t="shared" si="129"/>
        <v>26843.476179873629</v>
      </c>
      <c r="AB1187" s="1">
        <v>40443</v>
      </c>
      <c r="AC1187">
        <v>2084.27</v>
      </c>
    </row>
    <row r="1188" spans="1:29">
      <c r="A1188" s="1">
        <v>40441</v>
      </c>
      <c r="B1188">
        <v>2693.19563717763</v>
      </c>
      <c r="D1188" s="1">
        <v>40450</v>
      </c>
      <c r="E1188">
        <f t="shared" si="124"/>
        <v>2091.38</v>
      </c>
      <c r="F1188">
        <f t="shared" si="125"/>
        <v>2785.5460260371301</v>
      </c>
      <c r="G1188" s="2">
        <f t="shared" si="126"/>
        <v>-2.3517514108122306E-3</v>
      </c>
      <c r="H1188" s="2">
        <f t="shared" si="127"/>
        <v>-1.4662811208946335E-4</v>
      </c>
      <c r="I1188">
        <f t="shared" si="128"/>
        <v>13604.949193999599</v>
      </c>
      <c r="J1188">
        <f t="shared" si="129"/>
        <v>26839.540171639455</v>
      </c>
      <c r="AB1188" s="1">
        <v>40444</v>
      </c>
      <c r="AC1188">
        <v>2083.04</v>
      </c>
    </row>
    <row r="1189" spans="1:29">
      <c r="A1189" s="1">
        <v>40442</v>
      </c>
      <c r="B1189">
        <v>2696.30531062718</v>
      </c>
      <c r="D1189" s="1">
        <v>40451</v>
      </c>
      <c r="E1189">
        <f t="shared" si="124"/>
        <v>2092.52</v>
      </c>
      <c r="F1189">
        <f t="shared" si="125"/>
        <v>2784.5068547851902</v>
      </c>
      <c r="G1189" s="2">
        <f t="shared" si="126"/>
        <v>5.4509462651441964E-4</v>
      </c>
      <c r="H1189" s="2">
        <f t="shared" si="127"/>
        <v>-4.0440757344365396E-4</v>
      </c>
      <c r="I1189">
        <f t="shared" si="128"/>
        <v>13612.36517869925</v>
      </c>
      <c r="J1189">
        <f t="shared" si="129"/>
        <v>26828.686058326301</v>
      </c>
      <c r="AB1189" s="1">
        <v>40445</v>
      </c>
      <c r="AC1189">
        <v>2076.5500000000002</v>
      </c>
    </row>
    <row r="1190" spans="1:29">
      <c r="A1190" s="1">
        <v>40443</v>
      </c>
      <c r="B1190">
        <v>2739.7187602354202</v>
      </c>
      <c r="D1190" s="1">
        <v>40452</v>
      </c>
      <c r="E1190">
        <f t="shared" si="124"/>
        <v>2091.4699999999998</v>
      </c>
      <c r="F1190">
        <f t="shared" si="125"/>
        <v>2800.7154160380901</v>
      </c>
      <c r="G1190" s="2">
        <f t="shared" si="126"/>
        <v>-5.0178731863981252E-4</v>
      </c>
      <c r="H1190" s="2">
        <f t="shared" si="127"/>
        <v>5.7896317063195982E-3</v>
      </c>
      <c r="I1190">
        <f t="shared" si="128"/>
        <v>13605.534666475885</v>
      </c>
      <c r="J1190">
        <f t="shared" si="129"/>
        <v>26984.014269768479</v>
      </c>
      <c r="AB1190" s="1">
        <v>40448</v>
      </c>
      <c r="AC1190">
        <v>2089.9299999999998</v>
      </c>
    </row>
    <row r="1191" spans="1:29">
      <c r="A1191" s="1">
        <v>40444</v>
      </c>
      <c r="B1191">
        <v>2749.3807076745102</v>
      </c>
      <c r="D1191" s="1">
        <v>40455</v>
      </c>
      <c r="E1191">
        <f t="shared" si="124"/>
        <v>2096.71</v>
      </c>
      <c r="F1191">
        <f t="shared" si="125"/>
        <v>2804.7015996068899</v>
      </c>
      <c r="G1191" s="2">
        <f t="shared" si="126"/>
        <v>2.50541485175515E-3</v>
      </c>
      <c r="H1191" s="2">
        <f t="shared" si="127"/>
        <v>1.391924128018552E-3</v>
      </c>
      <c r="I1191">
        <f t="shared" si="128"/>
        <v>13639.622175095343</v>
      </c>
      <c r="J1191">
        <f t="shared" si="129"/>
        <v>27021.573970301364</v>
      </c>
      <c r="AB1191" s="1">
        <v>40449</v>
      </c>
      <c r="AC1191">
        <v>2096.31</v>
      </c>
    </row>
    <row r="1192" spans="1:29">
      <c r="A1192" s="1">
        <v>40445</v>
      </c>
      <c r="B1192">
        <v>2741.7164521270902</v>
      </c>
      <c r="D1192" s="1">
        <v>40456</v>
      </c>
      <c r="E1192">
        <f t="shared" si="124"/>
        <v>2098.41</v>
      </c>
      <c r="F1192">
        <f t="shared" si="125"/>
        <v>2854.5126687065999</v>
      </c>
      <c r="G1192" s="2">
        <f t="shared" si="126"/>
        <v>8.1079405354089751E-4</v>
      </c>
      <c r="H1192" s="2">
        <f t="shared" si="127"/>
        <v>1.7728497012832047E-2</v>
      </c>
      <c r="I1192">
        <f t="shared" si="128"/>
        <v>13650.681099647454</v>
      </c>
      <c r="J1192">
        <f t="shared" si="129"/>
        <v>27500.625863715872</v>
      </c>
      <c r="AB1192" s="1">
        <v>40450</v>
      </c>
      <c r="AC1192">
        <v>2091.38</v>
      </c>
    </row>
    <row r="1193" spans="1:29">
      <c r="A1193" s="1">
        <v>40448</v>
      </c>
      <c r="B1193">
        <v>2760.3282916788098</v>
      </c>
      <c r="D1193" s="1">
        <v>40457</v>
      </c>
      <c r="E1193">
        <f t="shared" si="124"/>
        <v>2110.48</v>
      </c>
      <c r="F1193">
        <f t="shared" si="125"/>
        <v>2885.7016983478602</v>
      </c>
      <c r="G1193" s="2">
        <f t="shared" si="126"/>
        <v>5.7519741137337377E-3</v>
      </c>
      <c r="H1193" s="2">
        <f t="shared" si="127"/>
        <v>1.0894869472999636E-2</v>
      </c>
      <c r="I1193">
        <f t="shared" si="128"/>
        <v>13729.199463967461</v>
      </c>
      <c r="J1193">
        <f t="shared" si="129"/>
        <v>27800.241592926854</v>
      </c>
      <c r="AB1193" s="1">
        <v>40451</v>
      </c>
      <c r="AC1193">
        <v>2092.52</v>
      </c>
    </row>
    <row r="1194" spans="1:29">
      <c r="A1194" s="1">
        <v>40449</v>
      </c>
      <c r="B1194">
        <v>2785.8671777569198</v>
      </c>
      <c r="D1194" s="1">
        <v>40458</v>
      </c>
      <c r="E1194">
        <f t="shared" si="124"/>
        <v>2110.1799999999998</v>
      </c>
      <c r="F1194">
        <f t="shared" si="125"/>
        <v>2858.90742086214</v>
      </c>
      <c r="G1194" s="2">
        <f t="shared" si="126"/>
        <v>-1.4214775785614808E-4</v>
      </c>
      <c r="H1194" s="2">
        <f t="shared" si="127"/>
        <v>-9.316535371315748E-3</v>
      </c>
      <c r="I1194">
        <f t="shared" si="128"/>
        <v>13727.247889046499</v>
      </c>
      <c r="J1194">
        <f t="shared" si="129"/>
        <v>27541.239658795228</v>
      </c>
      <c r="AB1194" s="1">
        <v>40452</v>
      </c>
      <c r="AC1194">
        <v>2091.4699999999998</v>
      </c>
    </row>
    <row r="1195" spans="1:29">
      <c r="A1195" s="1">
        <v>40450</v>
      </c>
      <c r="B1195">
        <v>2785.5460260371301</v>
      </c>
      <c r="D1195" s="1">
        <v>40459</v>
      </c>
      <c r="E1195">
        <f t="shared" si="124"/>
        <v>2109.96</v>
      </c>
      <c r="F1195">
        <f t="shared" si="125"/>
        <v>2882.4798988242601</v>
      </c>
      <c r="G1195" s="2">
        <f t="shared" si="126"/>
        <v>-1.0425650892331717E-4</v>
      </c>
      <c r="H1195" s="2">
        <f t="shared" si="127"/>
        <v>8.2139258207839187E-3</v>
      </c>
      <c r="I1195">
        <f t="shared" si="128"/>
        <v>13725.816734104463</v>
      </c>
      <c r="J1195">
        <f t="shared" si="129"/>
        <v>27767.461358365003</v>
      </c>
      <c r="AB1195" s="1">
        <v>40455</v>
      </c>
      <c r="AC1195">
        <v>2096.71</v>
      </c>
    </row>
    <row r="1196" spans="1:29">
      <c r="A1196" s="1">
        <v>40451</v>
      </c>
      <c r="B1196">
        <v>2784.5068547851902</v>
      </c>
      <c r="D1196" s="1">
        <v>40463</v>
      </c>
      <c r="E1196">
        <f t="shared" si="124"/>
        <v>2105.4499999999998</v>
      </c>
      <c r="F1196">
        <f t="shared" si="125"/>
        <v>2878.8383529463199</v>
      </c>
      <c r="G1196" s="2">
        <f t="shared" si="126"/>
        <v>-2.1374812792660514E-3</v>
      </c>
      <c r="H1196" s="2">
        <f t="shared" si="127"/>
        <v>-1.2946870285576498E-3</v>
      </c>
      <c r="I1196">
        <f t="shared" si="128"/>
        <v>13696.478057792678</v>
      </c>
      <c r="J1196">
        <f t="shared" si="129"/>
        <v>27731.511186328353</v>
      </c>
      <c r="AB1196" s="1">
        <v>40456</v>
      </c>
      <c r="AC1196">
        <v>2098.41</v>
      </c>
    </row>
    <row r="1197" spans="1:29">
      <c r="A1197" s="1">
        <v>40452</v>
      </c>
      <c r="B1197">
        <v>2800.7154160380901</v>
      </c>
      <c r="D1197" s="1">
        <v>40464</v>
      </c>
      <c r="E1197">
        <f t="shared" si="124"/>
        <v>2105.02</v>
      </c>
      <c r="F1197">
        <f t="shared" si="125"/>
        <v>2931.0078668603201</v>
      </c>
      <c r="G1197" s="2">
        <f t="shared" si="126"/>
        <v>-2.0423187442109025E-4</v>
      </c>
      <c r="H1197" s="2">
        <f t="shared" si="127"/>
        <v>1.8090374738521788E-2</v>
      </c>
      <c r="I1197">
        <f t="shared" si="128"/>
        <v>13693.680800405968</v>
      </c>
      <c r="J1197">
        <f t="shared" si="129"/>
        <v>28233.184615754541</v>
      </c>
      <c r="AB1197" s="1">
        <v>40457</v>
      </c>
      <c r="AC1197">
        <v>2110.48</v>
      </c>
    </row>
    <row r="1198" spans="1:29">
      <c r="A1198" s="1">
        <v>40455</v>
      </c>
      <c r="B1198">
        <v>2804.7015996068899</v>
      </c>
      <c r="D1198" s="1">
        <v>40465</v>
      </c>
      <c r="E1198">
        <f t="shared" si="124"/>
        <v>2095.33</v>
      </c>
      <c r="F1198">
        <f t="shared" si="125"/>
        <v>2930.4829885520899</v>
      </c>
      <c r="G1198" s="2">
        <f t="shared" si="126"/>
        <v>-4.6032816790338993E-3</v>
      </c>
      <c r="H1198" s="2">
        <f t="shared" si="127"/>
        <v>-2.1042696119414261E-4</v>
      </c>
      <c r="I1198">
        <f t="shared" si="128"/>
        <v>13630.64493045892</v>
      </c>
      <c r="J1198">
        <f t="shared" si="129"/>
        <v>28227.243592511015</v>
      </c>
      <c r="AB1198" s="1">
        <v>40458</v>
      </c>
      <c r="AC1198">
        <v>2110.1799999999998</v>
      </c>
    </row>
    <row r="1199" spans="1:29">
      <c r="A1199" s="1">
        <v>40456</v>
      </c>
      <c r="B1199">
        <v>2854.5126687065999</v>
      </c>
      <c r="D1199" s="1">
        <v>40466</v>
      </c>
      <c r="E1199">
        <f t="shared" si="124"/>
        <v>2082.98</v>
      </c>
      <c r="F1199">
        <f t="shared" si="125"/>
        <v>2908.2048743586001</v>
      </c>
      <c r="G1199" s="2">
        <f t="shared" si="126"/>
        <v>-5.8940596469291284E-3</v>
      </c>
      <c r="H1199" s="2">
        <f t="shared" si="127"/>
        <v>-7.6335479839974348E-3</v>
      </c>
      <c r="I1199">
        <f t="shared" si="128"/>
        <v>13550.305096212684</v>
      </c>
      <c r="J1199">
        <f t="shared" si="129"/>
        <v>28011.769574091599</v>
      </c>
      <c r="AB1199" s="1">
        <v>40459</v>
      </c>
      <c r="AC1199">
        <v>2109.96</v>
      </c>
    </row>
    <row r="1200" spans="1:29">
      <c r="A1200" s="1">
        <v>40457</v>
      </c>
      <c r="B1200">
        <v>2885.7016983478602</v>
      </c>
      <c r="D1200" s="1">
        <v>40469</v>
      </c>
      <c r="E1200">
        <f t="shared" si="124"/>
        <v>2093.1799999999998</v>
      </c>
      <c r="F1200">
        <f t="shared" si="125"/>
        <v>2920.2411992460902</v>
      </c>
      <c r="G1200" s="2">
        <f t="shared" si="126"/>
        <v>4.8968305024530423E-3</v>
      </c>
      <c r="H1200" s="2">
        <f t="shared" si="127"/>
        <v>4.1073980303441785E-3</v>
      </c>
      <c r="I1200">
        <f t="shared" si="128"/>
        <v>13616.658643525363</v>
      </c>
      <c r="J1200">
        <f t="shared" si="129"/>
        <v>28126.825061266674</v>
      </c>
      <c r="AB1200" s="1">
        <v>40463</v>
      </c>
      <c r="AC1200">
        <v>2105.4499999999998</v>
      </c>
    </row>
    <row r="1201" spans="1:29">
      <c r="A1201" s="1">
        <v>40458</v>
      </c>
      <c r="B1201">
        <v>2858.90742086214</v>
      </c>
      <c r="D1201" s="1">
        <v>40470</v>
      </c>
      <c r="E1201">
        <f t="shared" si="124"/>
        <v>2096.89</v>
      </c>
      <c r="F1201">
        <f t="shared" si="125"/>
        <v>2849.8213300681</v>
      </c>
      <c r="G1201" s="2">
        <f t="shared" si="126"/>
        <v>1.7724228207798287E-3</v>
      </c>
      <c r="H1201" s="2">
        <f t="shared" si="127"/>
        <v>-2.4145750851038792E-2</v>
      </c>
      <c r="I1201">
        <f t="shared" si="128"/>
        <v>13640.793120047916</v>
      </c>
      <c r="J1201">
        <f t="shared" si="129"/>
        <v>27447.681751106575</v>
      </c>
      <c r="AB1201" s="1">
        <v>40464</v>
      </c>
      <c r="AC1201">
        <v>2105.02</v>
      </c>
    </row>
    <row r="1202" spans="1:29">
      <c r="A1202" s="1">
        <v>40459</v>
      </c>
      <c r="B1202">
        <v>2882.4798988242601</v>
      </c>
      <c r="D1202" s="1">
        <v>40471</v>
      </c>
      <c r="E1202">
        <f t="shared" si="124"/>
        <v>2097.69</v>
      </c>
      <c r="F1202">
        <f t="shared" si="125"/>
        <v>2867.1838646994102</v>
      </c>
      <c r="G1202" s="2">
        <f t="shared" si="126"/>
        <v>3.8151739003966512E-4</v>
      </c>
      <c r="H1202" s="2">
        <f t="shared" si="127"/>
        <v>6.0611501542669702E-3</v>
      </c>
      <c r="I1202">
        <f t="shared" si="128"/>
        <v>13645.997319837148</v>
      </c>
      <c r="J1202">
        <f t="shared" si="129"/>
        <v>27614.046271586561</v>
      </c>
      <c r="AB1202" s="1">
        <v>40465</v>
      </c>
      <c r="AC1202">
        <v>2095.33</v>
      </c>
    </row>
    <row r="1203" spans="1:29">
      <c r="A1203" s="1">
        <v>40462</v>
      </c>
      <c r="B1203">
        <v>2882.4798988242601</v>
      </c>
      <c r="D1203" s="1">
        <v>40472</v>
      </c>
      <c r="E1203">
        <f t="shared" si="124"/>
        <v>2093.25</v>
      </c>
      <c r="F1203">
        <f t="shared" si="125"/>
        <v>2817.9781245586</v>
      </c>
      <c r="G1203" s="2">
        <f t="shared" si="126"/>
        <v>-2.1166139896743319E-3</v>
      </c>
      <c r="H1203" s="2">
        <f t="shared" si="127"/>
        <v>-1.7193046001112964E-2</v>
      </c>
      <c r="I1203">
        <f t="shared" si="128"/>
        <v>13617.114011006923</v>
      </c>
      <c r="J1203">
        <f t="shared" si="129"/>
        <v>27139.276703762313</v>
      </c>
      <c r="AB1203" s="1">
        <v>40466</v>
      </c>
      <c r="AC1203">
        <v>2082.98</v>
      </c>
    </row>
    <row r="1204" spans="1:29">
      <c r="A1204" s="1">
        <v>40463</v>
      </c>
      <c r="B1204">
        <v>2878.8383529463199</v>
      </c>
      <c r="D1204" s="1">
        <v>40473</v>
      </c>
      <c r="E1204">
        <f t="shared" si="124"/>
        <v>2092.89</v>
      </c>
      <c r="F1204">
        <f t="shared" si="125"/>
        <v>2821.1049445744302</v>
      </c>
      <c r="G1204" s="2">
        <f t="shared" si="126"/>
        <v>-1.719813686851257E-4</v>
      </c>
      <c r="H1204" s="2">
        <f t="shared" si="127"/>
        <v>1.0782477733362835E-3</v>
      </c>
      <c r="I1204">
        <f t="shared" si="128"/>
        <v>13614.772121101769</v>
      </c>
      <c r="J1204">
        <f t="shared" si="129"/>
        <v>27168.5395684381</v>
      </c>
      <c r="AB1204" s="1">
        <v>40469</v>
      </c>
      <c r="AC1204">
        <v>2093.1799999999998</v>
      </c>
    </row>
    <row r="1205" spans="1:29">
      <c r="A1205" s="1">
        <v>40464</v>
      </c>
      <c r="B1205">
        <v>2931.0078668603201</v>
      </c>
      <c r="D1205" s="1">
        <v>40476</v>
      </c>
      <c r="E1205">
        <f t="shared" si="124"/>
        <v>2098.48</v>
      </c>
      <c r="F1205">
        <f t="shared" si="125"/>
        <v>2853.76288750394</v>
      </c>
      <c r="G1205" s="2">
        <f t="shared" si="126"/>
        <v>2.6709478281228272E-3</v>
      </c>
      <c r="H1205" s="2">
        <f t="shared" si="127"/>
        <v>1.1544945745853042E-2</v>
      </c>
      <c r="I1205">
        <f t="shared" si="128"/>
        <v>13651.136467129012</v>
      </c>
      <c r="J1205">
        <f t="shared" si="129"/>
        <v>27482.198883749777</v>
      </c>
      <c r="AB1205" s="1">
        <v>40470</v>
      </c>
      <c r="AC1205">
        <v>2096.89</v>
      </c>
    </row>
    <row r="1206" spans="1:29">
      <c r="A1206" s="1">
        <v>40465</v>
      </c>
      <c r="B1206">
        <v>2930.4829885520899</v>
      </c>
      <c r="D1206" s="1">
        <v>40477</v>
      </c>
      <c r="E1206">
        <f t="shared" si="124"/>
        <v>2089.3200000000002</v>
      </c>
      <c r="F1206">
        <f t="shared" si="125"/>
        <v>2841.0794177248499</v>
      </c>
      <c r="G1206" s="2">
        <f t="shared" si="126"/>
        <v>-4.3650642369714721E-3</v>
      </c>
      <c r="H1206" s="2">
        <f t="shared" si="127"/>
        <v>-4.4758213923981379E-3</v>
      </c>
      <c r="I1206">
        <f t="shared" si="128"/>
        <v>13591.54837954233</v>
      </c>
      <c r="J1206">
        <f t="shared" si="129"/>
        <v>27359.193470075752</v>
      </c>
      <c r="AB1206" s="1">
        <v>40471</v>
      </c>
      <c r="AC1206">
        <v>2097.69</v>
      </c>
    </row>
    <row r="1207" spans="1:29">
      <c r="A1207" s="1">
        <v>40466</v>
      </c>
      <c r="B1207">
        <v>2908.2048743586001</v>
      </c>
      <c r="D1207" s="1">
        <v>40478</v>
      </c>
      <c r="E1207">
        <f t="shared" si="124"/>
        <v>2082.85</v>
      </c>
      <c r="F1207">
        <f t="shared" si="125"/>
        <v>2798.65979298196</v>
      </c>
      <c r="G1207" s="2">
        <f t="shared" si="126"/>
        <v>-3.0967013190895676E-3</v>
      </c>
      <c r="H1207" s="2">
        <f t="shared" si="127"/>
        <v>-1.4962161938384655E-2</v>
      </c>
      <c r="I1207">
        <f t="shared" si="128"/>
        <v>13549.459413746932</v>
      </c>
      <c r="J1207">
        <f t="shared" si="129"/>
        <v>26949.840786872883</v>
      </c>
      <c r="AB1207" s="1">
        <v>40472</v>
      </c>
      <c r="AC1207">
        <v>2093.25</v>
      </c>
    </row>
    <row r="1208" spans="1:29">
      <c r="A1208" s="1">
        <v>40469</v>
      </c>
      <c r="B1208">
        <v>2920.2411992460902</v>
      </c>
      <c r="D1208" s="1">
        <v>40479</v>
      </c>
      <c r="E1208">
        <f t="shared" si="124"/>
        <v>2088.11</v>
      </c>
      <c r="F1208">
        <f t="shared" si="125"/>
        <v>2850.9954039108602</v>
      </c>
      <c r="G1208" s="2">
        <f t="shared" si="126"/>
        <v>2.5253858895264436E-3</v>
      </c>
      <c r="H1208" s="2">
        <f t="shared" si="127"/>
        <v>1.8668891194480865E-2</v>
      </c>
      <c r="I1208">
        <f t="shared" si="128"/>
        <v>13583.67702736112</v>
      </c>
      <c r="J1208">
        <f t="shared" si="129"/>
        <v>27452.964432231594</v>
      </c>
      <c r="AB1208" s="1">
        <v>40473</v>
      </c>
      <c r="AC1208">
        <v>2092.89</v>
      </c>
    </row>
    <row r="1209" spans="1:29">
      <c r="A1209" s="1">
        <v>40470</v>
      </c>
      <c r="B1209">
        <v>2849.8213300681</v>
      </c>
      <c r="D1209" s="1">
        <v>40480</v>
      </c>
      <c r="E1209">
        <f t="shared" si="124"/>
        <v>2094.9899999999998</v>
      </c>
      <c r="F1209">
        <f t="shared" si="125"/>
        <v>2892.5733296675498</v>
      </c>
      <c r="G1209" s="2">
        <f t="shared" si="126"/>
        <v>3.2948455780583696E-3</v>
      </c>
      <c r="H1209" s="2">
        <f t="shared" si="127"/>
        <v>1.4552303120713395E-2</v>
      </c>
      <c r="I1209">
        <f t="shared" si="128"/>
        <v>13628.433145548493</v>
      </c>
      <c r="J1209">
        <f t="shared" si="129"/>
        <v>27852.46829221159</v>
      </c>
      <c r="AB1209" s="1">
        <v>40476</v>
      </c>
      <c r="AC1209">
        <v>2098.48</v>
      </c>
    </row>
    <row r="1210" spans="1:29">
      <c r="A1210" s="1">
        <v>40471</v>
      </c>
      <c r="B1210">
        <v>2867.1838646994102</v>
      </c>
      <c r="D1210" s="1">
        <v>40483</v>
      </c>
      <c r="E1210">
        <f t="shared" si="124"/>
        <v>2094.2800000000002</v>
      </c>
      <c r="F1210">
        <f t="shared" si="125"/>
        <v>2875.4292523798299</v>
      </c>
      <c r="G1210" s="2">
        <f t="shared" si="126"/>
        <v>-3.3890376565026692E-4</v>
      </c>
      <c r="H1210" s="2">
        <f t="shared" si="127"/>
        <v>-5.9582783914739253E-3</v>
      </c>
      <c r="I1210">
        <f t="shared" si="128"/>
        <v>13623.814418235554</v>
      </c>
      <c r="J1210">
        <f t="shared" si="129"/>
        <v>27686.515532236896</v>
      </c>
      <c r="AB1210" s="1">
        <v>40477</v>
      </c>
      <c r="AC1210">
        <v>2089.3200000000002</v>
      </c>
    </row>
    <row r="1211" spans="1:29">
      <c r="A1211" s="1">
        <v>40472</v>
      </c>
      <c r="B1211">
        <v>2817.9781245586</v>
      </c>
      <c r="D1211" s="1">
        <v>40484</v>
      </c>
      <c r="E1211">
        <f t="shared" si="124"/>
        <v>2101.8000000000002</v>
      </c>
      <c r="F1211">
        <f t="shared" si="125"/>
        <v>2899.26840299281</v>
      </c>
      <c r="G1211" s="2">
        <f t="shared" si="126"/>
        <v>3.5907328532955862E-3</v>
      </c>
      <c r="H1211" s="2">
        <f t="shared" si="127"/>
        <v>8.2592914321744874E-3</v>
      </c>
      <c r="I1211">
        <f t="shared" si="128"/>
        <v>13672.733896254314</v>
      </c>
      <c r="J1211">
        <f t="shared" si="129"/>
        <v>27915.186532759064</v>
      </c>
      <c r="AB1211" s="1">
        <v>40478</v>
      </c>
      <c r="AC1211">
        <v>2082.85</v>
      </c>
    </row>
    <row r="1212" spans="1:29">
      <c r="A1212" s="1">
        <v>40473</v>
      </c>
      <c r="B1212">
        <v>2821.1049445744302</v>
      </c>
      <c r="D1212" s="1">
        <v>40485</v>
      </c>
      <c r="E1212">
        <f t="shared" si="124"/>
        <v>2095.19</v>
      </c>
      <c r="F1212">
        <f t="shared" si="125"/>
        <v>2854.3978153736398</v>
      </c>
      <c r="G1212" s="2">
        <f t="shared" si="126"/>
        <v>-3.1449233989914172E-3</v>
      </c>
      <c r="H1212" s="2">
        <f t="shared" si="127"/>
        <v>-1.5507869963396736E-2</v>
      </c>
      <c r="I1212">
        <f t="shared" si="128"/>
        <v>13629.734195495801</v>
      </c>
      <c r="J1212">
        <f t="shared" si="129"/>
        <v>27482.281450005074</v>
      </c>
      <c r="AB1212" s="1">
        <v>40479</v>
      </c>
      <c r="AC1212">
        <v>2088.11</v>
      </c>
    </row>
    <row r="1213" spans="1:29">
      <c r="A1213" s="1">
        <v>40476</v>
      </c>
      <c r="B1213">
        <v>2853.76288750394</v>
      </c>
      <c r="D1213" s="1">
        <v>40486</v>
      </c>
      <c r="E1213">
        <f t="shared" si="124"/>
        <v>2110.87</v>
      </c>
      <c r="F1213">
        <f t="shared" si="125"/>
        <v>2966.5918434381801</v>
      </c>
      <c r="G1213" s="2">
        <f t="shared" si="126"/>
        <v>7.4838081510506527E-3</v>
      </c>
      <c r="H1213" s="2">
        <f t="shared" si="127"/>
        <v>3.9274324116503299E-2</v>
      </c>
      <c r="I1213">
        <f t="shared" si="128"/>
        <v>13731.736511364707</v>
      </c>
      <c r="J1213">
        <f t="shared" si="129"/>
        <v>28561.629479133539</v>
      </c>
      <c r="AB1213" s="1">
        <v>40480</v>
      </c>
      <c r="AC1213">
        <v>2094.9899999999998</v>
      </c>
    </row>
    <row r="1214" spans="1:29">
      <c r="A1214" s="1">
        <v>40477</v>
      </c>
      <c r="B1214">
        <v>2841.0794177248499</v>
      </c>
      <c r="D1214" s="1">
        <v>40487</v>
      </c>
      <c r="E1214">
        <f t="shared" si="124"/>
        <v>2104.87</v>
      </c>
      <c r="F1214">
        <f t="shared" si="125"/>
        <v>2985.9969091622502</v>
      </c>
      <c r="G1214" s="2">
        <f t="shared" si="126"/>
        <v>-2.8424298985726404E-3</v>
      </c>
      <c r="H1214" s="2">
        <f t="shared" si="127"/>
        <v>6.5098491613980406E-3</v>
      </c>
      <c r="I1214">
        <f t="shared" si="128"/>
        <v>13692.705012945482</v>
      </c>
      <c r="J1214">
        <f t="shared" si="129"/>
        <v>28747.561378846436</v>
      </c>
      <c r="AB1214" s="1">
        <v>40483</v>
      </c>
      <c r="AC1214">
        <v>2094.2800000000002</v>
      </c>
    </row>
    <row r="1215" spans="1:29">
      <c r="A1215" s="1">
        <v>40478</v>
      </c>
      <c r="B1215">
        <v>2798.65979298196</v>
      </c>
      <c r="D1215" s="1">
        <v>40490</v>
      </c>
      <c r="E1215">
        <f t="shared" si="124"/>
        <v>2103.56</v>
      </c>
      <c r="F1215">
        <f t="shared" si="125"/>
        <v>3001.51938252125</v>
      </c>
      <c r="G1215" s="2">
        <f t="shared" si="126"/>
        <v>-6.2236622689282317E-4</v>
      </c>
      <c r="H1215" s="2">
        <f t="shared" si="127"/>
        <v>5.1670732405631695E-3</v>
      </c>
      <c r="I1215">
        <f t="shared" si="128"/>
        <v>13684.183135790619</v>
      </c>
      <c r="J1215">
        <f t="shared" si="129"/>
        <v>28896.102133978518</v>
      </c>
      <c r="AB1215" s="1">
        <v>40484</v>
      </c>
      <c r="AC1215">
        <v>2101.8000000000002</v>
      </c>
    </row>
    <row r="1216" spans="1:29">
      <c r="A1216" s="1">
        <v>40479</v>
      </c>
      <c r="B1216">
        <v>2850.9954039108602</v>
      </c>
      <c r="D1216" s="1">
        <v>40491</v>
      </c>
      <c r="E1216">
        <f t="shared" si="124"/>
        <v>2090.64</v>
      </c>
      <c r="F1216">
        <f t="shared" si="125"/>
        <v>2994.3739772693202</v>
      </c>
      <c r="G1216" s="2">
        <f t="shared" si="126"/>
        <v>-6.1419688528019378E-3</v>
      </c>
      <c r="H1216" s="2">
        <f t="shared" si="127"/>
        <v>-2.4119452783051601E-3</v>
      </c>
      <c r="I1216">
        <f t="shared" si="128"/>
        <v>13600.135309194557</v>
      </c>
      <c r="J1216">
        <f t="shared" si="129"/>
        <v>28826.406316875047</v>
      </c>
      <c r="AB1216" s="1">
        <v>40485</v>
      </c>
      <c r="AC1216">
        <v>2095.19</v>
      </c>
    </row>
    <row r="1217" spans="1:29">
      <c r="A1217" s="1">
        <v>40480</v>
      </c>
      <c r="B1217">
        <v>2892.5733296675498</v>
      </c>
      <c r="D1217" s="1">
        <v>40492</v>
      </c>
      <c r="E1217">
        <f t="shared" si="124"/>
        <v>2092.13</v>
      </c>
      <c r="F1217">
        <f t="shared" si="125"/>
        <v>2972.6140720335602</v>
      </c>
      <c r="G1217" s="2">
        <f t="shared" si="126"/>
        <v>7.1270041709725618E-4</v>
      </c>
      <c r="H1217" s="2">
        <f t="shared" si="127"/>
        <v>-7.298278922190404E-3</v>
      </c>
      <c r="I1217">
        <f t="shared" si="128"/>
        <v>13609.828131301998</v>
      </c>
      <c r="J1217">
        <f t="shared" si="129"/>
        <v>28616.023163250102</v>
      </c>
      <c r="AB1217" s="1">
        <v>40486</v>
      </c>
      <c r="AC1217">
        <v>2110.87</v>
      </c>
    </row>
    <row r="1218" spans="1:29">
      <c r="A1218" s="1">
        <v>40483</v>
      </c>
      <c r="B1218">
        <v>2875.4292523798299</v>
      </c>
      <c r="D1218" s="1">
        <v>40494</v>
      </c>
      <c r="E1218">
        <f t="shared" si="124"/>
        <v>2081.0300000000002</v>
      </c>
      <c r="F1218">
        <f t="shared" si="125"/>
        <v>2884.2642757929798</v>
      </c>
      <c r="G1218" s="2">
        <f t="shared" si="126"/>
        <v>-5.3055976445057773E-3</v>
      </c>
      <c r="H1218" s="2">
        <f t="shared" si="127"/>
        <v>-2.9752595927132006E-2</v>
      </c>
      <c r="I1218">
        <f t="shared" si="128"/>
        <v>13537.619859226434</v>
      </c>
      <c r="J1218">
        <f t="shared" si="129"/>
        <v>27764.622189032474</v>
      </c>
      <c r="AB1218" s="1">
        <v>40487</v>
      </c>
      <c r="AC1218">
        <v>2104.87</v>
      </c>
    </row>
    <row r="1219" spans="1:29">
      <c r="A1219" s="1">
        <v>40484</v>
      </c>
      <c r="B1219">
        <v>2899.26840299281</v>
      </c>
      <c r="D1219" s="1">
        <v>40497</v>
      </c>
      <c r="E1219">
        <f t="shared" si="124"/>
        <v>2063.0300000000002</v>
      </c>
      <c r="F1219">
        <f t="shared" si="125"/>
        <v>2865.09166978757</v>
      </c>
      <c r="G1219" s="2">
        <f t="shared" si="126"/>
        <v>-8.6495629568050791E-3</v>
      </c>
      <c r="H1219" s="2">
        <f t="shared" si="127"/>
        <v>-6.6786617173148263E-3</v>
      </c>
      <c r="I1219">
        <f t="shared" si="128"/>
        <v>13420.52536396876</v>
      </c>
      <c r="J1219">
        <f t="shared" si="129"/>
        <v>27579.191669722873</v>
      </c>
      <c r="AB1219" s="1">
        <v>40490</v>
      </c>
      <c r="AC1219">
        <v>2103.56</v>
      </c>
    </row>
    <row r="1220" spans="1:29">
      <c r="A1220" s="1">
        <v>40485</v>
      </c>
      <c r="B1220">
        <v>2854.3978153736398</v>
      </c>
      <c r="D1220" s="1">
        <v>40498</v>
      </c>
      <c r="E1220">
        <f t="shared" si="124"/>
        <v>2071.9299999999998</v>
      </c>
      <c r="F1220">
        <f t="shared" si="125"/>
        <v>2820.3750958617602</v>
      </c>
      <c r="G1220" s="2">
        <f t="shared" si="126"/>
        <v>4.3140429368451194E-3</v>
      </c>
      <c r="H1220" s="2">
        <f t="shared" si="127"/>
        <v>-1.5638729032044361E-2</v>
      </c>
      <c r="I1220">
        <f t="shared" si="128"/>
        <v>13478.422086623939</v>
      </c>
      <c r="J1220">
        <f t="shared" si="129"/>
        <v>27147.888164277265</v>
      </c>
      <c r="AB1220" s="1">
        <v>40491</v>
      </c>
      <c r="AC1220">
        <v>2090.64</v>
      </c>
    </row>
    <row r="1221" spans="1:29">
      <c r="A1221" s="1">
        <v>40486</v>
      </c>
      <c r="B1221">
        <v>2966.5918434381801</v>
      </c>
      <c r="D1221" s="1">
        <v>40499</v>
      </c>
      <c r="E1221">
        <f t="shared" ref="E1221:E1284" si="130">SUMIF(AB:AB,D1221,AC:AC)</f>
        <v>2070.0500000000002</v>
      </c>
      <c r="F1221">
        <f t="shared" ref="F1221:F1284" si="131">SUMIF(A:A,D1221,B:B)</f>
        <v>2811.7408437856998</v>
      </c>
      <c r="G1221" s="2">
        <f t="shared" ref="G1221:G1284" si="132">E1221/E1220-1</f>
        <v>-9.0736656161150009E-4</v>
      </c>
      <c r="H1221" s="2">
        <f t="shared" ref="H1221:H1284" si="133">(F1221/F1220-1)-($M$23/252)</f>
        <v>-3.0927335196376019E-3</v>
      </c>
      <c r="I1221">
        <f t="shared" ref="I1221:I1284" si="134">I1220*(1+G1221)</f>
        <v>13466.192217119251</v>
      </c>
      <c r="J1221">
        <f t="shared" ref="J1221:J1284" si="135">J1220*(1+H1221)</f>
        <v>27063.926980564233</v>
      </c>
      <c r="AB1221" s="1">
        <v>40492</v>
      </c>
      <c r="AC1221">
        <v>2092.13</v>
      </c>
    </row>
    <row r="1222" spans="1:29">
      <c r="A1222" s="1">
        <v>40487</v>
      </c>
      <c r="B1222">
        <v>2985.9969091622502</v>
      </c>
      <c r="D1222" s="1">
        <v>40500</v>
      </c>
      <c r="E1222">
        <f t="shared" si="130"/>
        <v>2069.65</v>
      </c>
      <c r="F1222">
        <f t="shared" si="131"/>
        <v>2845.5944868189399</v>
      </c>
      <c r="G1222" s="2">
        <f t="shared" si="132"/>
        <v>-1.9323204753507461E-4</v>
      </c>
      <c r="H1222" s="2">
        <f t="shared" si="133"/>
        <v>1.2008751540510587E-2</v>
      </c>
      <c r="I1222">
        <f t="shared" si="134"/>
        <v>13463.590117224636</v>
      </c>
      <c r="J1222">
        <f t="shared" si="135"/>
        <v>27388.930955384349</v>
      </c>
      <c r="AB1222" s="1">
        <v>40494</v>
      </c>
      <c r="AC1222">
        <v>2081.0300000000002</v>
      </c>
    </row>
    <row r="1223" spans="1:29">
      <c r="A1223" s="1">
        <v>40490</v>
      </c>
      <c r="B1223">
        <v>3001.51938252125</v>
      </c>
      <c r="D1223" s="1">
        <v>40501</v>
      </c>
      <c r="E1223">
        <f t="shared" si="130"/>
        <v>2072.25</v>
      </c>
      <c r="F1223">
        <f t="shared" si="131"/>
        <v>2848.0705010400302</v>
      </c>
      <c r="G1223" s="2">
        <f t="shared" si="132"/>
        <v>1.2562510569420482E-3</v>
      </c>
      <c r="H1223" s="2">
        <f t="shared" si="133"/>
        <v>8.3877274270557434E-4</v>
      </c>
      <c r="I1223">
        <f t="shared" si="134"/>
        <v>13480.503766539634</v>
      </c>
      <c r="J1223">
        <f t="shared" si="135"/>
        <v>27411.904044121569</v>
      </c>
      <c r="AB1223" s="1">
        <v>40497</v>
      </c>
      <c r="AC1223">
        <v>2063.0300000000002</v>
      </c>
    </row>
    <row r="1224" spans="1:29">
      <c r="A1224" s="1">
        <v>40491</v>
      </c>
      <c r="B1224">
        <v>2994.3739772693202</v>
      </c>
      <c r="D1224" s="1">
        <v>40504</v>
      </c>
      <c r="E1224">
        <f t="shared" si="130"/>
        <v>2079.5500000000002</v>
      </c>
      <c r="F1224">
        <f t="shared" si="131"/>
        <v>2869.9894093059902</v>
      </c>
      <c r="G1224" s="2">
        <f t="shared" si="132"/>
        <v>3.5227409820244304E-3</v>
      </c>
      <c r="H1224" s="2">
        <f t="shared" si="133"/>
        <v>7.6647061609445791E-3</v>
      </c>
      <c r="I1224">
        <f t="shared" si="134"/>
        <v>13527.992089616358</v>
      </c>
      <c r="J1224">
        <f t="shared" si="135"/>
        <v>27622.008233931767</v>
      </c>
      <c r="AB1224" s="1">
        <v>40498</v>
      </c>
      <c r="AC1224">
        <v>2071.9299999999998</v>
      </c>
    </row>
    <row r="1225" spans="1:29">
      <c r="A1225" s="1">
        <v>40492</v>
      </c>
      <c r="B1225">
        <v>2972.6140720335602</v>
      </c>
      <c r="D1225" s="1">
        <v>40505</v>
      </c>
      <c r="E1225">
        <f t="shared" si="130"/>
        <v>2082.14</v>
      </c>
      <c r="F1225">
        <f t="shared" si="131"/>
        <v>2916.2509040488399</v>
      </c>
      <c r="G1225" s="2">
        <f t="shared" si="132"/>
        <v>1.2454617585533345E-3</v>
      </c>
      <c r="H1225" s="2">
        <f t="shared" si="133"/>
        <v>1.6087697990426388E-2</v>
      </c>
      <c r="I1225">
        <f t="shared" si="134"/>
        <v>13544.840686433989</v>
      </c>
      <c r="J1225">
        <f t="shared" si="135"/>
        <v>28066.382760288328</v>
      </c>
      <c r="AB1225" s="1">
        <v>40499</v>
      </c>
      <c r="AC1225">
        <v>2070.0500000000002</v>
      </c>
    </row>
    <row r="1226" spans="1:29">
      <c r="A1226" s="1">
        <v>40493</v>
      </c>
      <c r="B1226">
        <v>2972.6140720335602</v>
      </c>
      <c r="D1226" s="1">
        <v>40506</v>
      </c>
      <c r="E1226">
        <f t="shared" si="130"/>
        <v>2063.83</v>
      </c>
      <c r="F1226">
        <f t="shared" si="131"/>
        <v>2882.93571533661</v>
      </c>
      <c r="G1226" s="2">
        <f t="shared" si="132"/>
        <v>-8.7938371098965629E-3</v>
      </c>
      <c r="H1226" s="2">
        <f t="shared" si="133"/>
        <v>-1.1455328077980586E-2</v>
      </c>
      <c r="I1226">
        <f t="shared" si="134"/>
        <v>13425.729563757988</v>
      </c>
      <c r="J1226">
        <f t="shared" si="135"/>
        <v>27744.873137807048</v>
      </c>
      <c r="AB1226" s="1">
        <v>40500</v>
      </c>
      <c r="AC1226">
        <v>2069.65</v>
      </c>
    </row>
    <row r="1227" spans="1:29">
      <c r="A1227" s="1">
        <v>40494</v>
      </c>
      <c r="B1227">
        <v>2884.2642757929798</v>
      </c>
      <c r="D1227" s="1">
        <v>40508</v>
      </c>
      <c r="E1227">
        <f t="shared" si="130"/>
        <v>2071.1</v>
      </c>
      <c r="F1227">
        <f t="shared" si="131"/>
        <v>2869.77911816607</v>
      </c>
      <c r="G1227" s="2">
        <f t="shared" si="132"/>
        <v>3.5225769564353193E-3</v>
      </c>
      <c r="H1227" s="2">
        <f t="shared" si="133"/>
        <v>-4.5949602159703114E-3</v>
      </c>
      <c r="I1227">
        <f t="shared" si="134"/>
        <v>13473.022729342614</v>
      </c>
      <c r="J1227">
        <f t="shared" si="135"/>
        <v>27617.386549541683</v>
      </c>
      <c r="AB1227" s="1">
        <v>40501</v>
      </c>
      <c r="AC1227">
        <v>2072.25</v>
      </c>
    </row>
    <row r="1228" spans="1:29">
      <c r="A1228" s="1">
        <v>40497</v>
      </c>
      <c r="B1228">
        <v>2865.09166978757</v>
      </c>
      <c r="D1228" s="1">
        <v>40511</v>
      </c>
      <c r="E1228">
        <f t="shared" si="130"/>
        <v>2075.3000000000002</v>
      </c>
      <c r="F1228">
        <f t="shared" si="131"/>
        <v>2883.59940223377</v>
      </c>
      <c r="G1228" s="2">
        <f t="shared" si="132"/>
        <v>2.0279078750424784E-3</v>
      </c>
      <c r="H1228" s="2">
        <f t="shared" si="133"/>
        <v>4.7844514175439893E-3</v>
      </c>
      <c r="I1228">
        <f t="shared" si="134"/>
        <v>13500.344778236074</v>
      </c>
      <c r="J1228">
        <f t="shared" si="135"/>
        <v>27749.520593767495</v>
      </c>
      <c r="AB1228" s="1">
        <v>40504</v>
      </c>
      <c r="AC1228">
        <v>2079.5500000000002</v>
      </c>
    </row>
    <row r="1229" spans="1:29">
      <c r="A1229" s="1">
        <v>40498</v>
      </c>
      <c r="B1229">
        <v>2820.3750958617602</v>
      </c>
      <c r="D1229" s="1">
        <v>40512</v>
      </c>
      <c r="E1229">
        <f t="shared" si="130"/>
        <v>2077.9899999999998</v>
      </c>
      <c r="F1229">
        <f t="shared" si="131"/>
        <v>2923.9382541145201</v>
      </c>
      <c r="G1229" s="2">
        <f t="shared" si="132"/>
        <v>1.2961981400276823E-3</v>
      </c>
      <c r="H1229" s="2">
        <f t="shared" si="133"/>
        <v>1.3957713161156427E-2</v>
      </c>
      <c r="I1229">
        <f t="shared" si="134"/>
        <v>13517.843900027356</v>
      </c>
      <c r="J1229">
        <f t="shared" si="135"/>
        <v>28136.840442574903</v>
      </c>
      <c r="AB1229" s="1">
        <v>40505</v>
      </c>
      <c r="AC1229">
        <v>2082.14</v>
      </c>
    </row>
    <row r="1230" spans="1:29">
      <c r="A1230" s="1">
        <v>40499</v>
      </c>
      <c r="B1230">
        <v>2811.7408437856998</v>
      </c>
      <c r="D1230" s="1">
        <v>40513</v>
      </c>
      <c r="E1230">
        <f t="shared" si="130"/>
        <v>2059.42</v>
      </c>
      <c r="F1230">
        <f t="shared" si="131"/>
        <v>2897.1099293124498</v>
      </c>
      <c r="G1230" s="2">
        <f t="shared" si="132"/>
        <v>-8.9365203874897103E-3</v>
      </c>
      <c r="H1230" s="2">
        <f t="shared" si="133"/>
        <v>-9.2067566433284061E-3</v>
      </c>
      <c r="I1230">
        <f t="shared" si="134"/>
        <v>13397.041412419858</v>
      </c>
      <c r="J1230">
        <f t="shared" si="135"/>
        <v>27877.791399907957</v>
      </c>
      <c r="AB1230" s="1">
        <v>40506</v>
      </c>
      <c r="AC1230">
        <v>2063.83</v>
      </c>
    </row>
    <row r="1231" spans="1:29">
      <c r="A1231" s="1">
        <v>40500</v>
      </c>
      <c r="B1231">
        <v>2845.5944868189399</v>
      </c>
      <c r="D1231" s="1">
        <v>40514</v>
      </c>
      <c r="E1231">
        <f t="shared" si="130"/>
        <v>2058.1799999999998</v>
      </c>
      <c r="F1231">
        <f t="shared" si="131"/>
        <v>2898.02071624468</v>
      </c>
      <c r="G1231" s="2">
        <f t="shared" si="132"/>
        <v>-6.0211127404818932E-4</v>
      </c>
      <c r="H1231" s="2">
        <f t="shared" si="133"/>
        <v>2.8302855440295394E-4</v>
      </c>
      <c r="I1231">
        <f t="shared" si="134"/>
        <v>13388.97490274655</v>
      </c>
      <c r="J1231">
        <f t="shared" si="135"/>
        <v>27885.681610907817</v>
      </c>
      <c r="AB1231" s="1">
        <v>40508</v>
      </c>
      <c r="AC1231">
        <v>2071.1</v>
      </c>
    </row>
    <row r="1232" spans="1:29">
      <c r="A1232" s="1">
        <v>40501</v>
      </c>
      <c r="B1232">
        <v>2848.0705010400302</v>
      </c>
      <c r="D1232" s="1">
        <v>40515</v>
      </c>
      <c r="E1232">
        <f t="shared" si="130"/>
        <v>2058.34</v>
      </c>
      <c r="F1232">
        <f t="shared" si="131"/>
        <v>2934.03816065511</v>
      </c>
      <c r="G1232" s="2">
        <f t="shared" si="132"/>
        <v>7.7738584574937875E-5</v>
      </c>
      <c r="H1232" s="2">
        <f t="shared" si="133"/>
        <v>1.2396941664222083E-2</v>
      </c>
      <c r="I1232">
        <f t="shared" si="134"/>
        <v>13390.015742704398</v>
      </c>
      <c r="J1232">
        <f t="shared" si="135"/>
        <v>28231.378779105311</v>
      </c>
      <c r="AB1232" s="1">
        <v>40511</v>
      </c>
      <c r="AC1232">
        <v>2075.3000000000002</v>
      </c>
    </row>
    <row r="1233" spans="1:29">
      <c r="A1233" s="1">
        <v>40504</v>
      </c>
      <c r="B1233">
        <v>2869.9894093059902</v>
      </c>
      <c r="D1233" s="1">
        <v>40518</v>
      </c>
      <c r="E1233">
        <f t="shared" si="130"/>
        <v>2068.84</v>
      </c>
      <c r="F1233">
        <f t="shared" si="131"/>
        <v>2973.0566022375501</v>
      </c>
      <c r="G1233" s="2">
        <f t="shared" si="132"/>
        <v>5.101198052799738E-3</v>
      </c>
      <c r="H1233" s="2">
        <f t="shared" si="133"/>
        <v>1.3267196840416629E-2</v>
      </c>
      <c r="I1233">
        <f t="shared" si="134"/>
        <v>13458.320864938039</v>
      </c>
      <c r="J1233">
        <f t="shared" si="135"/>
        <v>28605.930038444061</v>
      </c>
      <c r="AB1233" s="1">
        <v>40512</v>
      </c>
      <c r="AC1233">
        <v>2077.9899999999998</v>
      </c>
    </row>
    <row r="1234" spans="1:29">
      <c r="A1234" s="1">
        <v>40505</v>
      </c>
      <c r="B1234">
        <v>2916.2509040488399</v>
      </c>
      <c r="D1234" s="1">
        <v>40519</v>
      </c>
      <c r="E1234">
        <f t="shared" si="130"/>
        <v>2047.21</v>
      </c>
      <c r="F1234">
        <f t="shared" si="131"/>
        <v>2930.4833029984002</v>
      </c>
      <c r="G1234" s="2">
        <f t="shared" si="132"/>
        <v>-1.0455134278146261E-2</v>
      </c>
      <c r="H1234" s="2">
        <f t="shared" si="133"/>
        <v>-1.4351056139311346E-2</v>
      </c>
      <c r="I1234">
        <f t="shared" si="134"/>
        <v>13317.612313136735</v>
      </c>
      <c r="J1234">
        <f t="shared" si="135"/>
        <v>28195.404730545139</v>
      </c>
      <c r="AB1234" s="1">
        <v>40513</v>
      </c>
      <c r="AC1234">
        <v>2059.42</v>
      </c>
    </row>
    <row r="1235" spans="1:29">
      <c r="A1235" s="1">
        <v>40506</v>
      </c>
      <c r="B1235">
        <v>2882.93571533661</v>
      </c>
      <c r="D1235" s="1">
        <v>40520</v>
      </c>
      <c r="E1235">
        <f t="shared" si="130"/>
        <v>2042.23</v>
      </c>
      <c r="F1235">
        <f t="shared" si="131"/>
        <v>2864.8374497013601</v>
      </c>
      <c r="G1235" s="2">
        <f t="shared" si="132"/>
        <v>-2.4325789733344871E-3</v>
      </c>
      <c r="H1235" s="2">
        <f t="shared" si="133"/>
        <v>-2.2432382247511016E-2</v>
      </c>
      <c r="I1235">
        <f t="shared" si="134"/>
        <v>13285.216169448779</v>
      </c>
      <c r="J1235">
        <f t="shared" si="135"/>
        <v>27562.914634006269</v>
      </c>
      <c r="AB1235" s="1">
        <v>40514</v>
      </c>
      <c r="AC1235">
        <v>2058.1799999999998</v>
      </c>
    </row>
    <row r="1236" spans="1:29">
      <c r="A1236" s="1">
        <v>40508</v>
      </c>
      <c r="B1236">
        <v>2869.77911816607</v>
      </c>
      <c r="D1236" s="1">
        <v>40521</v>
      </c>
      <c r="E1236">
        <f t="shared" si="130"/>
        <v>2046.22</v>
      </c>
      <c r="F1236">
        <f t="shared" si="131"/>
        <v>2890.2924784581901</v>
      </c>
      <c r="G1236" s="2">
        <f t="shared" si="132"/>
        <v>1.9537466397026026E-3</v>
      </c>
      <c r="H1236" s="2">
        <f t="shared" si="133"/>
        <v>8.8539817081441877E-3</v>
      </c>
      <c r="I1236">
        <f t="shared" si="134"/>
        <v>13311.172115897562</v>
      </c>
      <c r="J1236">
        <f t="shared" si="135"/>
        <v>27806.956175998897</v>
      </c>
      <c r="AB1236" s="1">
        <v>40515</v>
      </c>
      <c r="AC1236">
        <v>2058.34</v>
      </c>
    </row>
    <row r="1237" spans="1:29">
      <c r="A1237" s="1">
        <v>40511</v>
      </c>
      <c r="B1237">
        <v>2883.59940223377</v>
      </c>
      <c r="D1237" s="1">
        <v>40522</v>
      </c>
      <c r="E1237">
        <f t="shared" si="130"/>
        <v>2041.05</v>
      </c>
      <c r="F1237">
        <f t="shared" si="131"/>
        <v>2862.32226360704</v>
      </c>
      <c r="G1237" s="2">
        <f t="shared" si="132"/>
        <v>-2.5266100419309989E-3</v>
      </c>
      <c r="H1237" s="2">
        <f t="shared" si="133"/>
        <v>-9.7086448640089414E-3</v>
      </c>
      <c r="I1237">
        <f t="shared" si="134"/>
        <v>13277.539974759662</v>
      </c>
      <c r="J1237">
        <f t="shared" si="135"/>
        <v>27536.988313737063</v>
      </c>
      <c r="AB1237" s="1">
        <v>40518</v>
      </c>
      <c r="AC1237">
        <v>2068.84</v>
      </c>
    </row>
    <row r="1238" spans="1:29">
      <c r="A1238" s="1">
        <v>40512</v>
      </c>
      <c r="B1238">
        <v>2923.9382541145201</v>
      </c>
      <c r="D1238" s="1">
        <v>40525</v>
      </c>
      <c r="E1238">
        <f t="shared" si="130"/>
        <v>2045.84</v>
      </c>
      <c r="F1238">
        <f t="shared" si="131"/>
        <v>2897.3230881613699</v>
      </c>
      <c r="G1238" s="2">
        <f t="shared" si="132"/>
        <v>2.3468312878174302E-3</v>
      </c>
      <c r="H1238" s="2">
        <f t="shared" si="133"/>
        <v>1.2196772343536189E-2</v>
      </c>
      <c r="I1238">
        <f t="shared" si="134"/>
        <v>13308.700120997675</v>
      </c>
      <c r="J1238">
        <f t="shared" si="135"/>
        <v>27872.850691226329</v>
      </c>
      <c r="AB1238" s="1">
        <v>40519</v>
      </c>
      <c r="AC1238">
        <v>2047.21</v>
      </c>
    </row>
    <row r="1239" spans="1:29">
      <c r="A1239" s="1">
        <v>40513</v>
      </c>
      <c r="B1239">
        <v>2897.1099293124498</v>
      </c>
      <c r="D1239" s="1">
        <v>40526</v>
      </c>
      <c r="E1239">
        <f t="shared" si="130"/>
        <v>2027.52</v>
      </c>
      <c r="F1239">
        <f t="shared" si="131"/>
        <v>2892.7386979582602</v>
      </c>
      <c r="G1239" s="2">
        <f t="shared" si="132"/>
        <v>-8.9547569702420615E-3</v>
      </c>
      <c r="H1239" s="2">
        <f t="shared" si="133"/>
        <v>-1.6136339787453983E-3</v>
      </c>
      <c r="I1239">
        <f t="shared" si="134"/>
        <v>13189.52394582431</v>
      </c>
      <c r="J1239">
        <f t="shared" si="135"/>
        <v>27827.874112266469</v>
      </c>
      <c r="AB1239" s="1">
        <v>40520</v>
      </c>
      <c r="AC1239">
        <v>2042.23</v>
      </c>
    </row>
    <row r="1240" spans="1:29">
      <c r="A1240" s="1">
        <v>40514</v>
      </c>
      <c r="B1240">
        <v>2898.02071624468</v>
      </c>
      <c r="D1240" s="1">
        <v>40527</v>
      </c>
      <c r="E1240">
        <f t="shared" si="130"/>
        <v>2022.03</v>
      </c>
      <c r="F1240">
        <f t="shared" si="131"/>
        <v>2845.3059613529999</v>
      </c>
      <c r="G1240" s="2">
        <f t="shared" si="132"/>
        <v>-2.7077414772727071E-3</v>
      </c>
      <c r="H1240" s="2">
        <f t="shared" si="133"/>
        <v>-1.6428522113372899E-2</v>
      </c>
      <c r="I1240">
        <f t="shared" si="134"/>
        <v>13153.81012477072</v>
      </c>
      <c r="J1240">
        <f t="shared" si="135"/>
        <v>27370.703267044944</v>
      </c>
      <c r="AB1240" s="1">
        <v>40521</v>
      </c>
      <c r="AC1240">
        <v>2046.22</v>
      </c>
    </row>
    <row r="1241" spans="1:29">
      <c r="A1241" s="1">
        <v>40515</v>
      </c>
      <c r="B1241">
        <v>2934.03816065511</v>
      </c>
      <c r="D1241" s="1">
        <v>40528</v>
      </c>
      <c r="E1241">
        <f t="shared" si="130"/>
        <v>2026.69</v>
      </c>
      <c r="F1241">
        <f t="shared" si="131"/>
        <v>2824.0082634391001</v>
      </c>
      <c r="G1241" s="2">
        <f t="shared" si="132"/>
        <v>2.3046146694163383E-3</v>
      </c>
      <c r="H1241" s="2">
        <f t="shared" si="133"/>
        <v>-7.5165540325368482E-3</v>
      </c>
      <c r="I1241">
        <f t="shared" si="134"/>
        <v>13184.124588542983</v>
      </c>
      <c r="J1241">
        <f t="shared" si="135"/>
        <v>27164.96989702967</v>
      </c>
      <c r="AB1241" s="1">
        <v>40522</v>
      </c>
      <c r="AC1241">
        <v>2041.05</v>
      </c>
    </row>
    <row r="1242" spans="1:29">
      <c r="A1242" s="1">
        <v>40518</v>
      </c>
      <c r="B1242">
        <v>2973.0566022375501</v>
      </c>
      <c r="D1242" s="1">
        <v>40529</v>
      </c>
      <c r="E1242">
        <f t="shared" si="130"/>
        <v>2045.73</v>
      </c>
      <c r="F1242">
        <f t="shared" si="131"/>
        <v>2860.4450378185202</v>
      </c>
      <c r="G1242" s="2">
        <f t="shared" si="132"/>
        <v>9.3946286802619738E-3</v>
      </c>
      <c r="H1242" s="2">
        <f t="shared" si="133"/>
        <v>1.2871153541658653E-2</v>
      </c>
      <c r="I1242">
        <f t="shared" si="134"/>
        <v>13307.984543526656</v>
      </c>
      <c r="J1242">
        <f t="shared" si="135"/>
        <v>27514.614395528872</v>
      </c>
      <c r="AB1242" s="1">
        <v>40525</v>
      </c>
      <c r="AC1242">
        <v>2045.84</v>
      </c>
    </row>
    <row r="1243" spans="1:29">
      <c r="A1243" s="1">
        <v>40519</v>
      </c>
      <c r="B1243">
        <v>2930.4833029984002</v>
      </c>
      <c r="D1243" s="1">
        <v>40532</v>
      </c>
      <c r="E1243">
        <f t="shared" si="130"/>
        <v>2042.77</v>
      </c>
      <c r="F1243">
        <f t="shared" si="131"/>
        <v>2875.8569029801101</v>
      </c>
      <c r="G1243" s="2">
        <f t="shared" si="132"/>
        <v>-1.4469162597214869E-3</v>
      </c>
      <c r="H1243" s="2">
        <f t="shared" si="133"/>
        <v>5.3565764338315506E-3</v>
      </c>
      <c r="I1243">
        <f t="shared" si="134"/>
        <v>13288.729004306506</v>
      </c>
      <c r="J1243">
        <f t="shared" si="135"/>
        <v>27661.998530585923</v>
      </c>
      <c r="AB1243" s="1">
        <v>40526</v>
      </c>
      <c r="AC1243">
        <v>2027.52</v>
      </c>
    </row>
    <row r="1244" spans="1:29">
      <c r="A1244" s="1">
        <v>40520</v>
      </c>
      <c r="B1244">
        <v>2864.8374497013601</v>
      </c>
      <c r="D1244" s="1">
        <v>40533</v>
      </c>
      <c r="E1244">
        <f t="shared" si="130"/>
        <v>2045.55</v>
      </c>
      <c r="F1244">
        <f t="shared" si="131"/>
        <v>2886.9899944346598</v>
      </c>
      <c r="G1244" s="2">
        <f t="shared" si="132"/>
        <v>1.3608972130978447E-3</v>
      </c>
      <c r="H1244" s="2">
        <f t="shared" si="133"/>
        <v>3.8398765987362701E-3</v>
      </c>
      <c r="I1244">
        <f t="shared" si="134"/>
        <v>13306.813598574079</v>
      </c>
      <c r="J1244">
        <f t="shared" si="135"/>
        <v>27768.217191417796</v>
      </c>
      <c r="AB1244" s="1">
        <v>40527</v>
      </c>
      <c r="AC1244">
        <v>2022.03</v>
      </c>
    </row>
    <row r="1245" spans="1:29">
      <c r="A1245" s="1">
        <v>40521</v>
      </c>
      <c r="B1245">
        <v>2890.2924784581901</v>
      </c>
      <c r="D1245" s="1">
        <v>40534</v>
      </c>
      <c r="E1245">
        <f t="shared" si="130"/>
        <v>2043.9</v>
      </c>
      <c r="F1245">
        <f t="shared" si="131"/>
        <v>2879.7771819413201</v>
      </c>
      <c r="G1245" s="2">
        <f t="shared" si="132"/>
        <v>-8.0662902397876657E-4</v>
      </c>
      <c r="H1245" s="2">
        <f t="shared" si="133"/>
        <v>-2.5297342049962804E-3</v>
      </c>
      <c r="I1245">
        <f t="shared" si="134"/>
        <v>13296.079936508793</v>
      </c>
      <c r="J1245">
        <f t="shared" si="135"/>
        <v>27697.970982576902</v>
      </c>
      <c r="AB1245" s="1">
        <v>40528</v>
      </c>
      <c r="AC1245">
        <v>2026.69</v>
      </c>
    </row>
    <row r="1246" spans="1:29">
      <c r="A1246" s="1">
        <v>40522</v>
      </c>
      <c r="B1246">
        <v>2862.32226360704</v>
      </c>
      <c r="D1246" s="1">
        <v>40535</v>
      </c>
      <c r="E1246">
        <f t="shared" si="130"/>
        <v>2039.72</v>
      </c>
      <c r="F1246">
        <f t="shared" si="131"/>
        <v>2858.4568337373898</v>
      </c>
      <c r="G1246" s="2">
        <f t="shared" si="132"/>
        <v>-2.0451098390332767E-3</v>
      </c>
      <c r="H1246" s="2">
        <f t="shared" si="133"/>
        <v>-7.4348206754708875E-3</v>
      </c>
      <c r="I1246">
        <f t="shared" si="134"/>
        <v>13268.887992610065</v>
      </c>
      <c r="J1246">
        <f t="shared" si="135"/>
        <v>27492.041535247048</v>
      </c>
      <c r="AB1246" s="1">
        <v>40529</v>
      </c>
      <c r="AC1246">
        <v>2045.73</v>
      </c>
    </row>
    <row r="1247" spans="1:29">
      <c r="A1247" s="1">
        <v>40525</v>
      </c>
      <c r="B1247">
        <v>2897.3230881613699</v>
      </c>
      <c r="D1247" s="1">
        <v>40539</v>
      </c>
      <c r="E1247">
        <f t="shared" si="130"/>
        <v>2045.8</v>
      </c>
      <c r="F1247">
        <f t="shared" si="131"/>
        <v>2869.71720359344</v>
      </c>
      <c r="G1247" s="2">
        <f t="shared" si="132"/>
        <v>2.9808012864509514E-3</v>
      </c>
      <c r="H1247" s="2">
        <f t="shared" si="133"/>
        <v>3.9079685832875358E-3</v>
      </c>
      <c r="I1247">
        <f t="shared" si="134"/>
        <v>13308.43991100821</v>
      </c>
      <c r="J1247">
        <f t="shared" si="135"/>
        <v>27599.479569857227</v>
      </c>
      <c r="AB1247" s="1">
        <v>40532</v>
      </c>
      <c r="AC1247">
        <v>2042.77</v>
      </c>
    </row>
    <row r="1248" spans="1:29">
      <c r="A1248" s="1">
        <v>40526</v>
      </c>
      <c r="B1248">
        <v>2892.7386979582602</v>
      </c>
      <c r="D1248" s="1">
        <v>40540</v>
      </c>
      <c r="E1248">
        <f t="shared" si="130"/>
        <v>2030.93</v>
      </c>
      <c r="F1248">
        <f t="shared" si="131"/>
        <v>2846.8967582197602</v>
      </c>
      <c r="G1248" s="2">
        <f t="shared" si="132"/>
        <v>-7.2685502004105063E-3</v>
      </c>
      <c r="H1248" s="2">
        <f t="shared" si="133"/>
        <v>-7.983507469576023E-3</v>
      </c>
      <c r="I1248">
        <f t="shared" si="134"/>
        <v>13211.706847425901</v>
      </c>
      <c r="J1248">
        <f t="shared" si="135"/>
        <v>27379.138918554861</v>
      </c>
      <c r="AB1248" s="1">
        <v>40533</v>
      </c>
      <c r="AC1248">
        <v>2045.55</v>
      </c>
    </row>
    <row r="1249" spans="1:29">
      <c r="A1249" s="1">
        <v>40527</v>
      </c>
      <c r="B1249">
        <v>2845.3059613529999</v>
      </c>
      <c r="D1249" s="1">
        <v>40541</v>
      </c>
      <c r="E1249">
        <f t="shared" si="130"/>
        <v>2049.94</v>
      </c>
      <c r="F1249">
        <f t="shared" si="131"/>
        <v>2939.8695083653902</v>
      </c>
      <c r="G1249" s="2">
        <f t="shared" si="132"/>
        <v>9.3602438291817691E-3</v>
      </c>
      <c r="H1249" s="2">
        <f t="shared" si="133"/>
        <v>3.2626227812273832E-2</v>
      </c>
      <c r="I1249">
        <f t="shared" si="134"/>
        <v>13335.371644917479</v>
      </c>
      <c r="J1249">
        <f t="shared" si="135"/>
        <v>28272.416942215525</v>
      </c>
      <c r="AB1249" s="1">
        <v>40534</v>
      </c>
      <c r="AC1249">
        <v>2043.9</v>
      </c>
    </row>
    <row r="1250" spans="1:29">
      <c r="A1250" s="1">
        <v>40528</v>
      </c>
      <c r="B1250">
        <v>2824.0082634391001</v>
      </c>
      <c r="D1250" s="1">
        <v>40542</v>
      </c>
      <c r="E1250">
        <f t="shared" si="130"/>
        <v>2048.0100000000002</v>
      </c>
      <c r="F1250">
        <f t="shared" si="131"/>
        <v>2921.0955666998798</v>
      </c>
      <c r="G1250" s="2">
        <f t="shared" si="132"/>
        <v>-9.4149097046736241E-4</v>
      </c>
      <c r="H1250" s="2">
        <f t="shared" si="133"/>
        <v>-6.4173270914522958E-3</v>
      </c>
      <c r="I1250">
        <f t="shared" si="134"/>
        <v>13322.816512925963</v>
      </c>
      <c r="J1250">
        <f t="shared" si="135"/>
        <v>28090.983595031412</v>
      </c>
      <c r="AB1250" s="1">
        <v>40535</v>
      </c>
      <c r="AC1250">
        <v>2039.72</v>
      </c>
    </row>
    <row r="1251" spans="1:29">
      <c r="A1251" s="1">
        <v>40529</v>
      </c>
      <c r="B1251">
        <v>2860.4450378185202</v>
      </c>
      <c r="D1251" s="1">
        <v>40543</v>
      </c>
      <c r="E1251">
        <f t="shared" si="130"/>
        <v>2058.9299999999998</v>
      </c>
      <c r="F1251">
        <f t="shared" si="131"/>
        <v>2969.9143982495698</v>
      </c>
      <c r="G1251" s="2">
        <f t="shared" si="132"/>
        <v>5.3320052148180253E-3</v>
      </c>
      <c r="H1251" s="2">
        <f t="shared" si="133"/>
        <v>1.6681158287831534E-2</v>
      </c>
      <c r="I1251">
        <f t="shared" si="134"/>
        <v>13393.853840048949</v>
      </c>
      <c r="J1251">
        <f t="shared" si="135"/>
        <v>28559.573738841009</v>
      </c>
      <c r="AB1251" s="1">
        <v>40539</v>
      </c>
      <c r="AC1251">
        <v>2045.8</v>
      </c>
    </row>
    <row r="1252" spans="1:29">
      <c r="A1252" s="1">
        <v>40532</v>
      </c>
      <c r="B1252">
        <v>2875.8569029801101</v>
      </c>
      <c r="D1252" s="1">
        <v>40546</v>
      </c>
      <c r="E1252">
        <f t="shared" si="130"/>
        <v>2057.38</v>
      </c>
      <c r="F1252">
        <f t="shared" si="131"/>
        <v>2967.8724106524901</v>
      </c>
      <c r="G1252" s="2">
        <f t="shared" si="132"/>
        <v>-7.5281821140094074E-4</v>
      </c>
      <c r="H1252" s="2">
        <f t="shared" si="133"/>
        <v>-7.1890693470769628E-4</v>
      </c>
      <c r="I1252">
        <f t="shared" si="134"/>
        <v>13383.770702957318</v>
      </c>
      <c r="J1252">
        <f t="shared" si="135"/>
        <v>28539.042063227862</v>
      </c>
      <c r="AB1252" s="1">
        <v>40540</v>
      </c>
      <c r="AC1252">
        <v>2030.93</v>
      </c>
    </row>
    <row r="1253" spans="1:29">
      <c r="A1253" s="1">
        <v>40533</v>
      </c>
      <c r="B1253">
        <v>2886.9899944346598</v>
      </c>
      <c r="D1253" s="1">
        <v>40547</v>
      </c>
      <c r="E1253">
        <f t="shared" si="130"/>
        <v>2058.52</v>
      </c>
      <c r="F1253">
        <f t="shared" si="131"/>
        <v>2880.87091174016</v>
      </c>
      <c r="G1253" s="2">
        <f t="shared" si="132"/>
        <v>5.5410279092815706E-4</v>
      </c>
      <c r="H1253" s="2">
        <f t="shared" si="133"/>
        <v>-2.9345782872721968E-2</v>
      </c>
      <c r="I1253">
        <f t="shared" si="134"/>
        <v>13391.186687656969</v>
      </c>
      <c r="J1253">
        <f t="shared" si="135"/>
        <v>27701.541531444898</v>
      </c>
      <c r="AB1253" s="1">
        <v>40541</v>
      </c>
      <c r="AC1253">
        <v>2049.94</v>
      </c>
    </row>
    <row r="1254" spans="1:29">
      <c r="A1254" s="1">
        <v>40534</v>
      </c>
      <c r="B1254">
        <v>2879.7771819413201</v>
      </c>
      <c r="D1254" s="1">
        <v>40548</v>
      </c>
      <c r="E1254">
        <f t="shared" si="130"/>
        <v>2043.25</v>
      </c>
      <c r="F1254">
        <f t="shared" si="131"/>
        <v>2847.0702308519399</v>
      </c>
      <c r="G1254" s="2">
        <f t="shared" si="132"/>
        <v>-7.4179507607406991E-3</v>
      </c>
      <c r="H1254" s="2">
        <f t="shared" si="133"/>
        <v>-1.1764148739460889E-2</v>
      </c>
      <c r="I1254">
        <f t="shared" si="134"/>
        <v>13291.851524180043</v>
      </c>
      <c r="J1254">
        <f t="shared" si="135"/>
        <v>27375.656476556629</v>
      </c>
      <c r="AB1254" s="1">
        <v>40542</v>
      </c>
      <c r="AC1254">
        <v>2048.0100000000002</v>
      </c>
    </row>
    <row r="1255" spans="1:29">
      <c r="A1255" s="1">
        <v>40535</v>
      </c>
      <c r="B1255">
        <v>2858.4568337373898</v>
      </c>
      <c r="D1255" s="1">
        <v>40549</v>
      </c>
      <c r="E1255">
        <f t="shared" si="130"/>
        <v>2049.94</v>
      </c>
      <c r="F1255">
        <f t="shared" si="131"/>
        <v>2852.9690477091899</v>
      </c>
      <c r="G1255" s="2">
        <f t="shared" si="132"/>
        <v>3.274195521840273E-3</v>
      </c>
      <c r="H1255" s="2">
        <f t="shared" si="133"/>
        <v>2.0405409751181555E-3</v>
      </c>
      <c r="I1255">
        <f t="shared" si="134"/>
        <v>13335.371644917479</v>
      </c>
      <c r="J1255">
        <f t="shared" si="135"/>
        <v>27431.5176253178</v>
      </c>
      <c r="AB1255" s="1">
        <v>40543</v>
      </c>
      <c r="AC1255">
        <v>2058.9299999999998</v>
      </c>
    </row>
    <row r="1256" spans="1:29">
      <c r="A1256" s="1">
        <v>40539</v>
      </c>
      <c r="B1256">
        <v>2869.71720359344</v>
      </c>
      <c r="D1256" s="1">
        <v>40550</v>
      </c>
      <c r="E1256">
        <f t="shared" si="130"/>
        <v>2059.41</v>
      </c>
      <c r="F1256">
        <f t="shared" si="131"/>
        <v>2858.7985951455598</v>
      </c>
      <c r="G1256" s="2">
        <f t="shared" si="132"/>
        <v>4.6196474043140867E-3</v>
      </c>
      <c r="H1256" s="2">
        <f t="shared" si="133"/>
        <v>2.0119773558687445E-3</v>
      </c>
      <c r="I1256">
        <f t="shared" si="134"/>
        <v>13396.976359922486</v>
      </c>
      <c r="J1256">
        <f t="shared" si="135"/>
        <v>27486.709217617052</v>
      </c>
      <c r="AB1256" s="1">
        <v>40546</v>
      </c>
      <c r="AC1256">
        <v>2057.38</v>
      </c>
    </row>
    <row r="1257" spans="1:29">
      <c r="A1257" s="1">
        <v>40541</v>
      </c>
      <c r="B1257">
        <v>2939.8695083653902</v>
      </c>
      <c r="D1257" s="1">
        <v>40553</v>
      </c>
      <c r="E1257">
        <f t="shared" si="130"/>
        <v>2060.56</v>
      </c>
      <c r="F1257">
        <f t="shared" si="131"/>
        <v>2875.30752718555</v>
      </c>
      <c r="G1257" s="2">
        <f t="shared" si="132"/>
        <v>5.5841236082176948E-4</v>
      </c>
      <c r="H1257" s="2">
        <f t="shared" si="133"/>
        <v>5.7434304748858692E-3</v>
      </c>
      <c r="I1257">
        <f t="shared" si="134"/>
        <v>13404.457397119504</v>
      </c>
      <c r="J1257">
        <f t="shared" si="135"/>
        <v>27644.577220991836</v>
      </c>
      <c r="AB1257" s="1">
        <v>40547</v>
      </c>
      <c r="AC1257">
        <v>2058.52</v>
      </c>
    </row>
    <row r="1258" spans="1:29">
      <c r="A1258" s="1">
        <v>40540</v>
      </c>
      <c r="B1258">
        <v>2846.8967582197602</v>
      </c>
      <c r="D1258" s="1">
        <v>40554</v>
      </c>
      <c r="E1258">
        <f t="shared" si="130"/>
        <v>2059.23</v>
      </c>
      <c r="F1258">
        <f t="shared" si="131"/>
        <v>2889.8373287780901</v>
      </c>
      <c r="G1258" s="2">
        <f t="shared" si="132"/>
        <v>-6.4545560430173676E-4</v>
      </c>
      <c r="H1258" s="2">
        <f t="shared" si="133"/>
        <v>5.0219542942896104E-3</v>
      </c>
      <c r="I1258">
        <f t="shared" si="134"/>
        <v>13395.805414969909</v>
      </c>
      <c r="J1258">
        <f t="shared" si="135"/>
        <v>27783.407024280616</v>
      </c>
      <c r="AB1258" s="1">
        <v>40548</v>
      </c>
      <c r="AC1258">
        <v>2043.25</v>
      </c>
    </row>
    <row r="1259" spans="1:29">
      <c r="A1259" s="1">
        <v>40542</v>
      </c>
      <c r="B1259">
        <v>2921.0955666998798</v>
      </c>
      <c r="D1259" s="1">
        <v>40555</v>
      </c>
      <c r="E1259">
        <f t="shared" si="130"/>
        <v>2058.2800000000002</v>
      </c>
      <c r="F1259">
        <f t="shared" si="131"/>
        <v>2888.16331233444</v>
      </c>
      <c r="G1259" s="2">
        <f t="shared" si="132"/>
        <v>-4.613374902268097E-4</v>
      </c>
      <c r="H1259" s="2">
        <f t="shared" si="133"/>
        <v>-6.1062625664524061E-4</v>
      </c>
      <c r="I1259">
        <f t="shared" si="134"/>
        <v>13389.625427720201</v>
      </c>
      <c r="J1259">
        <f t="shared" si="135"/>
        <v>27766.441746452529</v>
      </c>
      <c r="AB1259" s="1">
        <v>40549</v>
      </c>
      <c r="AC1259">
        <v>2049.94</v>
      </c>
    </row>
    <row r="1260" spans="1:29">
      <c r="A1260" s="1">
        <v>40543</v>
      </c>
      <c r="B1260">
        <v>2969.9143982495698</v>
      </c>
      <c r="D1260" s="1">
        <v>40556</v>
      </c>
      <c r="E1260">
        <f t="shared" si="130"/>
        <v>2065.02</v>
      </c>
      <c r="F1260">
        <f t="shared" si="131"/>
        <v>2904.2179525064798</v>
      </c>
      <c r="G1260" s="2">
        <f t="shared" si="132"/>
        <v>3.2745787745105392E-3</v>
      </c>
      <c r="H1260" s="2">
        <f t="shared" si="133"/>
        <v>5.5274223850894869E-3</v>
      </c>
      <c r="I1260">
        <f t="shared" si="134"/>
        <v>13433.47081094446</v>
      </c>
      <c r="J1260">
        <f t="shared" si="135"/>
        <v>27919.91859811615</v>
      </c>
      <c r="AB1260" s="1">
        <v>40550</v>
      </c>
      <c r="AC1260">
        <v>2059.41</v>
      </c>
    </row>
    <row r="1261" spans="1:29">
      <c r="A1261" s="1">
        <v>40546</v>
      </c>
      <c r="B1261">
        <v>2967.8724106524901</v>
      </c>
      <c r="D1261" s="1">
        <v>40557</v>
      </c>
      <c r="E1261">
        <f t="shared" si="130"/>
        <v>2061.38</v>
      </c>
      <c r="F1261">
        <f t="shared" si="131"/>
        <v>2842.4078088279598</v>
      </c>
      <c r="G1261" s="2">
        <f t="shared" si="132"/>
        <v>-1.7626947923021774E-3</v>
      </c>
      <c r="H1261" s="2">
        <f t="shared" si="133"/>
        <v>-2.1314236609884105E-2</v>
      </c>
      <c r="I1261">
        <f t="shared" si="134"/>
        <v>13409.791701903465</v>
      </c>
      <c r="J1261">
        <f t="shared" si="135"/>
        <v>27324.826846987198</v>
      </c>
      <c r="AB1261" s="1">
        <v>40553</v>
      </c>
      <c r="AC1261">
        <v>2060.56</v>
      </c>
    </row>
    <row r="1262" spans="1:29">
      <c r="A1262" s="1">
        <v>40547</v>
      </c>
      <c r="B1262">
        <v>2880.87091174016</v>
      </c>
      <c r="D1262" s="1">
        <v>40561</v>
      </c>
      <c r="E1262">
        <f t="shared" si="130"/>
        <v>2060.06</v>
      </c>
      <c r="F1262">
        <f t="shared" si="131"/>
        <v>2855.77540376774</v>
      </c>
      <c r="G1262" s="2">
        <f t="shared" si="132"/>
        <v>-6.4034772822096908E-4</v>
      </c>
      <c r="H1262" s="2">
        <f t="shared" si="133"/>
        <v>4.671563197093798E-3</v>
      </c>
      <c r="I1262">
        <f t="shared" si="134"/>
        <v>13401.204772251234</v>
      </c>
      <c r="J1262">
        <f t="shared" si="135"/>
        <v>27452.47650245254</v>
      </c>
      <c r="AB1262" s="1">
        <v>40554</v>
      </c>
      <c r="AC1262">
        <v>2059.23</v>
      </c>
    </row>
    <row r="1263" spans="1:29">
      <c r="A1263" s="1">
        <v>40548</v>
      </c>
      <c r="B1263">
        <v>2847.0702308519399</v>
      </c>
      <c r="D1263" s="1">
        <v>40562</v>
      </c>
      <c r="E1263">
        <f t="shared" si="130"/>
        <v>2064.19</v>
      </c>
      <c r="F1263">
        <f t="shared" si="131"/>
        <v>2865.48791144296</v>
      </c>
      <c r="G1263" s="2">
        <f t="shared" si="132"/>
        <v>2.0047959768163537E-3</v>
      </c>
      <c r="H1263" s="2">
        <f t="shared" si="133"/>
        <v>3.3696562307051433E-3</v>
      </c>
      <c r="I1263">
        <f t="shared" si="134"/>
        <v>13428.071453663135</v>
      </c>
      <c r="J1263">
        <f t="shared" si="135"/>
        <v>27544.981910947314</v>
      </c>
      <c r="AB1263" s="1">
        <v>40555</v>
      </c>
      <c r="AC1263">
        <v>2058.2800000000002</v>
      </c>
    </row>
    <row r="1264" spans="1:29">
      <c r="A1264" s="1">
        <v>40549</v>
      </c>
      <c r="B1264">
        <v>2852.9690477091899</v>
      </c>
      <c r="D1264" s="1">
        <v>40563</v>
      </c>
      <c r="E1264">
        <f t="shared" si="130"/>
        <v>2050.59</v>
      </c>
      <c r="F1264">
        <f t="shared" si="131"/>
        <v>2799.6267256545498</v>
      </c>
      <c r="G1264" s="2">
        <f t="shared" si="132"/>
        <v>-6.5885407835518661E-3</v>
      </c>
      <c r="H1264" s="2">
        <f t="shared" si="133"/>
        <v>-2.3015632450191257E-2</v>
      </c>
      <c r="I1264">
        <f t="shared" si="134"/>
        <v>13339.600057246227</v>
      </c>
      <c r="J1264">
        <f t="shared" si="135"/>
        <v>26911.016731437783</v>
      </c>
      <c r="AB1264" s="1">
        <v>40556</v>
      </c>
      <c r="AC1264">
        <v>2065.02</v>
      </c>
    </row>
    <row r="1265" spans="1:29">
      <c r="A1265" s="1">
        <v>40550</v>
      </c>
      <c r="B1265">
        <v>2858.7985951455598</v>
      </c>
      <c r="D1265" s="1">
        <v>40564</v>
      </c>
      <c r="E1265">
        <f t="shared" si="130"/>
        <v>2056.67</v>
      </c>
      <c r="F1265">
        <f t="shared" si="131"/>
        <v>2796.67464761258</v>
      </c>
      <c r="G1265" s="2">
        <f t="shared" si="132"/>
        <v>2.9650003169818806E-3</v>
      </c>
      <c r="H1265" s="2">
        <f t="shared" si="133"/>
        <v>-1.0858033644404511E-3</v>
      </c>
      <c r="I1265">
        <f t="shared" si="134"/>
        <v>13379.151975644374</v>
      </c>
      <c r="J1265">
        <f t="shared" si="135"/>
        <v>26881.796658930274</v>
      </c>
      <c r="AB1265" s="1">
        <v>40557</v>
      </c>
      <c r="AC1265">
        <v>2061.38</v>
      </c>
    </row>
    <row r="1266" spans="1:29">
      <c r="A1266" s="1">
        <v>40553</v>
      </c>
      <c r="B1266">
        <v>2875.30752718555</v>
      </c>
      <c r="D1266" s="1">
        <v>40567</v>
      </c>
      <c r="E1266">
        <f t="shared" si="130"/>
        <v>2059.36</v>
      </c>
      <c r="F1266">
        <f t="shared" si="131"/>
        <v>2804.35055738653</v>
      </c>
      <c r="G1266" s="2">
        <f t="shared" si="132"/>
        <v>1.3079395333233101E-3</v>
      </c>
      <c r="H1266" s="2">
        <f t="shared" si="133"/>
        <v>2.7133067658794093E-3</v>
      </c>
      <c r="I1266">
        <f t="shared" si="134"/>
        <v>13396.651097435661</v>
      </c>
      <c r="J1266">
        <f t="shared" si="135"/>
        <v>26954.735219683942</v>
      </c>
      <c r="AB1266" s="1">
        <v>40561</v>
      </c>
      <c r="AC1266">
        <v>2060.06</v>
      </c>
    </row>
    <row r="1267" spans="1:29">
      <c r="A1267" s="1">
        <v>40554</v>
      </c>
      <c r="B1267">
        <v>2889.8373287780901</v>
      </c>
      <c r="D1267" s="1">
        <v>40568</v>
      </c>
      <c r="E1267">
        <f t="shared" si="130"/>
        <v>2069.71</v>
      </c>
      <c r="F1267">
        <f t="shared" si="131"/>
        <v>2791.9577095661798</v>
      </c>
      <c r="G1267" s="2">
        <f t="shared" si="132"/>
        <v>5.0258332685881868E-3</v>
      </c>
      <c r="H1267" s="2">
        <f t="shared" si="133"/>
        <v>-4.4504999390234997E-3</v>
      </c>
      <c r="I1267">
        <f t="shared" si="134"/>
        <v>13463.980432208822</v>
      </c>
      <c r="J1267">
        <f t="shared" si="135"/>
        <v>26834.773172232344</v>
      </c>
      <c r="AB1267" s="1">
        <v>40562</v>
      </c>
      <c r="AC1267">
        <v>2064.19</v>
      </c>
    </row>
    <row r="1268" spans="1:29">
      <c r="A1268" s="1">
        <v>40555</v>
      </c>
      <c r="B1268">
        <v>2888.16331233444</v>
      </c>
      <c r="D1268" s="1">
        <v>40569</v>
      </c>
      <c r="E1268">
        <f t="shared" si="130"/>
        <v>2056.9499999999998</v>
      </c>
      <c r="F1268">
        <f t="shared" si="131"/>
        <v>2776.79878475743</v>
      </c>
      <c r="G1268" s="2">
        <f t="shared" si="132"/>
        <v>-6.1651149194815735E-3</v>
      </c>
      <c r="H1268" s="2">
        <f t="shared" si="133"/>
        <v>-5.4608457767342574E-3</v>
      </c>
      <c r="I1268">
        <f t="shared" si="134"/>
        <v>13380.973445570604</v>
      </c>
      <c r="J1268">
        <f t="shared" si="135"/>
        <v>26688.232614485139</v>
      </c>
      <c r="AB1268" s="1">
        <v>40563</v>
      </c>
      <c r="AC1268">
        <v>2050.59</v>
      </c>
    </row>
    <row r="1269" spans="1:29">
      <c r="A1269" s="1">
        <v>40556</v>
      </c>
      <c r="B1269">
        <v>2904.2179525064798</v>
      </c>
      <c r="D1269" s="1">
        <v>40570</v>
      </c>
      <c r="E1269">
        <f t="shared" si="130"/>
        <v>2062.9299999999998</v>
      </c>
      <c r="F1269">
        <f t="shared" si="131"/>
        <v>2753.0759838290901</v>
      </c>
      <c r="G1269" s="2">
        <f t="shared" si="132"/>
        <v>2.907216996037798E-3</v>
      </c>
      <c r="H1269" s="2">
        <f t="shared" si="133"/>
        <v>-8.5745684912900463E-3</v>
      </c>
      <c r="I1269">
        <f t="shared" si="134"/>
        <v>13419.874838995098</v>
      </c>
      <c r="J1269">
        <f t="shared" si="135"/>
        <v>26459.392536020758</v>
      </c>
      <c r="AB1269" s="1">
        <v>40564</v>
      </c>
      <c r="AC1269">
        <v>2056.67</v>
      </c>
    </row>
    <row r="1270" spans="1:29">
      <c r="A1270" s="1">
        <v>40557</v>
      </c>
      <c r="B1270">
        <v>2842.4078088279598</v>
      </c>
      <c r="D1270" s="1">
        <v>40571</v>
      </c>
      <c r="E1270">
        <f t="shared" si="130"/>
        <v>2068.58</v>
      </c>
      <c r="F1270">
        <f t="shared" si="131"/>
        <v>2807.7902634124498</v>
      </c>
      <c r="G1270" s="2">
        <f t="shared" si="132"/>
        <v>2.7388229363090044E-3</v>
      </c>
      <c r="H1270" s="2">
        <f t="shared" si="133"/>
        <v>1.9842522748053284E-2</v>
      </c>
      <c r="I1270">
        <f t="shared" si="134"/>
        <v>13456.629500006533</v>
      </c>
      <c r="J1270">
        <f t="shared" si="135"/>
        <v>26984.413634316417</v>
      </c>
      <c r="AB1270" s="1">
        <v>40567</v>
      </c>
      <c r="AC1270">
        <v>2059.36</v>
      </c>
    </row>
    <row r="1271" spans="1:29">
      <c r="A1271" s="1">
        <v>40561</v>
      </c>
      <c r="B1271">
        <v>2855.77540376774</v>
      </c>
      <c r="D1271" s="1">
        <v>40574</v>
      </c>
      <c r="E1271">
        <f t="shared" si="130"/>
        <v>2063.0300000000002</v>
      </c>
      <c r="F1271">
        <f t="shared" si="131"/>
        <v>2784.4178137486701</v>
      </c>
      <c r="G1271" s="2">
        <f t="shared" si="132"/>
        <v>-2.6829999323205733E-3</v>
      </c>
      <c r="H1271" s="2">
        <f t="shared" si="133"/>
        <v>-8.3554929176298583E-3</v>
      </c>
      <c r="I1271">
        <f t="shared" si="134"/>
        <v>13420.525363968753</v>
      </c>
      <c r="J1271">
        <f t="shared" si="135"/>
        <v>26758.945557308492</v>
      </c>
      <c r="AB1271" s="1">
        <v>40568</v>
      </c>
      <c r="AC1271">
        <v>2069.71</v>
      </c>
    </row>
    <row r="1272" spans="1:29">
      <c r="A1272" s="1">
        <v>40562</v>
      </c>
      <c r="B1272">
        <v>2865.48791144296</v>
      </c>
      <c r="D1272" s="1">
        <v>40575</v>
      </c>
      <c r="E1272">
        <f t="shared" si="130"/>
        <v>2058.09</v>
      </c>
      <c r="F1272">
        <f t="shared" si="131"/>
        <v>2789.64016905374</v>
      </c>
      <c r="G1272" s="2">
        <f t="shared" si="132"/>
        <v>-2.3945361919118779E-3</v>
      </c>
      <c r="H1272" s="2">
        <f t="shared" si="133"/>
        <v>1.8442153297212002E-3</v>
      </c>
      <c r="I1272">
        <f t="shared" si="134"/>
        <v>13388.389430270257</v>
      </c>
      <c r="J1272">
        <f t="shared" si="135"/>
        <v>26808.294814912453</v>
      </c>
      <c r="AB1272" s="1">
        <v>40569</v>
      </c>
      <c r="AC1272">
        <v>2056.9499999999998</v>
      </c>
    </row>
    <row r="1273" spans="1:29">
      <c r="A1273" s="1">
        <v>40563</v>
      </c>
      <c r="B1273">
        <v>2799.6267256545498</v>
      </c>
      <c r="D1273" s="1">
        <v>40576</v>
      </c>
      <c r="E1273">
        <f t="shared" si="130"/>
        <v>2054.29</v>
      </c>
      <c r="F1273">
        <f t="shared" si="131"/>
        <v>2770.4756838868502</v>
      </c>
      <c r="G1273" s="2">
        <f t="shared" si="132"/>
        <v>-1.8463721217245599E-3</v>
      </c>
      <c r="H1273" s="2">
        <f t="shared" si="133"/>
        <v>-6.9012263250854185E-3</v>
      </c>
      <c r="I1273">
        <f t="shared" si="134"/>
        <v>13363.669481271414</v>
      </c>
      <c r="J1273">
        <f t="shared" si="135"/>
        <v>26623.284705005128</v>
      </c>
      <c r="AB1273" s="1">
        <v>40570</v>
      </c>
      <c r="AC1273">
        <v>2062.9299999999998</v>
      </c>
    </row>
    <row r="1274" spans="1:29">
      <c r="A1274" s="1">
        <v>40564</v>
      </c>
      <c r="B1274">
        <v>2796.67464761258</v>
      </c>
      <c r="D1274" s="1">
        <v>40577</v>
      </c>
      <c r="E1274">
        <f t="shared" si="130"/>
        <v>2050.5100000000002</v>
      </c>
      <c r="F1274">
        <f t="shared" si="131"/>
        <v>2805.0376563966702</v>
      </c>
      <c r="G1274" s="2">
        <f t="shared" si="132"/>
        <v>-1.8400517940503347E-3</v>
      </c>
      <c r="H1274" s="2">
        <f t="shared" si="133"/>
        <v>1.2443754874453006E-2</v>
      </c>
      <c r="I1274">
        <f t="shared" si="134"/>
        <v>13339.079637267305</v>
      </c>
      <c r="J1274">
        <f t="shared" si="135"/>
        <v>26954.578333826983</v>
      </c>
      <c r="AB1274" s="1">
        <v>40571</v>
      </c>
      <c r="AC1274">
        <v>2068.58</v>
      </c>
    </row>
    <row r="1275" spans="1:29">
      <c r="A1275" s="1">
        <v>40567</v>
      </c>
      <c r="B1275">
        <v>2804.35055738653</v>
      </c>
      <c r="D1275" s="1">
        <v>40578</v>
      </c>
      <c r="E1275">
        <f t="shared" si="130"/>
        <v>2040.72</v>
      </c>
      <c r="F1275">
        <f t="shared" si="131"/>
        <v>2787.3843312771801</v>
      </c>
      <c r="G1275" s="2">
        <f t="shared" si="132"/>
        <v>-4.7744219730702087E-3</v>
      </c>
      <c r="H1275" s="2">
        <f t="shared" si="133"/>
        <v>-6.3247852603120266E-3</v>
      </c>
      <c r="I1275">
        <f t="shared" si="134"/>
        <v>13275.393242346603</v>
      </c>
      <c r="J1275">
        <f t="shared" si="135"/>
        <v>26784.096414083269</v>
      </c>
      <c r="AB1275" s="1">
        <v>40574</v>
      </c>
      <c r="AC1275">
        <v>2063.0300000000002</v>
      </c>
    </row>
    <row r="1276" spans="1:29">
      <c r="A1276" s="1">
        <v>40568</v>
      </c>
      <c r="B1276">
        <v>2791.9577095661798</v>
      </c>
      <c r="D1276" s="1">
        <v>40581</v>
      </c>
      <c r="E1276">
        <f t="shared" si="130"/>
        <v>2045.84</v>
      </c>
      <c r="F1276">
        <f t="shared" si="131"/>
        <v>2789.4363868004298</v>
      </c>
      <c r="G1276" s="2">
        <f t="shared" si="132"/>
        <v>2.5089184209494686E-3</v>
      </c>
      <c r="H1276" s="2">
        <f t="shared" si="133"/>
        <v>7.0484475880435793E-4</v>
      </c>
      <c r="I1276">
        <f t="shared" si="134"/>
        <v>13308.700120997675</v>
      </c>
      <c r="J1276">
        <f t="shared" si="135"/>
        <v>26802.975044060044</v>
      </c>
      <c r="AB1276" s="1">
        <v>40575</v>
      </c>
      <c r="AC1276">
        <v>2058.09</v>
      </c>
    </row>
    <row r="1277" spans="1:29">
      <c r="A1277" s="1">
        <v>40569</v>
      </c>
      <c r="B1277">
        <v>2776.79878475743</v>
      </c>
      <c r="D1277" s="1">
        <v>40582</v>
      </c>
      <c r="E1277">
        <f t="shared" si="130"/>
        <v>2039.07</v>
      </c>
      <c r="F1277">
        <f t="shared" si="131"/>
        <v>2812.6078198523201</v>
      </c>
      <c r="G1277" s="2">
        <f t="shared" si="132"/>
        <v>-3.3091541860555962E-3</v>
      </c>
      <c r="H1277" s="2">
        <f t="shared" si="133"/>
        <v>8.275502013322578E-3</v>
      </c>
      <c r="I1277">
        <f t="shared" si="134"/>
        <v>13264.659580281317</v>
      </c>
      <c r="J1277">
        <f t="shared" si="135"/>
        <v>27024.783118000196</v>
      </c>
      <c r="AB1277" s="1">
        <v>40576</v>
      </c>
      <c r="AC1277">
        <v>2054.29</v>
      </c>
    </row>
    <row r="1278" spans="1:29">
      <c r="A1278" s="1">
        <v>40570</v>
      </c>
      <c r="B1278">
        <v>2753.0759838290901</v>
      </c>
      <c r="D1278" s="1">
        <v>40583</v>
      </c>
      <c r="E1278">
        <f t="shared" si="130"/>
        <v>2048.85</v>
      </c>
      <c r="F1278">
        <f t="shared" si="131"/>
        <v>2827.1350180623799</v>
      </c>
      <c r="G1278" s="2">
        <f t="shared" si="132"/>
        <v>4.7963041975018772E-3</v>
      </c>
      <c r="H1278" s="2">
        <f t="shared" si="133"/>
        <v>5.1336788176511109E-3</v>
      </c>
      <c r="I1278">
        <f t="shared" si="134"/>
        <v>13328.280922704655</v>
      </c>
      <c r="J1278">
        <f t="shared" si="135"/>
        <v>27163.519674644685</v>
      </c>
      <c r="AB1278" s="1">
        <v>40577</v>
      </c>
      <c r="AC1278">
        <v>2050.5100000000002</v>
      </c>
    </row>
    <row r="1279" spans="1:29">
      <c r="A1279" s="1">
        <v>40571</v>
      </c>
      <c r="B1279">
        <v>2807.7902634124498</v>
      </c>
      <c r="D1279" s="1">
        <v>40584</v>
      </c>
      <c r="E1279">
        <f t="shared" si="130"/>
        <v>2040.15</v>
      </c>
      <c r="F1279">
        <f t="shared" si="131"/>
        <v>2810.7069112742502</v>
      </c>
      <c r="G1279" s="2">
        <f t="shared" si="132"/>
        <v>-4.2462845010614592E-3</v>
      </c>
      <c r="H1279" s="2">
        <f t="shared" si="133"/>
        <v>-5.8422166333279898E-3</v>
      </c>
      <c r="I1279">
        <f t="shared" si="134"/>
        <v>13271.685249996781</v>
      </c>
      <c r="J1279">
        <f t="shared" si="135"/>
        <v>27004.824508181744</v>
      </c>
      <c r="AB1279" s="1">
        <v>40578</v>
      </c>
      <c r="AC1279">
        <v>2040.72</v>
      </c>
    </row>
    <row r="1280" spans="1:29">
      <c r="A1280" s="1">
        <v>40574</v>
      </c>
      <c r="B1280">
        <v>2784.4178137486701</v>
      </c>
      <c r="D1280" s="1">
        <v>40585</v>
      </c>
      <c r="E1280">
        <f t="shared" si="130"/>
        <v>2046.24</v>
      </c>
      <c r="F1280">
        <f t="shared" si="131"/>
        <v>2820.4119082571601</v>
      </c>
      <c r="G1280" s="2">
        <f t="shared" si="132"/>
        <v>2.9850746268655914E-3</v>
      </c>
      <c r="H1280" s="2">
        <f t="shared" si="133"/>
        <v>3.4215177375437008E-3</v>
      </c>
      <c r="I1280">
        <f t="shared" si="134"/>
        <v>13311.302220892292</v>
      </c>
      <c r="J1280">
        <f t="shared" si="135"/>
        <v>27097.221994235741</v>
      </c>
      <c r="AB1280" s="1">
        <v>40581</v>
      </c>
      <c r="AC1280">
        <v>2045.84</v>
      </c>
    </row>
    <row r="1281" spans="1:29">
      <c r="A1281" s="1">
        <v>40575</v>
      </c>
      <c r="B1281">
        <v>2789.64016905374</v>
      </c>
      <c r="D1281" s="1">
        <v>40588</v>
      </c>
      <c r="E1281">
        <f t="shared" si="130"/>
        <v>2051.1799999999998</v>
      </c>
      <c r="F1281">
        <f t="shared" si="131"/>
        <v>2831.0101902004299</v>
      </c>
      <c r="G1281" s="2">
        <f t="shared" si="132"/>
        <v>2.4141840644302803E-3</v>
      </c>
      <c r="H1281" s="2">
        <f t="shared" si="133"/>
        <v>3.7263579258047471E-3</v>
      </c>
      <c r="I1281">
        <f t="shared" si="134"/>
        <v>13343.438154590785</v>
      </c>
      <c r="J1281">
        <f t="shared" si="135"/>
        <v>27198.19594218125</v>
      </c>
      <c r="AB1281" s="1">
        <v>40582</v>
      </c>
      <c r="AC1281">
        <v>2039.07</v>
      </c>
    </row>
    <row r="1282" spans="1:29">
      <c r="A1282" s="1">
        <v>40576</v>
      </c>
      <c r="B1282">
        <v>2770.4756838868502</v>
      </c>
      <c r="D1282" s="1">
        <v>40589</v>
      </c>
      <c r="E1282">
        <f t="shared" si="130"/>
        <v>2053.48</v>
      </c>
      <c r="F1282">
        <f t="shared" si="131"/>
        <v>2854.1893537872602</v>
      </c>
      <c r="G1282" s="2">
        <f t="shared" si="132"/>
        <v>1.1213057849628338E-3</v>
      </c>
      <c r="H1282" s="2">
        <f t="shared" si="133"/>
        <v>8.1562453374871228E-3</v>
      </c>
      <c r="I1282">
        <f t="shared" si="134"/>
        <v>13358.400228984821</v>
      </c>
      <c r="J1282">
        <f t="shared" si="135"/>
        <v>27420.031101022723</v>
      </c>
      <c r="AB1282" s="1">
        <v>40583</v>
      </c>
      <c r="AC1282">
        <v>2048.85</v>
      </c>
    </row>
    <row r="1283" spans="1:29">
      <c r="A1283" s="1">
        <v>40577</v>
      </c>
      <c r="B1283">
        <v>2805.0376563966702</v>
      </c>
      <c r="D1283" s="1">
        <v>40590</v>
      </c>
      <c r="E1283">
        <f t="shared" si="130"/>
        <v>2053</v>
      </c>
      <c r="F1283">
        <f t="shared" si="131"/>
        <v>2855.3117149209302</v>
      </c>
      <c r="G1283" s="2">
        <f t="shared" si="132"/>
        <v>-2.3374953737076432E-4</v>
      </c>
      <c r="H1283" s="2">
        <f t="shared" si="133"/>
        <v>3.6188368556841011E-4</v>
      </c>
      <c r="I1283">
        <f t="shared" si="134"/>
        <v>13355.277709111282</v>
      </c>
      <c r="J1283">
        <f t="shared" si="135"/>
        <v>27429.953962935961</v>
      </c>
      <c r="AB1283" s="1">
        <v>40584</v>
      </c>
      <c r="AC1283">
        <v>2040.15</v>
      </c>
    </row>
    <row r="1284" spans="1:29">
      <c r="A1284" s="1">
        <v>40578</v>
      </c>
      <c r="B1284">
        <v>2787.3843312771801</v>
      </c>
      <c r="D1284" s="1">
        <v>40591</v>
      </c>
      <c r="E1284">
        <f t="shared" si="130"/>
        <v>2058.5100000000002</v>
      </c>
      <c r="F1284">
        <f t="shared" si="131"/>
        <v>2883.3160987587999</v>
      </c>
      <c r="G1284" s="2">
        <f t="shared" si="132"/>
        <v>2.683877252800837E-3</v>
      </c>
      <c r="H1284" s="2">
        <f t="shared" si="133"/>
        <v>9.7764709666735231E-3</v>
      </c>
      <c r="I1284">
        <f t="shared" si="134"/>
        <v>13391.121635159603</v>
      </c>
      <c r="J1284">
        <f t="shared" si="135"/>
        <v>27698.122111471792</v>
      </c>
      <c r="AB1284" s="1">
        <v>40585</v>
      </c>
      <c r="AC1284">
        <v>2046.24</v>
      </c>
    </row>
    <row r="1285" spans="1:29">
      <c r="A1285" s="1">
        <v>40581</v>
      </c>
      <c r="B1285">
        <v>2789.4363868004298</v>
      </c>
      <c r="D1285" s="1">
        <v>40592</v>
      </c>
      <c r="E1285">
        <f t="shared" ref="E1285:E1348" si="136">SUMIF(AB:AB,D1285,AC:AC)</f>
        <v>2056.85</v>
      </c>
      <c r="F1285">
        <f t="shared" ref="F1285:F1348" si="137">SUMIF(A:A,D1285,B:B)</f>
        <v>2890.0720153028001</v>
      </c>
      <c r="G1285" s="2">
        <f t="shared" ref="G1285:G1348" si="138">E1285/E1284-1</f>
        <v>-8.0640851878310826E-4</v>
      </c>
      <c r="H1285" s="2">
        <f t="shared" ref="H1285:H1348" si="139">(F1285/F1284-1)-($M$23/252)</f>
        <v>2.3117572421281437E-3</v>
      </c>
      <c r="I1285">
        <f t="shared" ref="I1285:I1348" si="140">I1284*(1+G1285)</f>
        <v>13380.322920596949</v>
      </c>
      <c r="J1285">
        <f t="shared" ref="J1285:J1348" si="141">J1284*(1+H1285)</f>
        <v>27762.153445856333</v>
      </c>
      <c r="AB1285" s="1">
        <v>40588</v>
      </c>
      <c r="AC1285">
        <v>2051.1799999999998</v>
      </c>
    </row>
    <row r="1286" spans="1:29">
      <c r="A1286" s="1">
        <v>40582</v>
      </c>
      <c r="B1286">
        <v>2812.6078198523201</v>
      </c>
      <c r="D1286" s="1">
        <v>40596</v>
      </c>
      <c r="E1286">
        <f t="shared" si="136"/>
        <v>2070</v>
      </c>
      <c r="F1286">
        <f t="shared" si="137"/>
        <v>2935.8265324406798</v>
      </c>
      <c r="G1286" s="2">
        <f t="shared" si="138"/>
        <v>6.3932712643119949E-3</v>
      </c>
      <c r="H1286" s="2">
        <f t="shared" si="139"/>
        <v>1.5800269139356917E-2</v>
      </c>
      <c r="I1286">
        <f t="shared" si="140"/>
        <v>13465.866954632416</v>
      </c>
      <c r="J1286">
        <f t="shared" si="141"/>
        <v>28200.802942188984</v>
      </c>
      <c r="AB1286" s="1">
        <v>40589</v>
      </c>
      <c r="AC1286">
        <v>2053.48</v>
      </c>
    </row>
    <row r="1287" spans="1:29">
      <c r="A1287" s="1">
        <v>40583</v>
      </c>
      <c r="B1287">
        <v>2827.1350180623799</v>
      </c>
      <c r="D1287" s="1">
        <v>40597</v>
      </c>
      <c r="E1287">
        <f t="shared" si="136"/>
        <v>2066.9699999999998</v>
      </c>
      <c r="F1287">
        <f t="shared" si="137"/>
        <v>2958.3892957114899</v>
      </c>
      <c r="G1287" s="2">
        <f t="shared" si="138"/>
        <v>-1.4637681159421767E-3</v>
      </c>
      <c r="H1287" s="2">
        <f t="shared" si="139"/>
        <v>7.6539697392673193E-3</v>
      </c>
      <c r="I1287">
        <f t="shared" si="140"/>
        <v>13446.156047930706</v>
      </c>
      <c r="J1287">
        <f t="shared" si="141"/>
        <v>28416.651034531536</v>
      </c>
      <c r="AB1287" s="1">
        <v>40590</v>
      </c>
      <c r="AC1287">
        <v>2053</v>
      </c>
    </row>
    <row r="1288" spans="1:29">
      <c r="A1288" s="1">
        <v>40584</v>
      </c>
      <c r="B1288">
        <v>2810.7069112742502</v>
      </c>
      <c r="D1288" s="1">
        <v>40598</v>
      </c>
      <c r="E1288">
        <f t="shared" si="136"/>
        <v>2069.7199999999998</v>
      </c>
      <c r="F1288">
        <f t="shared" si="137"/>
        <v>2964.32862140719</v>
      </c>
      <c r="G1288" s="2">
        <f t="shared" si="138"/>
        <v>1.3304498855812863E-3</v>
      </c>
      <c r="H1288" s="2">
        <f t="shared" si="139"/>
        <v>1.9762722058530254E-3</v>
      </c>
      <c r="I1288">
        <f t="shared" si="140"/>
        <v>13464.045484706185</v>
      </c>
      <c r="J1288">
        <f t="shared" si="141"/>
        <v>28472.810072154505</v>
      </c>
      <c r="AB1288" s="1">
        <v>40591</v>
      </c>
      <c r="AC1288">
        <v>2058.5100000000002</v>
      </c>
    </row>
    <row r="1289" spans="1:29">
      <c r="A1289" s="1">
        <v>40585</v>
      </c>
      <c r="B1289">
        <v>2820.4119082571601</v>
      </c>
      <c r="D1289" s="1">
        <v>40599</v>
      </c>
      <c r="E1289">
        <f t="shared" si="136"/>
        <v>2073.4</v>
      </c>
      <c r="F1289">
        <f t="shared" si="137"/>
        <v>2956.2851775772501</v>
      </c>
      <c r="G1289" s="2">
        <f t="shared" si="138"/>
        <v>1.7780182826663271E-3</v>
      </c>
      <c r="H1289" s="2">
        <f t="shared" si="139"/>
        <v>-2.7447608611345423E-3</v>
      </c>
      <c r="I1289">
        <f t="shared" si="140"/>
        <v>13487.984803736643</v>
      </c>
      <c r="J1289">
        <f t="shared" si="141"/>
        <v>28394.659017461938</v>
      </c>
      <c r="AB1289" s="1">
        <v>40592</v>
      </c>
      <c r="AC1289">
        <v>2056.85</v>
      </c>
    </row>
    <row r="1290" spans="1:29">
      <c r="A1290" s="1">
        <v>40588</v>
      </c>
      <c r="B1290">
        <v>2831.0101902004299</v>
      </c>
      <c r="D1290" s="1">
        <v>40602</v>
      </c>
      <c r="E1290">
        <f t="shared" si="136"/>
        <v>2079.38</v>
      </c>
      <c r="F1290">
        <f t="shared" si="137"/>
        <v>2960.6655676627402</v>
      </c>
      <c r="G1290" s="2">
        <f t="shared" si="138"/>
        <v>2.8841516349955576E-3</v>
      </c>
      <c r="H1290" s="2">
        <f t="shared" si="139"/>
        <v>1.4503718802071027E-3</v>
      </c>
      <c r="I1290">
        <f t="shared" si="140"/>
        <v>13526.886197161135</v>
      </c>
      <c r="J1290">
        <f t="shared" si="141"/>
        <v>28435.841832448932</v>
      </c>
      <c r="AB1290" s="1">
        <v>40596</v>
      </c>
      <c r="AC1290">
        <v>2070</v>
      </c>
    </row>
    <row r="1291" spans="1:29">
      <c r="A1291" s="1">
        <v>40589</v>
      </c>
      <c r="B1291">
        <v>2854.1893537872602</v>
      </c>
      <c r="D1291" s="1">
        <v>40603</v>
      </c>
      <c r="E1291">
        <f t="shared" si="136"/>
        <v>2080.94</v>
      </c>
      <c r="F1291">
        <f t="shared" si="137"/>
        <v>3010.27292293143</v>
      </c>
      <c r="G1291" s="2">
        <f t="shared" si="138"/>
        <v>7.5022362434951084E-4</v>
      </c>
      <c r="H1291" s="2">
        <f t="shared" si="139"/>
        <v>1.672412490410621E-2</v>
      </c>
      <c r="I1291">
        <f t="shared" si="140"/>
        <v>13537.034386750132</v>
      </c>
      <c r="J1291">
        <f t="shared" si="141"/>
        <v>28911.406403008215</v>
      </c>
      <c r="AB1291" s="1">
        <v>40597</v>
      </c>
      <c r="AC1291">
        <v>2066.9699999999998</v>
      </c>
    </row>
    <row r="1292" spans="1:29">
      <c r="A1292" s="1">
        <v>40590</v>
      </c>
      <c r="B1292">
        <v>2855.3117149209302</v>
      </c>
      <c r="D1292" s="1">
        <v>40604</v>
      </c>
      <c r="E1292">
        <f t="shared" si="136"/>
        <v>2073.75</v>
      </c>
      <c r="F1292">
        <f t="shared" si="137"/>
        <v>3011.2189256004699</v>
      </c>
      <c r="G1292" s="2">
        <f t="shared" si="138"/>
        <v>-3.4551692984901017E-3</v>
      </c>
      <c r="H1292" s="2">
        <f t="shared" si="139"/>
        <v>2.8290890022771931E-4</v>
      </c>
      <c r="I1292">
        <f t="shared" si="140"/>
        <v>13490.261641144429</v>
      </c>
      <c r="J1292">
        <f t="shared" si="141"/>
        <v>28919.585697197726</v>
      </c>
      <c r="AB1292" s="1">
        <v>40598</v>
      </c>
      <c r="AC1292">
        <v>2069.7199999999998</v>
      </c>
    </row>
    <row r="1293" spans="1:29">
      <c r="A1293" s="1">
        <v>40591</v>
      </c>
      <c r="B1293">
        <v>2883.3160987587999</v>
      </c>
      <c r="D1293" s="1">
        <v>40605</v>
      </c>
      <c r="E1293">
        <f t="shared" si="136"/>
        <v>2062.21</v>
      </c>
      <c r="F1293">
        <f t="shared" si="137"/>
        <v>2952.3095079354198</v>
      </c>
      <c r="G1293" s="2">
        <f t="shared" si="138"/>
        <v>-5.5647980711271972E-3</v>
      </c>
      <c r="H1293" s="2">
        <f t="shared" si="139"/>
        <v>-1.9594661977871772E-2</v>
      </c>
      <c r="I1293">
        <f t="shared" si="140"/>
        <v>13415.191059184786</v>
      </c>
      <c r="J1293">
        <f t="shared" si="141"/>
        <v>28352.916190921042</v>
      </c>
      <c r="AB1293" s="1">
        <v>40599</v>
      </c>
      <c r="AC1293">
        <v>2073.4</v>
      </c>
    </row>
    <row r="1294" spans="1:29">
      <c r="A1294" s="1">
        <v>40592</v>
      </c>
      <c r="B1294">
        <v>2890.0720153028001</v>
      </c>
      <c r="D1294" s="1">
        <v>40606</v>
      </c>
      <c r="E1294">
        <f t="shared" si="136"/>
        <v>2071.39</v>
      </c>
      <c r="F1294">
        <f t="shared" si="137"/>
        <v>2994.1183826395099</v>
      </c>
      <c r="G1294" s="2">
        <f t="shared" si="138"/>
        <v>4.4515350037095391E-3</v>
      </c>
      <c r="H1294" s="2">
        <f t="shared" si="139"/>
        <v>1.413006394891555E-2</v>
      </c>
      <c r="I1294">
        <f t="shared" si="140"/>
        <v>13474.909251766199</v>
      </c>
      <c r="J1294">
        <f t="shared" si="141"/>
        <v>28753.544709836995</v>
      </c>
      <c r="AB1294" s="1">
        <v>40602</v>
      </c>
      <c r="AC1294">
        <v>2079.38</v>
      </c>
    </row>
    <row r="1295" spans="1:29">
      <c r="A1295" s="1">
        <v>40596</v>
      </c>
      <c r="B1295">
        <v>2935.8265324406798</v>
      </c>
      <c r="D1295" s="1">
        <v>40609</v>
      </c>
      <c r="E1295">
        <f t="shared" si="136"/>
        <v>2070.75</v>
      </c>
      <c r="F1295">
        <f t="shared" si="137"/>
        <v>3001.5838779123101</v>
      </c>
      <c r="G1295" s="2">
        <f t="shared" si="138"/>
        <v>-3.0897127049944739E-4</v>
      </c>
      <c r="H1295" s="2">
        <f t="shared" si="139"/>
        <v>2.4620376002935881E-3</v>
      </c>
      <c r="I1295">
        <f t="shared" si="140"/>
        <v>13470.745891934816</v>
      </c>
      <c r="J1295">
        <f t="shared" si="141"/>
        <v>28824.337018054335</v>
      </c>
      <c r="AB1295" s="1">
        <v>40603</v>
      </c>
      <c r="AC1295">
        <v>2080.94</v>
      </c>
    </row>
    <row r="1296" spans="1:29">
      <c r="A1296" s="1">
        <v>40597</v>
      </c>
      <c r="B1296">
        <v>2958.3892957114899</v>
      </c>
      <c r="D1296" s="1">
        <v>40610</v>
      </c>
      <c r="E1296">
        <f t="shared" si="136"/>
        <v>2065.7399999999998</v>
      </c>
      <c r="F1296">
        <f t="shared" si="137"/>
        <v>2979.8106517434599</v>
      </c>
      <c r="G1296" s="2">
        <f t="shared" si="138"/>
        <v>-2.4194132560667603E-3</v>
      </c>
      <c r="H1296" s="2">
        <f t="shared" si="139"/>
        <v>-7.2852614921501743E-3</v>
      </c>
      <c r="I1296">
        <f t="shared" si="140"/>
        <v>13438.154590754762</v>
      </c>
      <c r="J1296">
        <f t="shared" si="141"/>
        <v>28614.344185539947</v>
      </c>
      <c r="AB1296" s="1">
        <v>40604</v>
      </c>
      <c r="AC1296">
        <v>2073.75</v>
      </c>
    </row>
    <row r="1297" spans="1:29">
      <c r="A1297" s="1">
        <v>40598</v>
      </c>
      <c r="B1297">
        <v>2964.32862140719</v>
      </c>
      <c r="D1297" s="1">
        <v>40611</v>
      </c>
      <c r="E1297">
        <f t="shared" si="136"/>
        <v>2074.2800000000002</v>
      </c>
      <c r="F1297">
        <f t="shared" si="137"/>
        <v>2997.56788507187</v>
      </c>
      <c r="G1297" s="2">
        <f t="shared" si="138"/>
        <v>4.1341117468802757E-3</v>
      </c>
      <c r="H1297" s="2">
        <f t="shared" si="139"/>
        <v>5.9278325685131143E-3</v>
      </c>
      <c r="I1297">
        <f t="shared" si="140"/>
        <v>13493.709423504795</v>
      </c>
      <c r="J1297">
        <f t="shared" si="141"/>
        <v>28783.965226929631</v>
      </c>
      <c r="AB1297" s="1">
        <v>40605</v>
      </c>
      <c r="AC1297">
        <v>2062.21</v>
      </c>
    </row>
    <row r="1298" spans="1:29">
      <c r="A1298" s="1">
        <v>40599</v>
      </c>
      <c r="B1298">
        <v>2956.2851775772501</v>
      </c>
      <c r="D1298" s="1">
        <v>40612</v>
      </c>
      <c r="E1298">
        <f t="shared" si="136"/>
        <v>2082.54</v>
      </c>
      <c r="F1298">
        <f t="shared" si="137"/>
        <v>2980.8445632019302</v>
      </c>
      <c r="G1298" s="2">
        <f t="shared" si="138"/>
        <v>3.9821046338970323E-3</v>
      </c>
      <c r="H1298" s="2">
        <f t="shared" si="139"/>
        <v>-5.6103127231467483E-3</v>
      </c>
      <c r="I1298">
        <f t="shared" si="140"/>
        <v>13547.442786328595</v>
      </c>
      <c r="J1298">
        <f t="shared" si="141"/>
        <v>28622.478180594375</v>
      </c>
      <c r="AB1298" s="1">
        <v>40606</v>
      </c>
      <c r="AC1298">
        <v>2071.39</v>
      </c>
    </row>
    <row r="1299" spans="1:29">
      <c r="A1299" s="1">
        <v>40602</v>
      </c>
      <c r="B1299">
        <v>2960.6655676627402</v>
      </c>
      <c r="D1299" s="1">
        <v>40613</v>
      </c>
      <c r="E1299">
        <f t="shared" si="136"/>
        <v>2080.92</v>
      </c>
      <c r="F1299">
        <f t="shared" si="137"/>
        <v>2994.1944718302998</v>
      </c>
      <c r="G1299" s="2">
        <f t="shared" si="138"/>
        <v>-7.7789622288160221E-4</v>
      </c>
      <c r="H1299" s="2">
        <f t="shared" si="139"/>
        <v>4.4472166313909937E-3</v>
      </c>
      <c r="I1299">
        <f t="shared" si="140"/>
        <v>13536.904281755405</v>
      </c>
      <c r="J1299">
        <f t="shared" si="141"/>
        <v>28749.768541590736</v>
      </c>
      <c r="AB1299" s="1">
        <v>40609</v>
      </c>
      <c r="AC1299">
        <v>2070.75</v>
      </c>
    </row>
    <row r="1300" spans="1:29">
      <c r="A1300" s="1">
        <v>40603</v>
      </c>
      <c r="B1300">
        <v>3010.27292293143</v>
      </c>
      <c r="D1300" s="1">
        <v>40616</v>
      </c>
      <c r="E1300">
        <f t="shared" si="136"/>
        <v>2087.19</v>
      </c>
      <c r="F1300">
        <f t="shared" si="137"/>
        <v>3006.7734964042102</v>
      </c>
      <c r="G1300" s="2">
        <f t="shared" si="138"/>
        <v>3.0130903638774242E-3</v>
      </c>
      <c r="H1300" s="2">
        <f t="shared" si="139"/>
        <v>4.1697889268799918E-3</v>
      </c>
      <c r="I1300">
        <f t="shared" si="140"/>
        <v>13577.692197603494</v>
      </c>
      <c r="J1300">
        <f t="shared" si="141"/>
        <v>28869.649008105822</v>
      </c>
      <c r="AB1300" s="1">
        <v>40610</v>
      </c>
      <c r="AC1300">
        <v>2065.7399999999998</v>
      </c>
    </row>
    <row r="1301" spans="1:29">
      <c r="A1301" s="1">
        <v>40604</v>
      </c>
      <c r="B1301">
        <v>3011.2189256004699</v>
      </c>
      <c r="D1301" s="1">
        <v>40617</v>
      </c>
      <c r="E1301">
        <f t="shared" si="136"/>
        <v>2085.83</v>
      </c>
      <c r="F1301">
        <f t="shared" si="137"/>
        <v>2943.8372808173899</v>
      </c>
      <c r="G1301" s="2">
        <f t="shared" si="138"/>
        <v>-6.5159376961376747E-4</v>
      </c>
      <c r="H1301" s="2">
        <f t="shared" si="139"/>
        <v>-2.0962827969909368E-2</v>
      </c>
      <c r="I1301">
        <f t="shared" si="140"/>
        <v>13568.845057961802</v>
      </c>
      <c r="J1301">
        <f t="shared" si="141"/>
        <v>28264.459522397236</v>
      </c>
      <c r="AB1301" s="1">
        <v>40611</v>
      </c>
      <c r="AC1301">
        <v>2074.2800000000002</v>
      </c>
    </row>
    <row r="1302" spans="1:29">
      <c r="A1302" s="1">
        <v>40605</v>
      </c>
      <c r="B1302">
        <v>2952.3095079354198</v>
      </c>
      <c r="D1302" s="1">
        <v>40618</v>
      </c>
      <c r="E1302">
        <f t="shared" si="136"/>
        <v>2096.2399999999998</v>
      </c>
      <c r="F1302">
        <f t="shared" si="137"/>
        <v>2965.8562299917398</v>
      </c>
      <c r="G1302" s="2">
        <f t="shared" si="138"/>
        <v>4.9908190025074184E-3</v>
      </c>
      <c r="H1302" s="2">
        <f t="shared" si="139"/>
        <v>7.4483268334338496E-3</v>
      </c>
      <c r="I1302">
        <f t="shared" si="140"/>
        <v>13636.564707719157</v>
      </c>
      <c r="J1302">
        <f t="shared" si="141"/>
        <v>28474.982454690409</v>
      </c>
      <c r="AB1302" s="1">
        <v>40612</v>
      </c>
      <c r="AC1302">
        <v>2082.54</v>
      </c>
    </row>
    <row r="1303" spans="1:29">
      <c r="A1303" s="1">
        <v>40606</v>
      </c>
      <c r="B1303">
        <v>2994.1183826395099</v>
      </c>
      <c r="D1303" s="1">
        <v>40619</v>
      </c>
      <c r="E1303">
        <f t="shared" si="136"/>
        <v>2091.17</v>
      </c>
      <c r="F1303">
        <f t="shared" si="137"/>
        <v>2971.79362683002</v>
      </c>
      <c r="G1303" s="2">
        <f t="shared" si="138"/>
        <v>-2.4186161889858671E-3</v>
      </c>
      <c r="H1303" s="2">
        <f t="shared" si="139"/>
        <v>1.9705673998028036E-3</v>
      </c>
      <c r="I1303">
        <f t="shared" si="140"/>
        <v>13603.583091554914</v>
      </c>
      <c r="J1303">
        <f t="shared" si="141"/>
        <v>28531.094326825576</v>
      </c>
      <c r="AB1303" s="1">
        <v>40613</v>
      </c>
      <c r="AC1303">
        <v>2080.92</v>
      </c>
    </row>
    <row r="1304" spans="1:29">
      <c r="A1304" s="1">
        <v>40609</v>
      </c>
      <c r="B1304">
        <v>3001.5838779123101</v>
      </c>
      <c r="D1304" s="1">
        <v>40620</v>
      </c>
      <c r="E1304">
        <f t="shared" si="136"/>
        <v>2090.6999999999998</v>
      </c>
      <c r="F1304">
        <f t="shared" si="137"/>
        <v>2996.0186166123099</v>
      </c>
      <c r="G1304" s="2">
        <f t="shared" si="138"/>
        <v>-2.2475456323500786E-4</v>
      </c>
      <c r="H1304" s="2">
        <f t="shared" si="139"/>
        <v>8.1202901146256393E-3</v>
      </c>
      <c r="I1304">
        <f t="shared" si="140"/>
        <v>13600.525624178741</v>
      </c>
      <c r="J1304">
        <f t="shared" si="141"/>
        <v>28762.775090047147</v>
      </c>
      <c r="AB1304" s="1">
        <v>40616</v>
      </c>
      <c r="AC1304">
        <v>2087.19</v>
      </c>
    </row>
    <row r="1305" spans="1:29">
      <c r="A1305" s="1">
        <v>40610</v>
      </c>
      <c r="B1305">
        <v>2979.8106517434599</v>
      </c>
      <c r="D1305" s="1">
        <v>40623</v>
      </c>
      <c r="E1305">
        <f t="shared" si="136"/>
        <v>2087.87</v>
      </c>
      <c r="F1305">
        <f t="shared" si="137"/>
        <v>3010.12303763297</v>
      </c>
      <c r="G1305" s="2">
        <f t="shared" si="138"/>
        <v>-1.3536136222317419E-3</v>
      </c>
      <c r="H1305" s="2">
        <f t="shared" si="139"/>
        <v>4.6763722151580093E-3</v>
      </c>
      <c r="I1305">
        <f t="shared" si="140"/>
        <v>13582.11576742434</v>
      </c>
      <c r="J1305">
        <f t="shared" si="141"/>
        <v>28897.28053230908</v>
      </c>
      <c r="AB1305" s="1">
        <v>40617</v>
      </c>
      <c r="AC1305">
        <v>2085.83</v>
      </c>
    </row>
    <row r="1306" spans="1:29">
      <c r="A1306" s="1">
        <v>40611</v>
      </c>
      <c r="B1306">
        <v>2997.56788507187</v>
      </c>
      <c r="D1306" s="1">
        <v>40624</v>
      </c>
      <c r="E1306">
        <f t="shared" si="136"/>
        <v>2087.7800000000002</v>
      </c>
      <c r="F1306">
        <f t="shared" si="137"/>
        <v>3014.7318904297599</v>
      </c>
      <c r="G1306" s="2">
        <f t="shared" si="138"/>
        <v>-4.3106132086578874E-5</v>
      </c>
      <c r="H1306" s="2">
        <f t="shared" si="139"/>
        <v>1.4997685383973621E-3</v>
      </c>
      <c r="I1306">
        <f t="shared" si="140"/>
        <v>13581.530294948054</v>
      </c>
      <c r="J1306">
        <f t="shared" si="141"/>
        <v>28940.619764496678</v>
      </c>
      <c r="AB1306" s="1">
        <v>40618</v>
      </c>
      <c r="AC1306">
        <v>2096.2399999999998</v>
      </c>
    </row>
    <row r="1307" spans="1:29">
      <c r="A1307" s="1">
        <v>40612</v>
      </c>
      <c r="B1307">
        <v>2980.8445632019302</v>
      </c>
      <c r="D1307" s="1">
        <v>40625</v>
      </c>
      <c r="E1307">
        <f t="shared" si="136"/>
        <v>2086.5700000000002</v>
      </c>
      <c r="F1307">
        <f t="shared" si="137"/>
        <v>3035.4570544376802</v>
      </c>
      <c r="G1307" s="2">
        <f t="shared" si="138"/>
        <v>-5.7956298077388446E-4</v>
      </c>
      <c r="H1307" s="2">
        <f t="shared" si="139"/>
        <v>6.843280034716093E-3</v>
      </c>
      <c r="I1307">
        <f t="shared" si="140"/>
        <v>13573.658942766842</v>
      </c>
      <c r="J1307">
        <f t="shared" si="141"/>
        <v>29138.668529923365</v>
      </c>
      <c r="AB1307" s="1">
        <v>40619</v>
      </c>
      <c r="AC1307">
        <v>2091.17</v>
      </c>
    </row>
    <row r="1308" spans="1:29">
      <c r="A1308" s="1">
        <v>40613</v>
      </c>
      <c r="B1308">
        <v>2994.1944718302998</v>
      </c>
      <c r="D1308" s="1">
        <v>40626</v>
      </c>
      <c r="E1308">
        <f t="shared" si="136"/>
        <v>2081.83</v>
      </c>
      <c r="F1308">
        <f t="shared" si="137"/>
        <v>3018.53312372353</v>
      </c>
      <c r="G1308" s="2">
        <f t="shared" si="138"/>
        <v>-2.2716707323503504E-3</v>
      </c>
      <c r="H1308" s="2">
        <f t="shared" si="139"/>
        <v>-5.606763521438329E-3</v>
      </c>
      <c r="I1308">
        <f t="shared" si="140"/>
        <v>13542.824059015653</v>
      </c>
      <c r="J1308">
        <f t="shared" si="141"/>
        <v>28975.294906146508</v>
      </c>
      <c r="AB1308" s="1">
        <v>40620</v>
      </c>
      <c r="AC1308">
        <v>2090.6999999999998</v>
      </c>
    </row>
    <row r="1309" spans="1:29">
      <c r="A1309" s="1">
        <v>40616</v>
      </c>
      <c r="B1309">
        <v>3006.7734964042102</v>
      </c>
      <c r="D1309" s="1">
        <v>40627</v>
      </c>
      <c r="E1309">
        <f t="shared" si="136"/>
        <v>2076.9299999999998</v>
      </c>
      <c r="F1309">
        <f t="shared" si="137"/>
        <v>2995.4812207964201</v>
      </c>
      <c r="G1309" s="2">
        <f t="shared" si="138"/>
        <v>-2.3536984287862994E-3</v>
      </c>
      <c r="H1309" s="2">
        <f t="shared" si="139"/>
        <v>-7.6681389920694506E-3</v>
      </c>
      <c r="I1309">
        <f t="shared" si="140"/>
        <v>13510.948335306619</v>
      </c>
      <c r="J1309">
        <f t="shared" si="141"/>
        <v>28753.108317469974</v>
      </c>
      <c r="AB1309" s="1">
        <v>40623</v>
      </c>
      <c r="AC1309">
        <v>2087.87</v>
      </c>
    </row>
    <row r="1310" spans="1:29">
      <c r="A1310" s="1">
        <v>40617</v>
      </c>
      <c r="B1310">
        <v>2943.8372808173899</v>
      </c>
      <c r="D1310" s="1">
        <v>40630</v>
      </c>
      <c r="E1310">
        <f t="shared" si="136"/>
        <v>2077.48</v>
      </c>
      <c r="F1310">
        <f t="shared" si="137"/>
        <v>2984.3171741269002</v>
      </c>
      <c r="G1310" s="2">
        <f t="shared" si="138"/>
        <v>2.6481393210175952E-4</v>
      </c>
      <c r="H1310" s="2">
        <f t="shared" si="139"/>
        <v>-3.7583118699814669E-3</v>
      </c>
      <c r="I1310">
        <f t="shared" si="140"/>
        <v>13514.526222661716</v>
      </c>
      <c r="J1310">
        <f t="shared" si="141"/>
        <v>28645.045169181565</v>
      </c>
      <c r="AB1310" s="1">
        <v>40624</v>
      </c>
      <c r="AC1310">
        <v>2087.7800000000002</v>
      </c>
    </row>
    <row r="1311" spans="1:29">
      <c r="A1311" s="1">
        <v>40618</v>
      </c>
      <c r="B1311">
        <v>2965.8562299917398</v>
      </c>
      <c r="D1311" s="1">
        <v>40631</v>
      </c>
      <c r="E1311">
        <f t="shared" si="136"/>
        <v>2071.75</v>
      </c>
      <c r="F1311">
        <f t="shared" si="137"/>
        <v>2968.18863441246</v>
      </c>
      <c r="G1311" s="2">
        <f t="shared" si="138"/>
        <v>-2.7581492962628351E-3</v>
      </c>
      <c r="H1311" s="2">
        <f t="shared" si="139"/>
        <v>-5.4357813673371665E-3</v>
      </c>
      <c r="I1311">
        <f t="shared" si="140"/>
        <v>13477.251141671355</v>
      </c>
      <c r="J1311">
        <f t="shared" si="141"/>
        <v>28489.336966384399</v>
      </c>
      <c r="AB1311" s="1">
        <v>40625</v>
      </c>
      <c r="AC1311">
        <v>2086.5700000000002</v>
      </c>
    </row>
    <row r="1312" spans="1:29">
      <c r="A1312" s="1">
        <v>40619</v>
      </c>
      <c r="B1312">
        <v>2971.79362683002</v>
      </c>
      <c r="D1312" s="1">
        <v>40632</v>
      </c>
      <c r="E1312">
        <f t="shared" si="136"/>
        <v>2076.2800000000002</v>
      </c>
      <c r="F1312">
        <f t="shared" si="137"/>
        <v>2991.3951454836301</v>
      </c>
      <c r="G1312" s="2">
        <f t="shared" si="138"/>
        <v>2.1865572583565918E-3</v>
      </c>
      <c r="H1312" s="2">
        <f t="shared" si="139"/>
        <v>7.7870592337746184E-3</v>
      </c>
      <c r="I1312">
        <f t="shared" si="140"/>
        <v>13506.719922977871</v>
      </c>
      <c r="J1312">
        <f t="shared" si="141"/>
        <v>28711.185120872597</v>
      </c>
      <c r="AB1312" s="1">
        <v>40626</v>
      </c>
      <c r="AC1312">
        <v>2081.83</v>
      </c>
    </row>
    <row r="1313" spans="1:29">
      <c r="A1313" s="1">
        <v>40620</v>
      </c>
      <c r="B1313">
        <v>2996.0186166123099</v>
      </c>
      <c r="D1313" s="1">
        <v>40633</v>
      </c>
      <c r="E1313">
        <f t="shared" si="136"/>
        <v>2076.6</v>
      </c>
      <c r="F1313">
        <f t="shared" si="137"/>
        <v>3018.1918661220002</v>
      </c>
      <c r="G1313" s="2">
        <f t="shared" si="138"/>
        <v>1.5412179474805221E-4</v>
      </c>
      <c r="H1313" s="2">
        <f t="shared" si="139"/>
        <v>8.9265849130624967E-3</v>
      </c>
      <c r="I1313">
        <f t="shared" si="140"/>
        <v>13508.80160289356</v>
      </c>
      <c r="J1313">
        <f t="shared" si="141"/>
        <v>28967.47795280872</v>
      </c>
      <c r="AB1313" s="1">
        <v>40627</v>
      </c>
      <c r="AC1313">
        <v>2076.9299999999998</v>
      </c>
    </row>
    <row r="1314" spans="1:29">
      <c r="A1314" s="1">
        <v>40623</v>
      </c>
      <c r="B1314">
        <v>3010.12303763297</v>
      </c>
      <c r="D1314" s="1">
        <v>40634</v>
      </c>
      <c r="E1314">
        <f t="shared" si="136"/>
        <v>2078.02</v>
      </c>
      <c r="F1314">
        <f t="shared" si="137"/>
        <v>2998.1503383338199</v>
      </c>
      <c r="G1314" s="2">
        <f t="shared" si="138"/>
        <v>6.8381007415974082E-4</v>
      </c>
      <c r="H1314" s="2">
        <f t="shared" si="139"/>
        <v>-6.6715923310949662E-3</v>
      </c>
      <c r="I1314">
        <f t="shared" si="140"/>
        <v>13518.039057519443</v>
      </c>
      <c r="J1314">
        <f t="shared" si="141"/>
        <v>28774.218749047599</v>
      </c>
      <c r="AB1314" s="1">
        <v>40630</v>
      </c>
      <c r="AC1314">
        <v>2077.48</v>
      </c>
    </row>
    <row r="1315" spans="1:29">
      <c r="A1315" s="1">
        <v>40624</v>
      </c>
      <c r="B1315">
        <v>3014.7318904297599</v>
      </c>
      <c r="D1315" s="1">
        <v>40637</v>
      </c>
      <c r="E1315">
        <f t="shared" si="136"/>
        <v>2082.6</v>
      </c>
      <c r="F1315">
        <f t="shared" si="137"/>
        <v>3014.3123526772501</v>
      </c>
      <c r="G1315" s="2">
        <f t="shared" si="138"/>
        <v>2.2040211355038863E-3</v>
      </c>
      <c r="H1315" s="2">
        <f t="shared" si="139"/>
        <v>5.3593125415910218E-3</v>
      </c>
      <c r="I1315">
        <f t="shared" si="140"/>
        <v>13547.833101312783</v>
      </c>
      <c r="J1315">
        <f t="shared" si="141"/>
        <v>28928.428780463852</v>
      </c>
      <c r="AB1315" s="1">
        <v>40631</v>
      </c>
      <c r="AC1315">
        <v>2071.75</v>
      </c>
    </row>
    <row r="1316" spans="1:29">
      <c r="A1316" s="1">
        <v>40625</v>
      </c>
      <c r="B1316">
        <v>3035.4570544376802</v>
      </c>
      <c r="D1316" s="1">
        <v>40638</v>
      </c>
      <c r="E1316">
        <f t="shared" si="136"/>
        <v>2077.92</v>
      </c>
      <c r="F1316">
        <f t="shared" si="137"/>
        <v>3048.7568809659201</v>
      </c>
      <c r="G1316" s="2">
        <f t="shared" si="138"/>
        <v>-2.2471910112358273E-3</v>
      </c>
      <c r="H1316" s="2">
        <f t="shared" si="139"/>
        <v>1.1395644501876434E-2</v>
      </c>
      <c r="I1316">
        <f t="shared" si="140"/>
        <v>13517.388532545789</v>
      </c>
      <c r="J1316">
        <f t="shared" si="141"/>
        <v>29258.086870843865</v>
      </c>
      <c r="AB1316" s="1">
        <v>40632</v>
      </c>
      <c r="AC1316">
        <v>2076.2800000000002</v>
      </c>
    </row>
    <row r="1317" spans="1:29">
      <c r="A1317" s="1">
        <v>40626</v>
      </c>
      <c r="B1317">
        <v>3018.53312372353</v>
      </c>
      <c r="D1317" s="1">
        <v>40639</v>
      </c>
      <c r="E1317">
        <f t="shared" si="136"/>
        <v>2072.9699999999998</v>
      </c>
      <c r="F1317">
        <f t="shared" si="137"/>
        <v>3050.1066119449902</v>
      </c>
      <c r="G1317" s="2">
        <f t="shared" si="138"/>
        <v>-2.3821898821899667E-3</v>
      </c>
      <c r="H1317" s="2">
        <f t="shared" si="139"/>
        <v>4.1136598274856906E-4</v>
      </c>
      <c r="I1317">
        <f t="shared" si="140"/>
        <v>13485.187546349927</v>
      </c>
      <c r="J1317">
        <f t="shared" si="141"/>
        <v>29270.122652502829</v>
      </c>
      <c r="AB1317" s="1">
        <v>40633</v>
      </c>
      <c r="AC1317">
        <v>2076.6</v>
      </c>
    </row>
    <row r="1318" spans="1:29">
      <c r="A1318" s="1">
        <v>40627</v>
      </c>
      <c r="B1318">
        <v>2995.4812207964201</v>
      </c>
      <c r="D1318" s="1">
        <v>40640</v>
      </c>
      <c r="E1318">
        <f t="shared" si="136"/>
        <v>2073.71</v>
      </c>
      <c r="F1318">
        <f t="shared" si="137"/>
        <v>3056.3326415786601</v>
      </c>
      <c r="G1318" s="2">
        <f t="shared" si="138"/>
        <v>3.5697574012183431E-4</v>
      </c>
      <c r="H1318" s="2">
        <f t="shared" si="139"/>
        <v>2.0099006336685384E-3</v>
      </c>
      <c r="I1318">
        <f t="shared" si="140"/>
        <v>13490.001431154968</v>
      </c>
      <c r="J1318">
        <f t="shared" si="141"/>
        <v>29328.952690569648</v>
      </c>
      <c r="AB1318" s="1">
        <v>40634</v>
      </c>
      <c r="AC1318">
        <v>2078.02</v>
      </c>
    </row>
    <row r="1319" spans="1:29">
      <c r="A1319" s="1">
        <v>40630</v>
      </c>
      <c r="B1319">
        <v>2984.3171741269002</v>
      </c>
      <c r="D1319" s="1">
        <v>40641</v>
      </c>
      <c r="E1319">
        <f t="shared" si="136"/>
        <v>2073</v>
      </c>
      <c r="F1319">
        <f t="shared" si="137"/>
        <v>3082.63251530654</v>
      </c>
      <c r="G1319" s="2">
        <f t="shared" si="138"/>
        <v>-3.4238152875765149E-4</v>
      </c>
      <c r="H1319" s="2">
        <f t="shared" si="139"/>
        <v>8.573693769043567E-3</v>
      </c>
      <c r="I1319">
        <f t="shared" si="140"/>
        <v>13485.382703842026</v>
      </c>
      <c r="J1319">
        <f t="shared" si="141"/>
        <v>29580.410149505355</v>
      </c>
      <c r="AB1319" s="1">
        <v>40637</v>
      </c>
      <c r="AC1319">
        <v>2082.6</v>
      </c>
    </row>
    <row r="1320" spans="1:29">
      <c r="A1320" s="1">
        <v>40631</v>
      </c>
      <c r="B1320">
        <v>2968.18863441246</v>
      </c>
      <c r="D1320" s="1">
        <v>40644</v>
      </c>
      <c r="E1320">
        <f t="shared" si="136"/>
        <v>2074.4499999999998</v>
      </c>
      <c r="F1320">
        <f t="shared" si="137"/>
        <v>3072.51822678912</v>
      </c>
      <c r="G1320" s="2">
        <f t="shared" si="138"/>
        <v>6.9946936806553062E-4</v>
      </c>
      <c r="H1320" s="2">
        <f t="shared" si="139"/>
        <v>-3.3124047545529992E-3</v>
      </c>
      <c r="I1320">
        <f t="shared" si="140"/>
        <v>13494.815315960004</v>
      </c>
      <c r="J1320">
        <f t="shared" si="141"/>
        <v>29482.427858284507</v>
      </c>
      <c r="AB1320" s="1">
        <v>40638</v>
      </c>
      <c r="AC1320">
        <v>2077.92</v>
      </c>
    </row>
    <row r="1321" spans="1:29">
      <c r="A1321" s="1">
        <v>40632</v>
      </c>
      <c r="B1321">
        <v>2991.3951454836301</v>
      </c>
      <c r="D1321" s="1">
        <v>40645</v>
      </c>
      <c r="E1321">
        <f t="shared" si="136"/>
        <v>2081.87</v>
      </c>
      <c r="F1321">
        <f t="shared" si="137"/>
        <v>3056.6323627899901</v>
      </c>
      <c r="G1321" s="2">
        <f t="shared" si="138"/>
        <v>3.5768516956302676E-3</v>
      </c>
      <c r="H1321" s="2">
        <f t="shared" si="139"/>
        <v>-5.2016566956985307E-3</v>
      </c>
      <c r="I1321">
        <f t="shared" si="140"/>
        <v>13543.084269005112</v>
      </c>
      <c r="J1321">
        <f t="shared" si="141"/>
        <v>29329.070390010012</v>
      </c>
      <c r="AB1321" s="1">
        <v>40639</v>
      </c>
      <c r="AC1321">
        <v>2072.9699999999998</v>
      </c>
    </row>
    <row r="1322" spans="1:29">
      <c r="A1322" s="1">
        <v>40633</v>
      </c>
      <c r="B1322">
        <v>3018.1918661220002</v>
      </c>
      <c r="D1322" s="1">
        <v>40646</v>
      </c>
      <c r="E1322">
        <f t="shared" si="136"/>
        <v>2086.65</v>
      </c>
      <c r="F1322">
        <f t="shared" si="137"/>
        <v>3067.50359089823</v>
      </c>
      <c r="G1322" s="2">
        <f t="shared" si="138"/>
        <v>2.2960127193341062E-3</v>
      </c>
      <c r="H1322" s="2">
        <f t="shared" si="139"/>
        <v>3.5252538842223909E-3</v>
      </c>
      <c r="I1322">
        <f t="shared" si="140"/>
        <v>13574.179362745761</v>
      </c>
      <c r="J1322">
        <f t="shared" si="141"/>
        <v>29432.462809323024</v>
      </c>
      <c r="AB1322" s="1">
        <v>40640</v>
      </c>
      <c r="AC1322">
        <v>2073.71</v>
      </c>
    </row>
    <row r="1323" spans="1:29">
      <c r="A1323" s="1">
        <v>40634</v>
      </c>
      <c r="B1323">
        <v>2998.1503383338199</v>
      </c>
      <c r="D1323" s="1">
        <v>40647</v>
      </c>
      <c r="E1323">
        <f t="shared" si="136"/>
        <v>2083.61</v>
      </c>
      <c r="F1323">
        <f t="shared" si="137"/>
        <v>3097.0639503655998</v>
      </c>
      <c r="G1323" s="2">
        <f t="shared" si="138"/>
        <v>-1.4568806460115713E-3</v>
      </c>
      <c r="H1323" s="2">
        <f t="shared" si="139"/>
        <v>9.6052685159838339E-3</v>
      </c>
      <c r="I1323">
        <f t="shared" si="140"/>
        <v>13554.403403546687</v>
      </c>
      <c r="J1323">
        <f t="shared" si="141"/>
        <v>29715.169517693277</v>
      </c>
      <c r="AB1323" s="1">
        <v>40641</v>
      </c>
      <c r="AC1323">
        <v>2073</v>
      </c>
    </row>
    <row r="1324" spans="1:29">
      <c r="A1324" s="1">
        <v>40637</v>
      </c>
      <c r="B1324">
        <v>3014.3123526772501</v>
      </c>
      <c r="D1324" s="1">
        <v>40648</v>
      </c>
      <c r="E1324">
        <f t="shared" si="136"/>
        <v>2093.7800000000002</v>
      </c>
      <c r="F1324">
        <f t="shared" si="137"/>
        <v>3143.0153104404098</v>
      </c>
      <c r="G1324" s="2">
        <f t="shared" si="138"/>
        <v>4.8809518095997984E-3</v>
      </c>
      <c r="H1324" s="2">
        <f t="shared" si="139"/>
        <v>1.480572255298126E-2</v>
      </c>
      <c r="I1324">
        <f t="shared" si="140"/>
        <v>13620.561793367273</v>
      </c>
      <c r="J1324">
        <f t="shared" si="141"/>
        <v>30155.124073187046</v>
      </c>
      <c r="AB1324" s="1">
        <v>40644</v>
      </c>
      <c r="AC1324">
        <v>2074.4499999999998</v>
      </c>
    </row>
    <row r="1325" spans="1:29">
      <c r="A1325" s="1">
        <v>40638</v>
      </c>
      <c r="B1325">
        <v>3048.7568809659201</v>
      </c>
      <c r="D1325" s="1">
        <v>40651</v>
      </c>
      <c r="E1325">
        <f t="shared" si="136"/>
        <v>2097.13</v>
      </c>
      <c r="F1325">
        <f t="shared" si="137"/>
        <v>3163.5382381535601</v>
      </c>
      <c r="G1325" s="2">
        <f t="shared" si="138"/>
        <v>1.5999770749552944E-3</v>
      </c>
      <c r="H1325" s="2">
        <f t="shared" si="139"/>
        <v>6.4983446341414178E-3</v>
      </c>
      <c r="I1325">
        <f t="shared" si="140"/>
        <v>13642.354379984672</v>
      </c>
      <c r="J1325">
        <f t="shared" si="141"/>
        <v>30351.082461899907</v>
      </c>
      <c r="AB1325" s="1">
        <v>40645</v>
      </c>
      <c r="AC1325">
        <v>2081.87</v>
      </c>
    </row>
    <row r="1326" spans="1:29">
      <c r="A1326" s="1">
        <v>40639</v>
      </c>
      <c r="B1326">
        <v>3050.1066119449902</v>
      </c>
      <c r="D1326" s="1">
        <v>40652</v>
      </c>
      <c r="E1326">
        <f t="shared" si="136"/>
        <v>2099.77</v>
      </c>
      <c r="F1326">
        <f t="shared" si="137"/>
        <v>3170.3249454839902</v>
      </c>
      <c r="G1326" s="2">
        <f t="shared" si="138"/>
        <v>1.2588633036578756E-3</v>
      </c>
      <c r="H1326" s="2">
        <f t="shared" si="139"/>
        <v>2.1139409148763452E-3</v>
      </c>
      <c r="I1326">
        <f t="shared" si="140"/>
        <v>13659.528239289131</v>
      </c>
      <c r="J1326">
        <f t="shared" si="141"/>
        <v>30415.2428569269</v>
      </c>
      <c r="AB1326" s="1">
        <v>40646</v>
      </c>
      <c r="AC1326">
        <v>2086.65</v>
      </c>
    </row>
    <row r="1327" spans="1:29">
      <c r="A1327" s="1">
        <v>40640</v>
      </c>
      <c r="B1327">
        <v>3056.3326415786601</v>
      </c>
      <c r="D1327" s="1">
        <v>40653</v>
      </c>
      <c r="E1327">
        <f t="shared" si="136"/>
        <v>2097.21</v>
      </c>
      <c r="F1327">
        <f t="shared" si="137"/>
        <v>3171.41331191373</v>
      </c>
      <c r="G1327" s="2">
        <f t="shared" si="138"/>
        <v>-1.2191811484114634E-3</v>
      </c>
      <c r="H1327" s="2">
        <f t="shared" si="139"/>
        <v>3.1194886197346639E-4</v>
      </c>
      <c r="I1327">
        <f t="shared" si="140"/>
        <v>13642.874799963596</v>
      </c>
      <c r="J1327">
        <f t="shared" si="141"/>
        <v>30424.730857322764</v>
      </c>
      <c r="AB1327" s="1">
        <v>40647</v>
      </c>
      <c r="AC1327">
        <v>2083.61</v>
      </c>
    </row>
    <row r="1328" spans="1:29">
      <c r="A1328" s="1">
        <v>40641</v>
      </c>
      <c r="B1328">
        <v>3082.63251530654</v>
      </c>
      <c r="D1328" s="1">
        <v>40654</v>
      </c>
      <c r="E1328">
        <f t="shared" si="136"/>
        <v>2096.66</v>
      </c>
      <c r="F1328">
        <f t="shared" si="137"/>
        <v>3183.1932825095901</v>
      </c>
      <c r="G1328" s="2">
        <f t="shared" si="138"/>
        <v>-2.6225318399220043E-4</v>
      </c>
      <c r="H1328" s="2">
        <f t="shared" si="139"/>
        <v>3.6830738086540368E-3</v>
      </c>
      <c r="I1328">
        <f t="shared" si="140"/>
        <v>13639.296912608499</v>
      </c>
      <c r="J1328">
        <f t="shared" si="141"/>
        <v>30536.787386678716</v>
      </c>
      <c r="AB1328" s="1">
        <v>40648</v>
      </c>
      <c r="AC1328">
        <v>2093.7800000000002</v>
      </c>
    </row>
    <row r="1329" spans="1:29">
      <c r="A1329" s="1">
        <v>40644</v>
      </c>
      <c r="B1329">
        <v>3072.51822678912</v>
      </c>
      <c r="D1329" s="1">
        <v>40658</v>
      </c>
      <c r="E1329">
        <f t="shared" si="136"/>
        <v>2101.5100000000002</v>
      </c>
      <c r="F1329">
        <f t="shared" si="137"/>
        <v>3202.1144513003501</v>
      </c>
      <c r="G1329" s="2">
        <f t="shared" si="138"/>
        <v>2.3132029036661006E-3</v>
      </c>
      <c r="H1329" s="2">
        <f t="shared" si="139"/>
        <v>5.9127349605546334E-3</v>
      </c>
      <c r="I1329">
        <f t="shared" si="140"/>
        <v>13670.847373830709</v>
      </c>
      <c r="J1329">
        <f t="shared" si="141"/>
        <v>30717.343317042953</v>
      </c>
      <c r="AB1329" s="1">
        <v>40651</v>
      </c>
      <c r="AC1329">
        <v>2097.13</v>
      </c>
    </row>
    <row r="1330" spans="1:29">
      <c r="A1330" s="1">
        <v>40645</v>
      </c>
      <c r="B1330">
        <v>3056.6323627899901</v>
      </c>
      <c r="D1330" s="1">
        <v>40659</v>
      </c>
      <c r="E1330">
        <f t="shared" si="136"/>
        <v>2108.62</v>
      </c>
      <c r="F1330">
        <f t="shared" si="137"/>
        <v>3199.5167204611198</v>
      </c>
      <c r="G1330" s="2">
        <f t="shared" si="138"/>
        <v>3.3832815451744214E-3</v>
      </c>
      <c r="H1330" s="2">
        <f t="shared" si="139"/>
        <v>-8.4260404396921873E-4</v>
      </c>
      <c r="I1330">
        <f t="shared" si="140"/>
        <v>13717.099699457487</v>
      </c>
      <c r="J1330">
        <f t="shared" si="141"/>
        <v>30691.460759344023</v>
      </c>
      <c r="AB1330" s="1">
        <v>40652</v>
      </c>
      <c r="AC1330">
        <v>2099.77</v>
      </c>
    </row>
    <row r="1331" spans="1:29">
      <c r="A1331" s="1">
        <v>40646</v>
      </c>
      <c r="B1331">
        <v>3067.50359089823</v>
      </c>
      <c r="D1331" s="1">
        <v>40660</v>
      </c>
      <c r="E1331">
        <f t="shared" si="136"/>
        <v>2103.0700000000002</v>
      </c>
      <c r="F1331">
        <f t="shared" si="137"/>
        <v>3221.79268080575</v>
      </c>
      <c r="G1331" s="2">
        <f t="shared" si="138"/>
        <v>-2.6320531911865341E-3</v>
      </c>
      <c r="H1331" s="2">
        <f t="shared" si="139"/>
        <v>6.930939880053744E-3</v>
      </c>
      <c r="I1331">
        <f t="shared" si="140"/>
        <v>13680.995563419707</v>
      </c>
      <c r="J1331">
        <f t="shared" si="141"/>
        <v>30904.181428698063</v>
      </c>
      <c r="AB1331" s="1">
        <v>40653</v>
      </c>
      <c r="AC1331">
        <v>2097.21</v>
      </c>
    </row>
    <row r="1332" spans="1:29">
      <c r="A1332" s="1">
        <v>40647</v>
      </c>
      <c r="B1332">
        <v>3097.0639503655998</v>
      </c>
      <c r="D1332" s="1">
        <v>40661</v>
      </c>
      <c r="E1332">
        <f t="shared" si="136"/>
        <v>2109.98</v>
      </c>
      <c r="F1332">
        <f t="shared" si="137"/>
        <v>3259.4714808631502</v>
      </c>
      <c r="G1332" s="2">
        <f t="shared" si="138"/>
        <v>3.285672849691057E-3</v>
      </c>
      <c r="H1332" s="2">
        <f t="shared" si="139"/>
        <v>1.1663630511581225E-2</v>
      </c>
      <c r="I1332">
        <f t="shared" si="140"/>
        <v>13725.946839099179</v>
      </c>
      <c r="J1332">
        <f t="shared" si="141"/>
        <v>31264.636382145265</v>
      </c>
      <c r="AB1332" s="1">
        <v>40654</v>
      </c>
      <c r="AC1332">
        <v>2096.66</v>
      </c>
    </row>
    <row r="1333" spans="1:29">
      <c r="A1333" s="1">
        <v>40648</v>
      </c>
      <c r="B1333">
        <v>3143.0153104404098</v>
      </c>
      <c r="D1333" s="1">
        <v>40662</v>
      </c>
      <c r="E1333">
        <f t="shared" si="136"/>
        <v>2112.31</v>
      </c>
      <c r="F1333">
        <f t="shared" si="137"/>
        <v>3318.4676915935302</v>
      </c>
      <c r="G1333" s="2">
        <f t="shared" si="138"/>
        <v>1.1042758699133515E-3</v>
      </c>
      <c r="H1333" s="2">
        <f t="shared" si="139"/>
        <v>1.8068582355180132E-2</v>
      </c>
      <c r="I1333">
        <f t="shared" si="140"/>
        <v>13741.10407098531</v>
      </c>
      <c r="J1333">
        <f t="shared" si="141"/>
        <v>31829.544039420816</v>
      </c>
      <c r="AB1333" s="1">
        <v>40658</v>
      </c>
      <c r="AC1333">
        <v>2101.5100000000002</v>
      </c>
    </row>
    <row r="1334" spans="1:29">
      <c r="A1334" s="1">
        <v>40651</v>
      </c>
      <c r="B1334">
        <v>3163.5382381535601</v>
      </c>
      <c r="D1334" s="1">
        <v>40665</v>
      </c>
      <c r="E1334">
        <f t="shared" si="136"/>
        <v>2115.38</v>
      </c>
      <c r="F1334">
        <f t="shared" si="137"/>
        <v>3322.7361808886299</v>
      </c>
      <c r="G1334" s="2">
        <f t="shared" si="138"/>
        <v>1.4533851565348144E-3</v>
      </c>
      <c r="H1334" s="2">
        <f t="shared" si="139"/>
        <v>1.2549340098209857E-3</v>
      </c>
      <c r="I1334">
        <f t="shared" si="140"/>
        <v>13761.075187676479</v>
      </c>
      <c r="J1334">
        <f t="shared" si="141"/>
        <v>31869.488016752977</v>
      </c>
      <c r="AB1334" s="1">
        <v>40659</v>
      </c>
      <c r="AC1334">
        <v>2108.62</v>
      </c>
    </row>
    <row r="1335" spans="1:29">
      <c r="A1335" s="1">
        <v>40652</v>
      </c>
      <c r="B1335">
        <v>3170.3249454839902</v>
      </c>
      <c r="D1335" s="1">
        <v>40666</v>
      </c>
      <c r="E1335">
        <f t="shared" si="136"/>
        <v>2120.04</v>
      </c>
      <c r="F1335">
        <f t="shared" si="137"/>
        <v>3293.7787793908901</v>
      </c>
      <c r="G1335" s="2">
        <f t="shared" si="138"/>
        <v>2.2029138972665674E-3</v>
      </c>
      <c r="H1335" s="2">
        <f t="shared" si="139"/>
        <v>-8.7462756769771995E-3</v>
      </c>
      <c r="I1335">
        <f t="shared" si="140"/>
        <v>13791.389651448742</v>
      </c>
      <c r="J1335">
        <f t="shared" si="141"/>
        <v>31590.748688874337</v>
      </c>
      <c r="AB1335" s="1">
        <v>40660</v>
      </c>
      <c r="AC1335">
        <v>2103.0700000000002</v>
      </c>
    </row>
    <row r="1336" spans="1:29">
      <c r="A1336" s="1">
        <v>40653</v>
      </c>
      <c r="B1336">
        <v>3171.41331191373</v>
      </c>
      <c r="D1336" s="1">
        <v>40667</v>
      </c>
      <c r="E1336">
        <f t="shared" si="136"/>
        <v>2123.65</v>
      </c>
      <c r="F1336">
        <f t="shared" si="137"/>
        <v>3246.31310241953</v>
      </c>
      <c r="G1336" s="2">
        <f t="shared" si="138"/>
        <v>1.702798060414068E-3</v>
      </c>
      <c r="H1336" s="2">
        <f t="shared" si="139"/>
        <v>-1.4442055009772281E-2</v>
      </c>
      <c r="I1336">
        <f t="shared" si="140"/>
        <v>13814.873602997644</v>
      </c>
      <c r="J1336">
        <f t="shared" si="141"/>
        <v>31134.513358509725</v>
      </c>
      <c r="AB1336" s="1">
        <v>40661</v>
      </c>
      <c r="AC1336">
        <v>2109.98</v>
      </c>
    </row>
    <row r="1337" spans="1:29">
      <c r="A1337" s="1">
        <v>40654</v>
      </c>
      <c r="B1337">
        <v>3183.1932825095901</v>
      </c>
      <c r="D1337" s="1">
        <v>40668</v>
      </c>
      <c r="E1337">
        <f t="shared" si="136"/>
        <v>2129.2399999999998</v>
      </c>
      <c r="F1337">
        <f t="shared" si="137"/>
        <v>3185.84912417331</v>
      </c>
      <c r="G1337" s="2">
        <f t="shared" si="138"/>
        <v>2.6322604949025052E-3</v>
      </c>
      <c r="H1337" s="2">
        <f t="shared" si="139"/>
        <v>-1.8656779452481374E-2</v>
      </c>
      <c r="I1337">
        <f t="shared" si="140"/>
        <v>13851.237949024886</v>
      </c>
      <c r="J1337">
        <f t="shared" si="141"/>
        <v>30553.643609419676</v>
      </c>
      <c r="AB1337" s="1">
        <v>40662</v>
      </c>
      <c r="AC1337">
        <v>2112.31</v>
      </c>
    </row>
    <row r="1338" spans="1:29">
      <c r="A1338" s="1">
        <v>40658</v>
      </c>
      <c r="B1338">
        <v>3202.1144513003501</v>
      </c>
      <c r="D1338" s="1">
        <v>40669</v>
      </c>
      <c r="E1338">
        <f t="shared" si="136"/>
        <v>2129.7199999999998</v>
      </c>
      <c r="F1338">
        <f t="shared" si="137"/>
        <v>3205.35294229076</v>
      </c>
      <c r="G1338" s="2">
        <f t="shared" si="138"/>
        <v>2.2543254870277529E-4</v>
      </c>
      <c r="H1338" s="2">
        <f t="shared" si="139"/>
        <v>6.0906664187663998E-3</v>
      </c>
      <c r="I1338">
        <f t="shared" si="140"/>
        <v>13854.360468898423</v>
      </c>
      <c r="J1338">
        <f t="shared" si="141"/>
        <v>30739.735660522521</v>
      </c>
      <c r="AB1338" s="1">
        <v>40665</v>
      </c>
      <c r="AC1338">
        <v>2115.38</v>
      </c>
    </row>
    <row r="1339" spans="1:29">
      <c r="A1339" s="1">
        <v>40659</v>
      </c>
      <c r="B1339">
        <v>3199.5167204611198</v>
      </c>
      <c r="D1339" s="1">
        <v>40672</v>
      </c>
      <c r="E1339">
        <f t="shared" si="136"/>
        <v>2131.15</v>
      </c>
      <c r="F1339">
        <f t="shared" si="137"/>
        <v>3233.3477790262</v>
      </c>
      <c r="G1339" s="2">
        <f t="shared" si="138"/>
        <v>6.7144976804467404E-4</v>
      </c>
      <c r="H1339" s="2">
        <f t="shared" si="139"/>
        <v>8.7024274602019672E-3</v>
      </c>
      <c r="I1339">
        <f t="shared" si="140"/>
        <v>13863.662976021673</v>
      </c>
      <c r="J1339">
        <f t="shared" si="141"/>
        <v>31007.245980254</v>
      </c>
      <c r="AB1339" s="1">
        <v>40666</v>
      </c>
      <c r="AC1339">
        <v>2120.04</v>
      </c>
    </row>
    <row r="1340" spans="1:29">
      <c r="A1340" s="1">
        <v>40660</v>
      </c>
      <c r="B1340">
        <v>3221.79268080575</v>
      </c>
      <c r="D1340" s="1">
        <v>40673</v>
      </c>
      <c r="E1340">
        <f t="shared" si="136"/>
        <v>2125.15</v>
      </c>
      <c r="F1340">
        <f t="shared" si="137"/>
        <v>3250.9956370580599</v>
      </c>
      <c r="G1340" s="2">
        <f t="shared" si="138"/>
        <v>-2.8153813668676531E-3</v>
      </c>
      <c r="H1340" s="2">
        <f t="shared" si="139"/>
        <v>5.4267268306105957E-3</v>
      </c>
      <c r="I1340">
        <f t="shared" si="140"/>
        <v>13824.631477602448</v>
      </c>
      <c r="J1340">
        <f t="shared" si="141"/>
        <v>31175.513833958383</v>
      </c>
      <c r="AB1340" s="1">
        <v>40667</v>
      </c>
      <c r="AC1340">
        <v>2123.65</v>
      </c>
    </row>
    <row r="1341" spans="1:29">
      <c r="A1341" s="1">
        <v>40661</v>
      </c>
      <c r="B1341">
        <v>3259.4714808631502</v>
      </c>
      <c r="D1341" s="1">
        <v>40674</v>
      </c>
      <c r="E1341">
        <f t="shared" si="136"/>
        <v>2130.27</v>
      </c>
      <c r="F1341">
        <f t="shared" si="137"/>
        <v>3226.6827915538001</v>
      </c>
      <c r="G1341" s="2">
        <f t="shared" si="138"/>
        <v>2.4092417005858735E-3</v>
      </c>
      <c r="H1341" s="2">
        <f t="shared" si="139"/>
        <v>-7.5099336827839976E-3</v>
      </c>
      <c r="I1341">
        <f t="shared" si="140"/>
        <v>13857.93835625352</v>
      </c>
      <c r="J1341">
        <f t="shared" si="141"/>
        <v>30941.38779253864</v>
      </c>
      <c r="AB1341" s="1">
        <v>40668</v>
      </c>
      <c r="AC1341">
        <v>2129.2399999999998</v>
      </c>
    </row>
    <row r="1342" spans="1:29">
      <c r="A1342" s="1">
        <v>40662</v>
      </c>
      <c r="B1342">
        <v>3318.4676915935302</v>
      </c>
      <c r="D1342" s="1">
        <v>40675</v>
      </c>
      <c r="E1342">
        <f t="shared" si="136"/>
        <v>2123.56</v>
      </c>
      <c r="F1342">
        <f t="shared" si="137"/>
        <v>3228.2360004411198</v>
      </c>
      <c r="G1342" s="2">
        <f t="shared" si="138"/>
        <v>-3.149835466865758E-3</v>
      </c>
      <c r="H1342" s="2">
        <f t="shared" si="139"/>
        <v>4.5001477878922136E-4</v>
      </c>
      <c r="I1342">
        <f t="shared" si="140"/>
        <v>13814.288130521354</v>
      </c>
      <c r="J1342">
        <f t="shared" si="141"/>
        <v>30955.311874321527</v>
      </c>
      <c r="AB1342" s="1">
        <v>40669</v>
      </c>
      <c r="AC1342">
        <v>2129.7199999999998</v>
      </c>
    </row>
    <row r="1343" spans="1:29">
      <c r="A1343" s="1">
        <v>40665</v>
      </c>
      <c r="B1343">
        <v>3322.7361808886299</v>
      </c>
      <c r="D1343" s="1">
        <v>40676</v>
      </c>
      <c r="E1343">
        <f t="shared" si="136"/>
        <v>2128.42</v>
      </c>
      <c r="F1343">
        <f t="shared" si="137"/>
        <v>3209.1681975532601</v>
      </c>
      <c r="G1343" s="2">
        <f t="shared" si="138"/>
        <v>2.2886096931569178E-3</v>
      </c>
      <c r="H1343" s="2">
        <f t="shared" si="139"/>
        <v>-5.9379195082894017E-3</v>
      </c>
      <c r="I1343">
        <f t="shared" si="140"/>
        <v>13845.903644240927</v>
      </c>
      <c r="J1343">
        <f t="shared" si="141"/>
        <v>30771.501724057813</v>
      </c>
      <c r="AB1343" s="1">
        <v>40672</v>
      </c>
      <c r="AC1343">
        <v>2131.15</v>
      </c>
    </row>
    <row r="1344" spans="1:29">
      <c r="A1344" s="1">
        <v>40666</v>
      </c>
      <c r="B1344">
        <v>3293.7787793908901</v>
      </c>
      <c r="D1344" s="1">
        <v>40679</v>
      </c>
      <c r="E1344">
        <f t="shared" si="136"/>
        <v>2133.6</v>
      </c>
      <c r="F1344">
        <f t="shared" si="137"/>
        <v>3209.4367608258899</v>
      </c>
      <c r="G1344" s="2">
        <f t="shared" si="138"/>
        <v>2.4337301848318393E-3</v>
      </c>
      <c r="H1344" s="2">
        <f t="shared" si="139"/>
        <v>5.2337050056550868E-5</v>
      </c>
      <c r="I1344">
        <f t="shared" si="140"/>
        <v>13879.600837876189</v>
      </c>
      <c r="J1344">
        <f t="shared" si="141"/>
        <v>30773.112213683857</v>
      </c>
      <c r="AB1344" s="1">
        <v>40673</v>
      </c>
      <c r="AC1344">
        <v>2125.15</v>
      </c>
    </row>
    <row r="1345" spans="1:29">
      <c r="A1345" s="1">
        <v>40667</v>
      </c>
      <c r="B1345">
        <v>3246.31310241953</v>
      </c>
      <c r="D1345" s="1">
        <v>40680</v>
      </c>
      <c r="E1345">
        <f t="shared" si="136"/>
        <v>2137.9499999999998</v>
      </c>
      <c r="F1345">
        <f t="shared" si="137"/>
        <v>3195.8477025014599</v>
      </c>
      <c r="G1345" s="2">
        <f t="shared" si="138"/>
        <v>2.03880764904385E-3</v>
      </c>
      <c r="H1345" s="2">
        <f t="shared" si="139"/>
        <v>-4.2654436400818892E-3</v>
      </c>
      <c r="I1345">
        <f t="shared" si="140"/>
        <v>13907.898674230126</v>
      </c>
      <c r="J1345">
        <f t="shared" si="141"/>
        <v>30641.851237906474</v>
      </c>
      <c r="AB1345" s="1">
        <v>40674</v>
      </c>
      <c r="AC1345">
        <v>2130.27</v>
      </c>
    </row>
    <row r="1346" spans="1:29">
      <c r="A1346" s="1">
        <v>40668</v>
      </c>
      <c r="B1346">
        <v>3185.84912417331</v>
      </c>
      <c r="D1346" s="1">
        <v>40681</v>
      </c>
      <c r="E1346">
        <f t="shared" si="136"/>
        <v>2130.87</v>
      </c>
      <c r="F1346">
        <f t="shared" si="137"/>
        <v>3213.86362363123</v>
      </c>
      <c r="G1346" s="2">
        <f t="shared" si="138"/>
        <v>-3.3115835262751414E-3</v>
      </c>
      <c r="H1346" s="2">
        <f t="shared" si="139"/>
        <v>5.6059410549072711E-3</v>
      </c>
      <c r="I1346">
        <f t="shared" si="140"/>
        <v>13861.841506095441</v>
      </c>
      <c r="J1346">
        <f t="shared" si="141"/>
        <v>30813.627649759412</v>
      </c>
      <c r="AB1346" s="1">
        <v>40675</v>
      </c>
      <c r="AC1346">
        <v>2123.56</v>
      </c>
    </row>
    <row r="1347" spans="1:29">
      <c r="A1347" s="1">
        <v>40669</v>
      </c>
      <c r="B1347">
        <v>3205.35294229076</v>
      </c>
      <c r="D1347" s="1">
        <v>40682</v>
      </c>
      <c r="E1347">
        <f t="shared" si="136"/>
        <v>2131.1799999999998</v>
      </c>
      <c r="F1347">
        <f t="shared" si="137"/>
        <v>3210.1930863883399</v>
      </c>
      <c r="G1347" s="2">
        <f t="shared" si="138"/>
        <v>1.4548048449691819E-4</v>
      </c>
      <c r="H1347" s="2">
        <f t="shared" si="139"/>
        <v>-1.1734441029406565E-3</v>
      </c>
      <c r="I1347">
        <f t="shared" si="140"/>
        <v>13863.858133513768</v>
      </c>
      <c r="J1347">
        <f t="shared" si="141"/>
        <v>30777.469580103592</v>
      </c>
      <c r="AB1347" s="1">
        <v>40676</v>
      </c>
      <c r="AC1347">
        <v>2128.42</v>
      </c>
    </row>
    <row r="1348" spans="1:29">
      <c r="A1348" s="1">
        <v>40672</v>
      </c>
      <c r="B1348">
        <v>3233.3477790262</v>
      </c>
      <c r="D1348" s="1">
        <v>40683</v>
      </c>
      <c r="E1348">
        <f t="shared" si="136"/>
        <v>2133.23</v>
      </c>
      <c r="F1348">
        <f t="shared" si="137"/>
        <v>3248.3988110826799</v>
      </c>
      <c r="G1348" s="2">
        <f t="shared" si="138"/>
        <v>9.6190842631793672E-4</v>
      </c>
      <c r="H1348" s="2">
        <f t="shared" si="139"/>
        <v>1.1870029827933138E-2</v>
      </c>
      <c r="I1348">
        <f t="shared" si="140"/>
        <v>13877.193895473671</v>
      </c>
      <c r="J1348">
        <f t="shared" si="141"/>
        <v>31142.799062047725</v>
      </c>
      <c r="AB1348" s="1">
        <v>40679</v>
      </c>
      <c r="AC1348">
        <v>2133.6</v>
      </c>
    </row>
    <row r="1349" spans="1:29">
      <c r="A1349" s="1">
        <v>40673</v>
      </c>
      <c r="B1349">
        <v>3250.9956370580599</v>
      </c>
      <c r="D1349" s="1">
        <v>40686</v>
      </c>
      <c r="E1349">
        <f t="shared" ref="E1349:E1412" si="142">SUMIF(AB:AB,D1349,AC:AC)</f>
        <v>2134.63</v>
      </c>
      <c r="F1349">
        <f t="shared" ref="F1349:F1412" si="143">SUMIF(A:A,D1349,B:B)</f>
        <v>3253.0396224613401</v>
      </c>
      <c r="G1349" s="2">
        <f t="shared" ref="G1349:G1412" si="144">E1349/E1348-1</f>
        <v>6.5628178864907127E-4</v>
      </c>
      <c r="H1349" s="2">
        <f t="shared" ref="H1349:H1412" si="145">(F1349/F1348-1)-($M$23/252)</f>
        <v>1.3972966122698057E-3</v>
      </c>
      <c r="I1349">
        <f t="shared" ref="I1349:I1412" si="146">I1348*(1+G1349)</f>
        <v>13886.301245104822</v>
      </c>
      <c r="J1349">
        <f t="shared" ref="J1349:J1412" si="147">J1348*(1+H1349)</f>
        <v>31186.314789673721</v>
      </c>
      <c r="AB1349" s="1">
        <v>40680</v>
      </c>
      <c r="AC1349">
        <v>2137.9499999999998</v>
      </c>
    </row>
    <row r="1350" spans="1:29">
      <c r="A1350" s="1">
        <v>40674</v>
      </c>
      <c r="B1350">
        <v>3226.6827915538001</v>
      </c>
      <c r="D1350" s="1">
        <v>40687</v>
      </c>
      <c r="E1350">
        <f t="shared" si="142"/>
        <v>2135.5100000000002</v>
      </c>
      <c r="F1350">
        <f t="shared" si="143"/>
        <v>3284.3600360943601</v>
      </c>
      <c r="G1350" s="2">
        <f t="shared" si="144"/>
        <v>4.1224942964368516E-4</v>
      </c>
      <c r="H1350" s="2">
        <f t="shared" si="145"/>
        <v>9.5966963350458626E-3</v>
      </c>
      <c r="I1350">
        <f t="shared" si="146"/>
        <v>13892.025864872976</v>
      </c>
      <c r="J1350">
        <f t="shared" si="147"/>
        <v>31485.600382519366</v>
      </c>
      <c r="AB1350" s="1">
        <v>40681</v>
      </c>
      <c r="AC1350">
        <v>2130.87</v>
      </c>
    </row>
    <row r="1351" spans="1:29">
      <c r="A1351" s="1">
        <v>40675</v>
      </c>
      <c r="B1351">
        <v>3228.2360004411198</v>
      </c>
      <c r="D1351" s="1">
        <v>40688</v>
      </c>
      <c r="E1351">
        <f t="shared" si="142"/>
        <v>2133.14</v>
      </c>
      <c r="F1351">
        <f t="shared" si="143"/>
        <v>3287.3257177024898</v>
      </c>
      <c r="G1351" s="2">
        <f t="shared" si="144"/>
        <v>-1.1098051519310426E-3</v>
      </c>
      <c r="H1351" s="2">
        <f t="shared" si="145"/>
        <v>8.7162171508977726E-4</v>
      </c>
      <c r="I1351">
        <f t="shared" si="146"/>
        <v>13876.60842299738</v>
      </c>
      <c r="J1351">
        <f t="shared" si="147"/>
        <v>31513.043915525406</v>
      </c>
      <c r="AB1351" s="1">
        <v>40682</v>
      </c>
      <c r="AC1351">
        <v>2131.1799999999998</v>
      </c>
    </row>
    <row r="1352" spans="1:29">
      <c r="A1352" s="1">
        <v>40676</v>
      </c>
      <c r="B1352">
        <v>3209.1681975532601</v>
      </c>
      <c r="D1352" s="1">
        <v>40689</v>
      </c>
      <c r="E1352">
        <f t="shared" si="142"/>
        <v>2140.6999999999998</v>
      </c>
      <c r="F1352">
        <f t="shared" si="143"/>
        <v>3289.7025977039498</v>
      </c>
      <c r="G1352" s="2">
        <f t="shared" si="144"/>
        <v>3.5440711814507253E-3</v>
      </c>
      <c r="H1352" s="2">
        <f t="shared" si="145"/>
        <v>6.9169444845526085E-4</v>
      </c>
      <c r="I1352">
        <f t="shared" si="146"/>
        <v>13925.788111005602</v>
      </c>
      <c r="J1352">
        <f t="shared" si="147"/>
        <v>31534.841313055698</v>
      </c>
      <c r="AB1352" s="1">
        <v>40683</v>
      </c>
      <c r="AC1352">
        <v>2133.23</v>
      </c>
    </row>
    <row r="1353" spans="1:29">
      <c r="A1353" s="1">
        <v>40679</v>
      </c>
      <c r="B1353">
        <v>3209.4367608258899</v>
      </c>
      <c r="D1353" s="1">
        <v>40690</v>
      </c>
      <c r="E1353">
        <f t="shared" si="142"/>
        <v>2139.13</v>
      </c>
      <c r="F1353">
        <f t="shared" si="143"/>
        <v>3315.3680145338999</v>
      </c>
      <c r="G1353" s="2">
        <f t="shared" si="144"/>
        <v>-7.3340496099394414E-4</v>
      </c>
      <c r="H1353" s="2">
        <f t="shared" si="145"/>
        <v>7.7703945889298857E-3</v>
      </c>
      <c r="I1353">
        <f t="shared" si="146"/>
        <v>13915.574868919241</v>
      </c>
      <c r="J1353">
        <f t="shared" si="147"/>
        <v>31779.879473357425</v>
      </c>
      <c r="AB1353" s="1">
        <v>40686</v>
      </c>
      <c r="AC1353">
        <v>2134.63</v>
      </c>
    </row>
    <row r="1354" spans="1:29">
      <c r="A1354" s="1">
        <v>40680</v>
      </c>
      <c r="B1354">
        <v>3195.8477025014599</v>
      </c>
      <c r="D1354" s="1">
        <v>40694</v>
      </c>
      <c r="E1354">
        <f t="shared" si="142"/>
        <v>2142.8200000000002</v>
      </c>
      <c r="F1354">
        <f t="shared" si="143"/>
        <v>3321.5502627533101</v>
      </c>
      <c r="G1354" s="2">
        <f t="shared" si="144"/>
        <v>1.725000350609962E-3</v>
      </c>
      <c r="H1354" s="2">
        <f t="shared" si="145"/>
        <v>1.8333753709250619E-3</v>
      </c>
      <c r="I1354">
        <f t="shared" si="146"/>
        <v>13939.579240447065</v>
      </c>
      <c r="J1354">
        <f t="shared" si="147"/>
        <v>31838.143921674844</v>
      </c>
      <c r="AB1354" s="1">
        <v>40687</v>
      </c>
      <c r="AC1354">
        <v>2135.5100000000002</v>
      </c>
    </row>
    <row r="1355" spans="1:29">
      <c r="A1355" s="1">
        <v>40681</v>
      </c>
      <c r="B1355">
        <v>3213.86362363123</v>
      </c>
      <c r="D1355" s="1">
        <v>40695</v>
      </c>
      <c r="E1355">
        <f t="shared" si="142"/>
        <v>2152.16</v>
      </c>
      <c r="F1355">
        <f t="shared" si="143"/>
        <v>3353.7509906220498</v>
      </c>
      <c r="G1355" s="2">
        <f t="shared" si="144"/>
        <v>4.3587422181983193E-3</v>
      </c>
      <c r="H1355" s="2">
        <f t="shared" si="145"/>
        <v>9.6631384037969229E-3</v>
      </c>
      <c r="I1355">
        <f t="shared" si="146"/>
        <v>14000.338272986322</v>
      </c>
      <c r="J1355">
        <f t="shared" si="147"/>
        <v>32145.800312909992</v>
      </c>
      <c r="AB1355" s="1">
        <v>40688</v>
      </c>
      <c r="AC1355">
        <v>2133.14</v>
      </c>
    </row>
    <row r="1356" spans="1:29">
      <c r="A1356" s="1">
        <v>40682</v>
      </c>
      <c r="B1356">
        <v>3210.1930863883399</v>
      </c>
      <c r="D1356" s="1">
        <v>40696</v>
      </c>
      <c r="E1356">
        <f t="shared" si="142"/>
        <v>2139.5100000000002</v>
      </c>
      <c r="F1356">
        <f t="shared" si="143"/>
        <v>3307.7724188995999</v>
      </c>
      <c r="G1356" s="2">
        <f t="shared" si="144"/>
        <v>-5.8778157757786165E-3</v>
      </c>
      <c r="H1356" s="2">
        <f t="shared" si="145"/>
        <v>-1.3740945372259483E-2</v>
      </c>
      <c r="I1356">
        <f t="shared" si="146"/>
        <v>13918.046863819127</v>
      </c>
      <c r="J1356">
        <f t="shared" si="147"/>
        <v>31704.086626862736</v>
      </c>
      <c r="AB1356" s="1">
        <v>40689</v>
      </c>
      <c r="AC1356">
        <v>2140.6999999999998</v>
      </c>
    </row>
    <row r="1357" spans="1:29">
      <c r="A1357" s="1">
        <v>40683</v>
      </c>
      <c r="B1357">
        <v>3248.3988110826799</v>
      </c>
      <c r="D1357" s="1">
        <v>40697</v>
      </c>
      <c r="E1357">
        <f t="shared" si="142"/>
        <v>2142.81</v>
      </c>
      <c r="F1357">
        <f t="shared" si="143"/>
        <v>3337.3898380384599</v>
      </c>
      <c r="G1357" s="2">
        <f t="shared" si="144"/>
        <v>1.5424092432378966E-3</v>
      </c>
      <c r="H1357" s="2">
        <f t="shared" si="145"/>
        <v>8.9225373940816314E-3</v>
      </c>
      <c r="I1357">
        <f t="shared" si="146"/>
        <v>13939.5141879497</v>
      </c>
      <c r="J1357">
        <f t="shared" si="147"/>
        <v>31986.96752533612</v>
      </c>
      <c r="AB1357" s="1">
        <v>40690</v>
      </c>
      <c r="AC1357">
        <v>2139.13</v>
      </c>
    </row>
    <row r="1358" spans="1:29">
      <c r="A1358" s="1">
        <v>40686</v>
      </c>
      <c r="B1358">
        <v>3253.0396224613401</v>
      </c>
      <c r="D1358" s="1">
        <v>40700</v>
      </c>
      <c r="E1358">
        <f t="shared" si="142"/>
        <v>2140.31</v>
      </c>
      <c r="F1358">
        <f t="shared" si="143"/>
        <v>3341.3813780844398</v>
      </c>
      <c r="G1358" s="2">
        <f t="shared" si="144"/>
        <v>-1.1666923338979895E-3</v>
      </c>
      <c r="H1358" s="2">
        <f t="shared" si="145"/>
        <v>1.1646573256075218E-3</v>
      </c>
      <c r="I1358">
        <f t="shared" si="146"/>
        <v>13923.251063608357</v>
      </c>
      <c r="J1358">
        <f t="shared" si="147"/>
        <v>32024.22138138847</v>
      </c>
      <c r="AB1358" s="1">
        <v>40694</v>
      </c>
      <c r="AC1358">
        <v>2142.8200000000002</v>
      </c>
    </row>
    <row r="1359" spans="1:29">
      <c r="A1359" s="1">
        <v>40687</v>
      </c>
      <c r="B1359">
        <v>3284.3600360943601</v>
      </c>
      <c r="D1359" s="1">
        <v>40701</v>
      </c>
      <c r="E1359">
        <f t="shared" si="142"/>
        <v>2140.5500000000002</v>
      </c>
      <c r="F1359">
        <f t="shared" si="143"/>
        <v>3339.9962146969101</v>
      </c>
      <c r="G1359" s="2">
        <f t="shared" si="144"/>
        <v>1.1213328910320008E-4</v>
      </c>
      <c r="H1359" s="2">
        <f t="shared" si="145"/>
        <v>-4.4589733204795012E-4</v>
      </c>
      <c r="I1359">
        <f t="shared" si="146"/>
        <v>13924.812323545129</v>
      </c>
      <c r="J1359">
        <f t="shared" si="147"/>
        <v>32009.941866513596</v>
      </c>
      <c r="AB1359" s="1">
        <v>40695</v>
      </c>
      <c r="AC1359">
        <v>2152.16</v>
      </c>
    </row>
    <row r="1360" spans="1:29">
      <c r="A1360" s="1">
        <v>40688</v>
      </c>
      <c r="B1360">
        <v>3287.3257177024898</v>
      </c>
      <c r="D1360" s="1">
        <v>40702</v>
      </c>
      <c r="E1360">
        <f t="shared" si="142"/>
        <v>2146.89</v>
      </c>
      <c r="F1360">
        <f t="shared" si="143"/>
        <v>3334.1900083849</v>
      </c>
      <c r="G1360" s="2">
        <f t="shared" si="144"/>
        <v>2.961855597860108E-3</v>
      </c>
      <c r="H1360" s="2">
        <f t="shared" si="145"/>
        <v>-1.7697362998618008E-3</v>
      </c>
      <c r="I1360">
        <f t="shared" si="146"/>
        <v>13966.055606874774</v>
      </c>
      <c r="J1360">
        <f t="shared" si="147"/>
        <v>31953.292710435962</v>
      </c>
      <c r="AB1360" s="1">
        <v>40696</v>
      </c>
      <c r="AC1360">
        <v>2139.5100000000002</v>
      </c>
    </row>
    <row r="1361" spans="1:29">
      <c r="A1361" s="1">
        <v>40689</v>
      </c>
      <c r="B1361">
        <v>3289.7025977039498</v>
      </c>
      <c r="D1361" s="1">
        <v>40703</v>
      </c>
      <c r="E1361">
        <f t="shared" si="142"/>
        <v>2141.14</v>
      </c>
      <c r="F1361">
        <f t="shared" si="143"/>
        <v>3331.9614738145101</v>
      </c>
      <c r="G1361" s="2">
        <f t="shared" si="144"/>
        <v>-2.6782927863094885E-3</v>
      </c>
      <c r="H1361" s="2">
        <f t="shared" si="145"/>
        <v>-6.9973779991631046E-4</v>
      </c>
      <c r="I1361">
        <f t="shared" si="146"/>
        <v>13928.650420889684</v>
      </c>
      <c r="J1361">
        <f t="shared" si="147"/>
        <v>31930.93378369468</v>
      </c>
      <c r="AB1361" s="1">
        <v>40697</v>
      </c>
      <c r="AC1361">
        <v>2142.81</v>
      </c>
    </row>
    <row r="1362" spans="1:29">
      <c r="A1362" s="1">
        <v>40690</v>
      </c>
      <c r="B1362">
        <v>3315.3680145338999</v>
      </c>
      <c r="D1362" s="1">
        <v>40704</v>
      </c>
      <c r="E1362">
        <f t="shared" si="142"/>
        <v>2144.75</v>
      </c>
      <c r="F1362">
        <f t="shared" si="143"/>
        <v>3309.4025463009498</v>
      </c>
      <c r="G1362" s="2">
        <f t="shared" si="144"/>
        <v>1.6860177288735567E-3</v>
      </c>
      <c r="H1362" s="2">
        <f t="shared" si="145"/>
        <v>-6.8018138983476969E-3</v>
      </c>
      <c r="I1362">
        <f t="shared" si="146"/>
        <v>13952.134372438586</v>
      </c>
      <c r="J1362">
        <f t="shared" si="147"/>
        <v>31713.745514497525</v>
      </c>
      <c r="AB1362" s="1">
        <v>40700</v>
      </c>
      <c r="AC1362">
        <v>2140.31</v>
      </c>
    </row>
    <row r="1363" spans="1:29">
      <c r="A1363" s="1">
        <v>40694</v>
      </c>
      <c r="B1363">
        <v>3321.5502627533101</v>
      </c>
      <c r="D1363" s="1">
        <v>40707</v>
      </c>
      <c r="E1363">
        <f t="shared" si="142"/>
        <v>2140.31</v>
      </c>
      <c r="F1363">
        <f t="shared" si="143"/>
        <v>3274.2412385620801</v>
      </c>
      <c r="G1363" s="2">
        <f t="shared" si="144"/>
        <v>-2.0701713486420692E-3</v>
      </c>
      <c r="H1363" s="2">
        <f t="shared" si="145"/>
        <v>-1.0656018537727718E-2</v>
      </c>
      <c r="I1363">
        <f t="shared" si="146"/>
        <v>13923.251063608359</v>
      </c>
      <c r="J1363">
        <f t="shared" si="147"/>
        <v>31375.803254394261</v>
      </c>
      <c r="AB1363" s="1">
        <v>40701</v>
      </c>
      <c r="AC1363">
        <v>2140.5500000000002</v>
      </c>
    </row>
    <row r="1364" spans="1:29">
      <c r="A1364" s="1">
        <v>40695</v>
      </c>
      <c r="B1364">
        <v>3353.7509906220498</v>
      </c>
      <c r="D1364" s="1">
        <v>40708</v>
      </c>
      <c r="E1364">
        <f t="shared" si="142"/>
        <v>2128.5700000000002</v>
      </c>
      <c r="F1364">
        <f t="shared" si="143"/>
        <v>3273.1439399956198</v>
      </c>
      <c r="G1364" s="2">
        <f t="shared" si="144"/>
        <v>-5.4851867252873054E-3</v>
      </c>
      <c r="H1364" s="2">
        <f t="shared" si="145"/>
        <v>-3.6647984777441389E-4</v>
      </c>
      <c r="I1364">
        <f t="shared" si="146"/>
        <v>13846.879431701413</v>
      </c>
      <c r="J1364">
        <f t="shared" si="147"/>
        <v>31364.304654793792</v>
      </c>
      <c r="AB1364" s="1">
        <v>40702</v>
      </c>
      <c r="AC1364">
        <v>2146.89</v>
      </c>
    </row>
    <row r="1365" spans="1:29">
      <c r="A1365" s="1">
        <v>40696</v>
      </c>
      <c r="B1365">
        <v>3307.7724188995999</v>
      </c>
      <c r="D1365" s="1">
        <v>40709</v>
      </c>
      <c r="E1365">
        <f t="shared" si="142"/>
        <v>2144.87</v>
      </c>
      <c r="F1365">
        <f t="shared" si="143"/>
        <v>3303.6281781799598</v>
      </c>
      <c r="G1365" s="2">
        <f t="shared" si="144"/>
        <v>7.6577232602168532E-3</v>
      </c>
      <c r="H1365" s="2">
        <f t="shared" si="145"/>
        <v>9.282093386823476E-3</v>
      </c>
      <c r="I1365">
        <f t="shared" si="146"/>
        <v>13952.915002406971</v>
      </c>
      <c r="J1365">
        <f t="shared" si="147"/>
        <v>31655.431059612369</v>
      </c>
      <c r="AB1365" s="1">
        <v>40703</v>
      </c>
      <c r="AC1365">
        <v>2141.14</v>
      </c>
    </row>
    <row r="1366" spans="1:29">
      <c r="A1366" s="1">
        <v>40697</v>
      </c>
      <c r="B1366">
        <v>3337.3898380384599</v>
      </c>
      <c r="D1366" s="1">
        <v>40710</v>
      </c>
      <c r="E1366">
        <f t="shared" si="142"/>
        <v>2148.25</v>
      </c>
      <c r="F1366">
        <f t="shared" si="143"/>
        <v>3313.1140409064701</v>
      </c>
      <c r="G1366" s="2">
        <f t="shared" si="144"/>
        <v>1.5758530820049188E-3</v>
      </c>
      <c r="H1366" s="2">
        <f t="shared" si="145"/>
        <v>2.8399977536880069E-3</v>
      </c>
      <c r="I1366">
        <f t="shared" si="146"/>
        <v>13974.902746516467</v>
      </c>
      <c r="J1366">
        <f t="shared" si="147"/>
        <v>31745.332412713691</v>
      </c>
      <c r="AB1366" s="1">
        <v>40704</v>
      </c>
      <c r="AC1366">
        <v>2144.75</v>
      </c>
    </row>
    <row r="1367" spans="1:29">
      <c r="A1367" s="1">
        <v>40700</v>
      </c>
      <c r="B1367">
        <v>3341.3813780844398</v>
      </c>
      <c r="D1367" s="1">
        <v>40711</v>
      </c>
      <c r="E1367">
        <f t="shared" si="142"/>
        <v>2145.21</v>
      </c>
      <c r="F1367">
        <f t="shared" si="143"/>
        <v>3329.1682722181999</v>
      </c>
      <c r="G1367" s="2">
        <f t="shared" si="144"/>
        <v>-1.4151053182822615E-3</v>
      </c>
      <c r="H1367" s="2">
        <f t="shared" si="145"/>
        <v>4.8143129451828307E-3</v>
      </c>
      <c r="I1367">
        <f t="shared" si="146"/>
        <v>13955.126787317395</v>
      </c>
      <c r="J1367">
        <f t="shared" si="147"/>
        <v>31898.164377497349</v>
      </c>
      <c r="AB1367" s="1">
        <v>40707</v>
      </c>
      <c r="AC1367">
        <v>2140.31</v>
      </c>
    </row>
    <row r="1368" spans="1:29">
      <c r="A1368" s="1">
        <v>40701</v>
      </c>
      <c r="B1368">
        <v>3339.9962146969101</v>
      </c>
      <c r="D1368" s="1">
        <v>40714</v>
      </c>
      <c r="E1368">
        <f t="shared" si="142"/>
        <v>2143.06</v>
      </c>
      <c r="F1368">
        <f t="shared" si="143"/>
        <v>3334.98705897743</v>
      </c>
      <c r="G1368" s="2">
        <f t="shared" si="144"/>
        <v>-1.0022328816293724E-3</v>
      </c>
      <c r="H1368" s="2">
        <f t="shared" si="145"/>
        <v>1.7164707545063948E-3</v>
      </c>
      <c r="I1368">
        <f t="shared" si="146"/>
        <v>13941.140500383839</v>
      </c>
      <c r="J1368">
        <f t="shared" si="147"/>
        <v>31952.916643773759</v>
      </c>
      <c r="AB1368" s="1">
        <v>40708</v>
      </c>
      <c r="AC1368">
        <v>2128.5700000000002</v>
      </c>
    </row>
    <row r="1369" spans="1:29">
      <c r="A1369" s="1">
        <v>40702</v>
      </c>
      <c r="B1369">
        <v>3334.1900083849</v>
      </c>
      <c r="D1369" s="1">
        <v>40715</v>
      </c>
      <c r="E1369">
        <f t="shared" si="142"/>
        <v>2141.98</v>
      </c>
      <c r="F1369">
        <f t="shared" si="143"/>
        <v>3340.2653927219899</v>
      </c>
      <c r="G1369" s="2">
        <f t="shared" si="144"/>
        <v>-5.0395229251631868E-4</v>
      </c>
      <c r="H1369" s="2">
        <f t="shared" si="145"/>
        <v>1.5513657041482339E-3</v>
      </c>
      <c r="I1369">
        <f t="shared" si="146"/>
        <v>13934.114830668379</v>
      </c>
      <c r="J1369">
        <f t="shared" si="147"/>
        <v>32002.487302802412</v>
      </c>
      <c r="AB1369" s="1">
        <v>40709</v>
      </c>
      <c r="AC1369">
        <v>2144.87</v>
      </c>
    </row>
    <row r="1370" spans="1:29">
      <c r="A1370" s="1">
        <v>40703</v>
      </c>
      <c r="B1370">
        <v>3331.9614738145101</v>
      </c>
      <c r="D1370" s="1">
        <v>40716</v>
      </c>
      <c r="E1370">
        <f t="shared" si="142"/>
        <v>2142.46</v>
      </c>
      <c r="F1370">
        <f t="shared" si="143"/>
        <v>3356.74169165271</v>
      </c>
      <c r="G1370" s="2">
        <f t="shared" si="144"/>
        <v>2.2409172821413748E-4</v>
      </c>
      <c r="H1370" s="2">
        <f t="shared" si="145"/>
        <v>4.9012824841206618E-3</v>
      </c>
      <c r="I1370">
        <f t="shared" si="146"/>
        <v>13937.237350541918</v>
      </c>
      <c r="J1370">
        <f t="shared" si="147"/>
        <v>32159.340533267929</v>
      </c>
      <c r="AB1370" s="1">
        <v>40710</v>
      </c>
      <c r="AC1370">
        <v>2148.25</v>
      </c>
    </row>
    <row r="1371" spans="1:29">
      <c r="A1371" s="1">
        <v>40704</v>
      </c>
      <c r="B1371">
        <v>3309.4025463009498</v>
      </c>
      <c r="D1371" s="1">
        <v>40717</v>
      </c>
      <c r="E1371">
        <f t="shared" si="142"/>
        <v>2149.39</v>
      </c>
      <c r="F1371">
        <f t="shared" si="143"/>
        <v>3296.0593505134502</v>
      </c>
      <c r="G1371" s="2">
        <f t="shared" si="144"/>
        <v>3.2345994791034283E-3</v>
      </c>
      <c r="H1371" s="2">
        <f t="shared" si="145"/>
        <v>-1.8109100404828413E-2</v>
      </c>
      <c r="I1371">
        <f t="shared" si="146"/>
        <v>13982.318731216123</v>
      </c>
      <c r="J1371">
        <f t="shared" si="147"/>
        <v>31576.963806597912</v>
      </c>
      <c r="AB1371" s="1">
        <v>40711</v>
      </c>
      <c r="AC1371">
        <v>2145.21</v>
      </c>
    </row>
    <row r="1372" spans="1:29">
      <c r="A1372" s="1">
        <v>40707</v>
      </c>
      <c r="B1372">
        <v>3274.2412385620801</v>
      </c>
      <c r="D1372" s="1">
        <v>40718</v>
      </c>
      <c r="E1372">
        <f t="shared" si="142"/>
        <v>2150.38</v>
      </c>
      <c r="F1372">
        <f t="shared" si="143"/>
        <v>3255.5407841000201</v>
      </c>
      <c r="G1372" s="2">
        <f t="shared" si="144"/>
        <v>4.6059579694723851E-4</v>
      </c>
      <c r="H1372" s="2">
        <f t="shared" si="145"/>
        <v>-1.2324382220793606E-2</v>
      </c>
      <c r="I1372">
        <f t="shared" si="146"/>
        <v>13988.758928455298</v>
      </c>
      <c r="J1372">
        <f t="shared" si="147"/>
        <v>31187.797235273236</v>
      </c>
      <c r="AB1372" s="1">
        <v>40714</v>
      </c>
      <c r="AC1372">
        <v>2143.06</v>
      </c>
    </row>
    <row r="1373" spans="1:29">
      <c r="A1373" s="1">
        <v>40708</v>
      </c>
      <c r="B1373">
        <v>3273.1439399956198</v>
      </c>
      <c r="D1373" s="1">
        <v>40721</v>
      </c>
      <c r="E1373">
        <f t="shared" si="142"/>
        <v>2139.36</v>
      </c>
      <c r="F1373">
        <f t="shared" si="143"/>
        <v>3231.1121013727502</v>
      </c>
      <c r="G1373" s="2">
        <f t="shared" si="144"/>
        <v>-5.1246756387243186E-3</v>
      </c>
      <c r="H1373" s="2">
        <f t="shared" si="145"/>
        <v>-7.5350741931713757E-3</v>
      </c>
      <c r="I1373">
        <f t="shared" si="146"/>
        <v>13917.071076358656</v>
      </c>
      <c r="J1373">
        <f t="shared" si="147"/>
        <v>30952.794869183868</v>
      </c>
      <c r="AB1373" s="1">
        <v>40715</v>
      </c>
      <c r="AC1373">
        <v>2141.98</v>
      </c>
    </row>
    <row r="1374" spans="1:29">
      <c r="A1374" s="1">
        <v>40709</v>
      </c>
      <c r="B1374">
        <v>3303.6281781799598</v>
      </c>
      <c r="D1374" s="1">
        <v>40722</v>
      </c>
      <c r="E1374">
        <f t="shared" si="142"/>
        <v>2127.62</v>
      </c>
      <c r="F1374">
        <f t="shared" si="143"/>
        <v>3219.7749731225699</v>
      </c>
      <c r="G1374" s="2">
        <f t="shared" si="144"/>
        <v>-5.4876224665321161E-3</v>
      </c>
      <c r="H1374" s="2">
        <f t="shared" si="145"/>
        <v>-3.5400879608367456E-3</v>
      </c>
      <c r="I1374">
        <f t="shared" si="146"/>
        <v>13840.699444451706</v>
      </c>
      <c r="J1374">
        <f t="shared" si="147"/>
        <v>30843.219252713221</v>
      </c>
      <c r="AB1374" s="1">
        <v>40716</v>
      </c>
      <c r="AC1374">
        <v>2142.46</v>
      </c>
    </row>
    <row r="1375" spans="1:29">
      <c r="A1375" s="1">
        <v>40710</v>
      </c>
      <c r="B1375">
        <v>3313.1140409064701</v>
      </c>
      <c r="D1375" s="1">
        <v>40723</v>
      </c>
      <c r="E1375">
        <f t="shared" si="142"/>
        <v>2125.48</v>
      </c>
      <c r="F1375">
        <f t="shared" si="143"/>
        <v>3233.3341599395699</v>
      </c>
      <c r="G1375" s="2">
        <f t="shared" si="144"/>
        <v>-1.0058187082279124E-3</v>
      </c>
      <c r="H1375" s="2">
        <f t="shared" si="145"/>
        <v>4.1798726741196449E-3</v>
      </c>
      <c r="I1375">
        <f t="shared" si="146"/>
        <v>13826.778210015516</v>
      </c>
      <c r="J1375">
        <f t="shared" si="147"/>
        <v>30972.139982049517</v>
      </c>
      <c r="AB1375" s="1">
        <v>40717</v>
      </c>
      <c r="AC1375">
        <v>2149.39</v>
      </c>
    </row>
    <row r="1376" spans="1:29">
      <c r="A1376" s="1">
        <v>40711</v>
      </c>
      <c r="B1376">
        <v>3329.1682722181999</v>
      </c>
      <c r="D1376" s="1">
        <v>40724</v>
      </c>
      <c r="E1376">
        <f t="shared" si="142"/>
        <v>2124.04</v>
      </c>
      <c r="F1376">
        <f t="shared" si="143"/>
        <v>3215.6076686614201</v>
      </c>
      <c r="G1376" s="2">
        <f t="shared" si="144"/>
        <v>-6.77494024879155E-4</v>
      </c>
      <c r="H1376" s="2">
        <f t="shared" si="145"/>
        <v>-5.5137677876941123E-3</v>
      </c>
      <c r="I1376">
        <f t="shared" si="146"/>
        <v>13817.410650394902</v>
      </c>
      <c r="J1376">
        <f t="shared" si="147"/>
        <v>30801.366794300542</v>
      </c>
      <c r="AB1376" s="1">
        <v>40718</v>
      </c>
      <c r="AC1376">
        <v>2150.38</v>
      </c>
    </row>
    <row r="1377" spans="1:29">
      <c r="A1377" s="1">
        <v>40714</v>
      </c>
      <c r="B1377">
        <v>3334.98705897743</v>
      </c>
      <c r="D1377" s="1">
        <v>40725</v>
      </c>
      <c r="E1377">
        <f t="shared" si="142"/>
        <v>2122.0700000000002</v>
      </c>
      <c r="F1377">
        <f t="shared" si="143"/>
        <v>3215.44591126457</v>
      </c>
      <c r="G1377" s="2">
        <f t="shared" si="144"/>
        <v>-9.2747782527624612E-4</v>
      </c>
      <c r="H1377" s="2">
        <f t="shared" si="145"/>
        <v>-8.1653041119433053E-5</v>
      </c>
      <c r="I1377">
        <f t="shared" si="146"/>
        <v>13804.595308413926</v>
      </c>
      <c r="J1377">
        <f t="shared" si="147"/>
        <v>30798.851769031153</v>
      </c>
      <c r="AB1377" s="1">
        <v>40721</v>
      </c>
      <c r="AC1377">
        <v>2139.36</v>
      </c>
    </row>
    <row r="1378" spans="1:29">
      <c r="A1378" s="1">
        <v>40715</v>
      </c>
      <c r="B1378">
        <v>3340.2653927219899</v>
      </c>
      <c r="D1378" s="1">
        <v>40729</v>
      </c>
      <c r="E1378">
        <f t="shared" si="142"/>
        <v>2131.85</v>
      </c>
      <c r="F1378">
        <f t="shared" si="143"/>
        <v>3252.1830482957798</v>
      </c>
      <c r="G1378" s="2">
        <f t="shared" si="144"/>
        <v>4.6087075355665252E-3</v>
      </c>
      <c r="H1378" s="2">
        <f t="shared" si="145"/>
        <v>1.1393858383836076E-2</v>
      </c>
      <c r="I1378">
        <f t="shared" si="146"/>
        <v>13868.216650837259</v>
      </c>
      <c r="J1378">
        <f t="shared" si="147"/>
        <v>31149.769524472249</v>
      </c>
      <c r="AB1378" s="1">
        <v>40722</v>
      </c>
      <c r="AC1378">
        <v>2127.62</v>
      </c>
    </row>
    <row r="1379" spans="1:29">
      <c r="A1379" s="1">
        <v>40716</v>
      </c>
      <c r="B1379">
        <v>3356.74169165271</v>
      </c>
      <c r="D1379" s="1">
        <v>40730</v>
      </c>
      <c r="E1379">
        <f t="shared" si="142"/>
        <v>2136.65</v>
      </c>
      <c r="F1379">
        <f t="shared" si="143"/>
        <v>3293.8235595288102</v>
      </c>
      <c r="G1379" s="2">
        <f t="shared" si="144"/>
        <v>2.2515655416657232E-3</v>
      </c>
      <c r="H1379" s="2">
        <f t="shared" si="145"/>
        <v>1.2772515340835866E-2</v>
      </c>
      <c r="I1379">
        <f t="shared" si="146"/>
        <v>13899.441849572639</v>
      </c>
      <c r="J1379">
        <f t="shared" si="147"/>
        <v>31547.63043358707</v>
      </c>
      <c r="AB1379" s="1">
        <v>40723</v>
      </c>
      <c r="AC1379">
        <v>2125.48</v>
      </c>
    </row>
    <row r="1380" spans="1:29">
      <c r="A1380" s="1">
        <v>40717</v>
      </c>
      <c r="B1380">
        <v>3296.0593505134502</v>
      </c>
      <c r="D1380" s="1">
        <v>40731</v>
      </c>
      <c r="E1380">
        <f t="shared" si="142"/>
        <v>2132.8200000000002</v>
      </c>
      <c r="F1380">
        <f t="shared" si="143"/>
        <v>3289.2634254232598</v>
      </c>
      <c r="G1380" s="2">
        <f t="shared" si="144"/>
        <v>-1.7925256827275859E-3</v>
      </c>
      <c r="H1380" s="2">
        <f t="shared" si="145"/>
        <v>-1.4157992302001091E-3</v>
      </c>
      <c r="I1380">
        <f t="shared" si="146"/>
        <v>13874.5267430817</v>
      </c>
      <c r="J1380">
        <f t="shared" si="147"/>
        <v>31502.96532270456</v>
      </c>
      <c r="AB1380" s="1">
        <v>40724</v>
      </c>
      <c r="AC1380">
        <v>2124.04</v>
      </c>
    </row>
    <row r="1381" spans="1:29">
      <c r="A1381" s="1">
        <v>40718</v>
      </c>
      <c r="B1381">
        <v>3255.5407841000201</v>
      </c>
      <c r="D1381" s="1">
        <v>40732</v>
      </c>
      <c r="E1381">
        <f t="shared" si="142"/>
        <v>2150.12</v>
      </c>
      <c r="F1381">
        <f t="shared" si="143"/>
        <v>3339.4233143429101</v>
      </c>
      <c r="G1381" s="2">
        <f t="shared" si="144"/>
        <v>8.1113267880081885E-3</v>
      </c>
      <c r="H1381" s="2">
        <f t="shared" si="145"/>
        <v>1.5218231758178014E-2</v>
      </c>
      <c r="I1381">
        <f t="shared" si="146"/>
        <v>13987.067563523795</v>
      </c>
      <c r="J1381">
        <f t="shared" si="147"/>
        <v>31982.38475005532</v>
      </c>
      <c r="AB1381" s="1">
        <v>40725</v>
      </c>
      <c r="AC1381">
        <v>2122.0700000000002</v>
      </c>
    </row>
    <row r="1382" spans="1:29">
      <c r="A1382" s="1">
        <v>40721</v>
      </c>
      <c r="B1382">
        <v>3231.1121013727502</v>
      </c>
      <c r="D1382" s="1">
        <v>40735</v>
      </c>
      <c r="E1382">
        <f t="shared" si="142"/>
        <v>2158.9499999999998</v>
      </c>
      <c r="F1382">
        <f t="shared" si="143"/>
        <v>3373.1802136425699</v>
      </c>
      <c r="G1382" s="2">
        <f t="shared" si="144"/>
        <v>4.1067475303704359E-3</v>
      </c>
      <c r="H1382" s="2">
        <f t="shared" si="145"/>
        <v>1.0077252226321132E-2</v>
      </c>
      <c r="I1382">
        <f t="shared" si="146"/>
        <v>14044.50891869742</v>
      </c>
      <c r="J1382">
        <f t="shared" si="147"/>
        <v>32304.67930798087</v>
      </c>
      <c r="AB1382" s="1">
        <v>40729</v>
      </c>
      <c r="AC1382">
        <v>2131.85</v>
      </c>
    </row>
    <row r="1383" spans="1:29">
      <c r="A1383" s="1">
        <v>40722</v>
      </c>
      <c r="B1383">
        <v>3219.7749731225699</v>
      </c>
      <c r="D1383" s="1">
        <v>40736</v>
      </c>
      <c r="E1383">
        <f t="shared" si="142"/>
        <v>2159.7800000000002</v>
      </c>
      <c r="F1383">
        <f t="shared" si="143"/>
        <v>3402.8776177688601</v>
      </c>
      <c r="G1383" s="2">
        <f t="shared" si="144"/>
        <v>3.8444614280108702E-4</v>
      </c>
      <c r="H1383" s="2">
        <f t="shared" si="145"/>
        <v>8.7726287151924324E-3</v>
      </c>
      <c r="I1383">
        <f t="shared" si="146"/>
        <v>14049.908275978749</v>
      </c>
      <c r="J1383">
        <f t="shared" si="147"/>
        <v>32588.076265313142</v>
      </c>
      <c r="AB1383" s="1">
        <v>40730</v>
      </c>
      <c r="AC1383">
        <v>2136.65</v>
      </c>
    </row>
    <row r="1384" spans="1:29">
      <c r="A1384" s="1">
        <v>40723</v>
      </c>
      <c r="B1384">
        <v>3233.3341599395699</v>
      </c>
      <c r="D1384" s="1">
        <v>40737</v>
      </c>
      <c r="E1384">
        <f t="shared" si="142"/>
        <v>2163.77</v>
      </c>
      <c r="F1384">
        <f t="shared" si="143"/>
        <v>3454.0043199899001</v>
      </c>
      <c r="G1384" s="2">
        <f t="shared" si="144"/>
        <v>1.8474103843908463E-3</v>
      </c>
      <c r="H1384" s="2">
        <f t="shared" si="145"/>
        <v>1.4993200002846841E-2</v>
      </c>
      <c r="I1384">
        <f t="shared" si="146"/>
        <v>14075.864222427532</v>
      </c>
      <c r="J1384">
        <f t="shared" si="147"/>
        <v>33076.675810467008</v>
      </c>
      <c r="AB1384" s="1">
        <v>40731</v>
      </c>
      <c r="AC1384">
        <v>2132.8200000000002</v>
      </c>
    </row>
    <row r="1385" spans="1:29">
      <c r="A1385" s="1">
        <v>40724</v>
      </c>
      <c r="B1385">
        <v>3215.6076686614201</v>
      </c>
      <c r="D1385" s="1">
        <v>40738</v>
      </c>
      <c r="E1385">
        <f t="shared" si="142"/>
        <v>2155.7199999999998</v>
      </c>
      <c r="F1385">
        <f t="shared" si="143"/>
        <v>3447.4385566033202</v>
      </c>
      <c r="G1385" s="2">
        <f t="shared" si="144"/>
        <v>-3.7203584484488683E-3</v>
      </c>
      <c r="H1385" s="2">
        <f t="shared" si="145"/>
        <v>-1.9322626906146715E-3</v>
      </c>
      <c r="I1385">
        <f t="shared" si="146"/>
        <v>14023.496962048404</v>
      </c>
      <c r="J1385">
        <f t="shared" si="147"/>
        <v>33012.762983868888</v>
      </c>
      <c r="AB1385" s="1">
        <v>40732</v>
      </c>
      <c r="AC1385">
        <v>2150.12</v>
      </c>
    </row>
    <row r="1386" spans="1:29">
      <c r="A1386" s="1">
        <v>40725</v>
      </c>
      <c r="B1386">
        <v>3215.44591126457</v>
      </c>
      <c r="D1386" s="1">
        <v>40739</v>
      </c>
      <c r="E1386">
        <f t="shared" si="142"/>
        <v>2156.9699999999998</v>
      </c>
      <c r="F1386">
        <f t="shared" si="143"/>
        <v>3453.6100405766001</v>
      </c>
      <c r="G1386" s="2">
        <f t="shared" si="144"/>
        <v>5.7985267103344285E-4</v>
      </c>
      <c r="H1386" s="2">
        <f t="shared" si="145"/>
        <v>1.7588158312434551E-3</v>
      </c>
      <c r="I1386">
        <f t="shared" si="146"/>
        <v>14031.628524219077</v>
      </c>
      <c r="J1386">
        <f t="shared" si="147"/>
        <v>33070.826354037999</v>
      </c>
      <c r="AB1386" s="1">
        <v>40735</v>
      </c>
      <c r="AC1386">
        <v>2158.9499999999998</v>
      </c>
    </row>
    <row r="1387" spans="1:29">
      <c r="A1387" s="1">
        <v>40729</v>
      </c>
      <c r="B1387">
        <v>3252.1830482957798</v>
      </c>
      <c r="D1387" s="1">
        <v>40742</v>
      </c>
      <c r="E1387">
        <f t="shared" si="142"/>
        <v>2153.1999999999998</v>
      </c>
      <c r="F1387">
        <f t="shared" si="143"/>
        <v>3473.3231078037802</v>
      </c>
      <c r="G1387" s="2">
        <f t="shared" si="144"/>
        <v>-1.7478221764790636E-3</v>
      </c>
      <c r="H1387" s="2">
        <f t="shared" si="145"/>
        <v>5.676610579373598E-3</v>
      </c>
      <c r="I1387">
        <f t="shared" si="146"/>
        <v>14007.10373271233</v>
      </c>
      <c r="J1387">
        <f t="shared" si="147"/>
        <v>33258.556556787953</v>
      </c>
      <c r="AB1387" s="1">
        <v>40736</v>
      </c>
      <c r="AC1387">
        <v>2159.7800000000002</v>
      </c>
    </row>
    <row r="1388" spans="1:29">
      <c r="A1388" s="1">
        <v>40730</v>
      </c>
      <c r="B1388">
        <v>3293.8235595288102</v>
      </c>
      <c r="D1388" s="1">
        <v>40743</v>
      </c>
      <c r="E1388">
        <f t="shared" si="142"/>
        <v>2159.15</v>
      </c>
      <c r="F1388">
        <f t="shared" si="143"/>
        <v>3482.37173671247</v>
      </c>
      <c r="G1388" s="2">
        <f t="shared" si="144"/>
        <v>2.7633289986996878E-3</v>
      </c>
      <c r="H1388" s="2">
        <f t="shared" si="145"/>
        <v>2.573829934157413E-3</v>
      </c>
      <c r="I1388">
        <f t="shared" si="146"/>
        <v>14045.809968644729</v>
      </c>
      <c r="J1388">
        <f t="shared" si="147"/>
        <v>33344.158425220681</v>
      </c>
      <c r="AB1388" s="1">
        <v>40737</v>
      </c>
      <c r="AC1388">
        <v>2163.77</v>
      </c>
    </row>
    <row r="1389" spans="1:29">
      <c r="A1389" s="1">
        <v>40731</v>
      </c>
      <c r="B1389">
        <v>3289.2634254232598</v>
      </c>
      <c r="D1389" s="1">
        <v>40744</v>
      </c>
      <c r="E1389">
        <f t="shared" si="142"/>
        <v>2154.15</v>
      </c>
      <c r="F1389">
        <f t="shared" si="143"/>
        <v>3461.9444364925798</v>
      </c>
      <c r="G1389" s="2">
        <f t="shared" si="144"/>
        <v>-2.3157260959173476E-3</v>
      </c>
      <c r="H1389" s="2">
        <f t="shared" si="145"/>
        <v>-5.897265244128291E-3</v>
      </c>
      <c r="I1389">
        <f t="shared" si="146"/>
        <v>14013.283719962043</v>
      </c>
      <c r="J1389">
        <f t="shared" si="147"/>
        <v>33147.519078644924</v>
      </c>
      <c r="AB1389" s="1">
        <v>40738</v>
      </c>
      <c r="AC1389">
        <v>2155.7199999999998</v>
      </c>
    </row>
    <row r="1390" spans="1:29">
      <c r="A1390" s="1">
        <v>40732</v>
      </c>
      <c r="B1390">
        <v>3339.4233143429101</v>
      </c>
      <c r="D1390" s="1">
        <v>40745</v>
      </c>
      <c r="E1390">
        <f t="shared" si="142"/>
        <v>2147.35</v>
      </c>
      <c r="F1390">
        <f t="shared" si="143"/>
        <v>3431.3309723422499</v>
      </c>
      <c r="G1390" s="2">
        <f t="shared" si="144"/>
        <v>-3.1566975373117367E-3</v>
      </c>
      <c r="H1390" s="2">
        <f t="shared" si="145"/>
        <v>-8.8742017454112362E-3</v>
      </c>
      <c r="I1390">
        <f t="shared" si="146"/>
        <v>13969.048021753588</v>
      </c>
      <c r="J1390">
        <f t="shared" si="147"/>
        <v>32853.361306981162</v>
      </c>
      <c r="AB1390" s="1">
        <v>40739</v>
      </c>
      <c r="AC1390">
        <v>2156.9699999999998</v>
      </c>
    </row>
    <row r="1391" spans="1:29">
      <c r="A1391" s="1">
        <v>40735</v>
      </c>
      <c r="B1391">
        <v>3373.1802136425699</v>
      </c>
      <c r="D1391" s="1">
        <v>40746</v>
      </c>
      <c r="E1391">
        <f t="shared" si="142"/>
        <v>2155.6999999999998</v>
      </c>
      <c r="F1391">
        <f t="shared" si="143"/>
        <v>3473.7041940797699</v>
      </c>
      <c r="G1391" s="2">
        <f t="shared" si="144"/>
        <v>3.8885137495050515E-3</v>
      </c>
      <c r="H1391" s="2">
        <f t="shared" si="145"/>
        <v>1.2317567898722704E-2</v>
      </c>
      <c r="I1391">
        <f t="shared" si="146"/>
        <v>14023.366857053674</v>
      </c>
      <c r="J1391">
        <f t="shared" si="147"/>
        <v>33258.034815581166</v>
      </c>
      <c r="AB1391" s="1">
        <v>40742</v>
      </c>
      <c r="AC1391">
        <v>2153.1999999999998</v>
      </c>
    </row>
    <row r="1392" spans="1:29">
      <c r="A1392" s="1">
        <v>40736</v>
      </c>
      <c r="B1392">
        <v>3402.8776177688601</v>
      </c>
      <c r="D1392" s="1">
        <v>40749</v>
      </c>
      <c r="E1392">
        <f t="shared" si="142"/>
        <v>2149.34</v>
      </c>
      <c r="F1392">
        <f t="shared" si="143"/>
        <v>3488.1052915598002</v>
      </c>
      <c r="G1392" s="2">
        <f t="shared" si="144"/>
        <v>-2.9503177622116628E-3</v>
      </c>
      <c r="H1392" s="2">
        <f t="shared" si="145"/>
        <v>4.1143974305043133E-3</v>
      </c>
      <c r="I1392">
        <f t="shared" si="146"/>
        <v>13981.993468729299</v>
      </c>
      <c r="J1392">
        <f t="shared" si="147"/>
        <v>33394.871588570015</v>
      </c>
      <c r="AB1392" s="1">
        <v>40743</v>
      </c>
      <c r="AC1392">
        <v>2159.15</v>
      </c>
    </row>
    <row r="1393" spans="1:29">
      <c r="A1393" s="1">
        <v>40737</v>
      </c>
      <c r="B1393">
        <v>3454.0043199899001</v>
      </c>
      <c r="D1393" s="1">
        <v>40750</v>
      </c>
      <c r="E1393">
        <f t="shared" si="142"/>
        <v>2157.36</v>
      </c>
      <c r="F1393">
        <f t="shared" si="143"/>
        <v>3508.6109567577701</v>
      </c>
      <c r="G1393" s="2">
        <f t="shared" si="144"/>
        <v>3.7313780044105904E-3</v>
      </c>
      <c r="H1393" s="2">
        <f t="shared" si="145"/>
        <v>5.8473911079376054E-3</v>
      </c>
      <c r="I1393">
        <f t="shared" si="146"/>
        <v>14034.165571616328</v>
      </c>
      <c r="J1393">
        <f t="shared" si="147"/>
        <v>33590.144463747733</v>
      </c>
      <c r="AB1393" s="1">
        <v>40744</v>
      </c>
      <c r="AC1393">
        <v>2154.15</v>
      </c>
    </row>
    <row r="1394" spans="1:29">
      <c r="A1394" s="1">
        <v>40738</v>
      </c>
      <c r="B1394">
        <v>3447.4385566033202</v>
      </c>
      <c r="D1394" s="1">
        <v>40751</v>
      </c>
      <c r="E1394">
        <f t="shared" si="142"/>
        <v>2155.2399999999998</v>
      </c>
      <c r="F1394">
        <f t="shared" si="143"/>
        <v>3502.9049122900701</v>
      </c>
      <c r="G1394" s="2">
        <f t="shared" si="144"/>
        <v>-9.826825379168902E-4</v>
      </c>
      <c r="H1394" s="2">
        <f t="shared" si="145"/>
        <v>-1.6576464898111812E-3</v>
      </c>
      <c r="I1394">
        <f t="shared" si="146"/>
        <v>14020.374442174865</v>
      </c>
      <c r="J1394">
        <f t="shared" si="147"/>
        <v>33534.46387868515</v>
      </c>
      <c r="AB1394" s="1">
        <v>40745</v>
      </c>
      <c r="AC1394">
        <v>2147.35</v>
      </c>
    </row>
    <row r="1395" spans="1:29">
      <c r="A1395" s="1">
        <v>40739</v>
      </c>
      <c r="B1395">
        <v>3453.6100405766001</v>
      </c>
      <c r="D1395" s="1">
        <v>40752</v>
      </c>
      <c r="E1395">
        <f t="shared" si="142"/>
        <v>2159.58</v>
      </c>
      <c r="F1395">
        <f t="shared" si="143"/>
        <v>3505.6847866562098</v>
      </c>
      <c r="G1395" s="2">
        <f t="shared" si="144"/>
        <v>2.0136968504669284E-3</v>
      </c>
      <c r="H1395" s="2">
        <f t="shared" si="145"/>
        <v>7.6224195177395726E-4</v>
      </c>
      <c r="I1395">
        <f t="shared" si="146"/>
        <v>14048.607226031439</v>
      </c>
      <c r="J1395">
        <f t="shared" si="147"/>
        <v>33560.02525388373</v>
      </c>
      <c r="AB1395" s="1">
        <v>40746</v>
      </c>
      <c r="AC1395">
        <v>2155.6999999999998</v>
      </c>
    </row>
    <row r="1396" spans="1:29">
      <c r="A1396" s="1">
        <v>40742</v>
      </c>
      <c r="B1396">
        <v>3473.3231078037802</v>
      </c>
      <c r="D1396" s="1">
        <v>40753</v>
      </c>
      <c r="E1396">
        <f t="shared" si="142"/>
        <v>2177.6</v>
      </c>
      <c r="F1396">
        <f t="shared" si="143"/>
        <v>3567.8023533578198</v>
      </c>
      <c r="G1396" s="2">
        <f t="shared" si="144"/>
        <v>8.3442150788579639E-3</v>
      </c>
      <c r="H1396" s="2">
        <f t="shared" si="145"/>
        <v>1.7687747199023631E-2</v>
      </c>
      <c r="I1396">
        <f t="shared" si="146"/>
        <v>14165.831826283844</v>
      </c>
      <c r="J1396">
        <f t="shared" si="147"/>
        <v>34153.626496567274</v>
      </c>
      <c r="AB1396" s="1">
        <v>40749</v>
      </c>
      <c r="AC1396">
        <v>2149.34</v>
      </c>
    </row>
    <row r="1397" spans="1:29">
      <c r="A1397" s="1">
        <v>40743</v>
      </c>
      <c r="B1397">
        <v>3482.37173671247</v>
      </c>
      <c r="D1397" s="1">
        <v>40756</v>
      </c>
      <c r="E1397">
        <f t="shared" si="142"/>
        <v>2186.65</v>
      </c>
      <c r="F1397">
        <f t="shared" si="143"/>
        <v>3578.6881941246902</v>
      </c>
      <c r="G1397" s="2">
        <f t="shared" si="144"/>
        <v>4.155951506245481E-3</v>
      </c>
      <c r="H1397" s="2">
        <f t="shared" si="145"/>
        <v>3.0197841493494145E-3</v>
      </c>
      <c r="I1397">
        <f t="shared" si="146"/>
        <v>14224.704336399509</v>
      </c>
      <c r="J1397">
        <f t="shared" si="147"/>
        <v>34256.763076504409</v>
      </c>
      <c r="AB1397" s="1">
        <v>40750</v>
      </c>
      <c r="AC1397">
        <v>2157.36</v>
      </c>
    </row>
    <row r="1398" spans="1:29">
      <c r="A1398" s="1">
        <v>40744</v>
      </c>
      <c r="B1398">
        <v>3461.9444364925798</v>
      </c>
      <c r="D1398" s="1">
        <v>40757</v>
      </c>
      <c r="E1398">
        <f t="shared" si="142"/>
        <v>2202.41</v>
      </c>
      <c r="F1398">
        <f t="shared" si="143"/>
        <v>3640.5497524949701</v>
      </c>
      <c r="G1398" s="2">
        <f t="shared" si="144"/>
        <v>7.2073720074083969E-3</v>
      </c>
      <c r="H1398" s="2">
        <f t="shared" si="145"/>
        <v>1.7254749781498182E-2</v>
      </c>
      <c r="I1398">
        <f t="shared" si="146"/>
        <v>14327.227072247335</v>
      </c>
      <c r="J1398">
        <f t="shared" si="147"/>
        <v>34847.854951713554</v>
      </c>
      <c r="AB1398" s="1">
        <v>40751</v>
      </c>
      <c r="AC1398">
        <v>2155.2399999999998</v>
      </c>
    </row>
    <row r="1399" spans="1:29">
      <c r="A1399" s="1">
        <v>40745</v>
      </c>
      <c r="B1399">
        <v>3431.3309723422499</v>
      </c>
      <c r="D1399" s="1">
        <v>40758</v>
      </c>
      <c r="E1399">
        <f t="shared" si="142"/>
        <v>2203.67</v>
      </c>
      <c r="F1399">
        <f t="shared" si="143"/>
        <v>3683.6271230949601</v>
      </c>
      <c r="G1399" s="2">
        <f t="shared" si="144"/>
        <v>5.7210056256562503E-4</v>
      </c>
      <c r="H1399" s="2">
        <f t="shared" si="145"/>
        <v>1.1801306169523096E-2</v>
      </c>
      <c r="I1399">
        <f t="shared" si="146"/>
        <v>14335.423686915374</v>
      </c>
      <c r="J1399">
        <f t="shared" si="147"/>
        <v>35259.105157349855</v>
      </c>
      <c r="AB1399" s="1">
        <v>40752</v>
      </c>
      <c r="AC1399">
        <v>2159.58</v>
      </c>
    </row>
    <row r="1400" spans="1:29">
      <c r="A1400" s="1">
        <v>40746</v>
      </c>
      <c r="B1400">
        <v>3473.7041940797699</v>
      </c>
      <c r="D1400" s="1">
        <v>40759</v>
      </c>
      <c r="E1400">
        <f t="shared" si="142"/>
        <v>2217.4699999999998</v>
      </c>
      <c r="F1400">
        <f t="shared" si="143"/>
        <v>3704.8909502323099</v>
      </c>
      <c r="G1400" s="2">
        <f t="shared" si="144"/>
        <v>6.2622806500065575E-3</v>
      </c>
      <c r="H1400" s="2">
        <f t="shared" si="145"/>
        <v>5.741175109164132E-3</v>
      </c>
      <c r="I1400">
        <f t="shared" si="146"/>
        <v>14425.196133279589</v>
      </c>
      <c r="J1400">
        <f t="shared" si="147"/>
        <v>35461.533854250629</v>
      </c>
      <c r="AB1400" s="1">
        <v>40753</v>
      </c>
      <c r="AC1400">
        <v>2177.6</v>
      </c>
    </row>
    <row r="1401" spans="1:29">
      <c r="A1401" s="1">
        <v>40749</v>
      </c>
      <c r="B1401">
        <v>3488.1052915598002</v>
      </c>
      <c r="D1401" s="1">
        <v>40760</v>
      </c>
      <c r="E1401">
        <f t="shared" si="142"/>
        <v>2195.89</v>
      </c>
      <c r="F1401">
        <f t="shared" si="143"/>
        <v>3643.1068801788501</v>
      </c>
      <c r="G1401" s="2">
        <f t="shared" si="144"/>
        <v>-9.7318114788474963E-3</v>
      </c>
      <c r="H1401" s="2">
        <f t="shared" si="145"/>
        <v>-1.6707702406322831E-2</v>
      </c>
      <c r="I1401">
        <f t="shared" si="146"/>
        <v>14284.812843965112</v>
      </c>
      <c r="J1401">
        <f t="shared" si="147"/>
        <v>34869.053099742065</v>
      </c>
      <c r="AB1401" s="1">
        <v>40756</v>
      </c>
      <c r="AC1401">
        <v>2186.65</v>
      </c>
    </row>
    <row r="1402" spans="1:29">
      <c r="A1402" s="1">
        <v>40750</v>
      </c>
      <c r="B1402">
        <v>3508.6109567577701</v>
      </c>
      <c r="D1402" s="1">
        <v>40763</v>
      </c>
      <c r="E1402">
        <f t="shared" si="142"/>
        <v>2205.35</v>
      </c>
      <c r="F1402">
        <f t="shared" si="143"/>
        <v>3805.8992946522399</v>
      </c>
      <c r="G1402" s="2">
        <f t="shared" si="144"/>
        <v>4.3080482173514234E-3</v>
      </c>
      <c r="H1402" s="2">
        <f t="shared" si="145"/>
        <v>4.4653701171694614E-2</v>
      </c>
      <c r="I1402">
        <f t="shared" si="146"/>
        <v>14346.352506472755</v>
      </c>
      <c r="J1402">
        <f t="shared" si="147"/>
        <v>36426.085376997893</v>
      </c>
      <c r="AB1402" s="1">
        <v>40757</v>
      </c>
      <c r="AC1402">
        <v>2202.41</v>
      </c>
    </row>
    <row r="1403" spans="1:29">
      <c r="A1403" s="1">
        <v>40751</v>
      </c>
      <c r="B1403">
        <v>3502.9049122900701</v>
      </c>
      <c r="D1403" s="1">
        <v>40764</v>
      </c>
      <c r="E1403">
        <f t="shared" si="142"/>
        <v>2213.37</v>
      </c>
      <c r="F1403">
        <f t="shared" si="143"/>
        <v>3868.17266529983</v>
      </c>
      <c r="G1403" s="2">
        <f t="shared" si="144"/>
        <v>3.6366109687804293E-3</v>
      </c>
      <c r="H1403" s="2">
        <f t="shared" si="145"/>
        <v>1.6330978282213495E-2</v>
      </c>
      <c r="I1403">
        <f t="shared" si="146"/>
        <v>14398.524609359783</v>
      </c>
      <c r="J1403">
        <f t="shared" si="147"/>
        <v>37020.958986195699</v>
      </c>
      <c r="AB1403" s="1">
        <v>40758</v>
      </c>
      <c r="AC1403">
        <v>2203.67</v>
      </c>
    </row>
    <row r="1404" spans="1:29">
      <c r="A1404" s="1">
        <v>40752</v>
      </c>
      <c r="B1404">
        <v>3505.6847866562098</v>
      </c>
      <c r="D1404" s="1">
        <v>40765</v>
      </c>
      <c r="E1404">
        <f t="shared" si="142"/>
        <v>2215.6799999999998</v>
      </c>
      <c r="F1404">
        <f t="shared" si="143"/>
        <v>3978.7278992752599</v>
      </c>
      <c r="G1404" s="2">
        <f t="shared" si="144"/>
        <v>1.0436574092897999E-3</v>
      </c>
      <c r="H1404" s="2">
        <f t="shared" si="145"/>
        <v>2.8549389954336837E-2</v>
      </c>
      <c r="I1404">
        <f t="shared" si="146"/>
        <v>14413.551736251184</v>
      </c>
      <c r="J1404">
        <f t="shared" si="147"/>
        <v>38077.884780776105</v>
      </c>
      <c r="AB1404" s="1">
        <v>40759</v>
      </c>
      <c r="AC1404">
        <v>2217.4699999999998</v>
      </c>
    </row>
    <row r="1405" spans="1:29">
      <c r="A1405" s="1">
        <v>40753</v>
      </c>
      <c r="B1405">
        <v>3567.8023533578198</v>
      </c>
      <c r="D1405" s="1">
        <v>40766</v>
      </c>
      <c r="E1405">
        <f t="shared" si="142"/>
        <v>2178.77</v>
      </c>
      <c r="F1405">
        <f t="shared" si="143"/>
        <v>3836.45529973771</v>
      </c>
      <c r="G1405" s="2">
        <f t="shared" si="144"/>
        <v>-1.6658542749855565E-2</v>
      </c>
      <c r="H1405" s="2">
        <f t="shared" si="145"/>
        <v>-3.5789662702345106E-2</v>
      </c>
      <c r="I1405">
        <f t="shared" si="146"/>
        <v>14173.442968475589</v>
      </c>
      <c r="J1405">
        <f t="shared" si="147"/>
        <v>36715.090128053373</v>
      </c>
      <c r="AB1405" s="1">
        <v>40760</v>
      </c>
      <c r="AC1405">
        <v>2195.89</v>
      </c>
    </row>
    <row r="1406" spans="1:29">
      <c r="A1406" s="1">
        <v>40756</v>
      </c>
      <c r="B1406">
        <v>3578.6881941246902</v>
      </c>
      <c r="D1406" s="1">
        <v>40767</v>
      </c>
      <c r="E1406">
        <f t="shared" si="142"/>
        <v>2193.1999999999998</v>
      </c>
      <c r="F1406">
        <f t="shared" si="143"/>
        <v>3832.44281016271</v>
      </c>
      <c r="G1406" s="2">
        <f t="shared" si="144"/>
        <v>6.6230028869498359E-3</v>
      </c>
      <c r="H1406" s="2">
        <f t="shared" si="145"/>
        <v>-1.0772338215757952E-3</v>
      </c>
      <c r="I1406">
        <f t="shared" si="146"/>
        <v>14267.313722173822</v>
      </c>
      <c r="J1406">
        <f t="shared" si="147"/>
        <v>36675.539391205231</v>
      </c>
      <c r="AB1406" s="1">
        <v>40763</v>
      </c>
      <c r="AC1406">
        <v>2205.35</v>
      </c>
    </row>
    <row r="1407" spans="1:29">
      <c r="A1407" s="1">
        <v>40757</v>
      </c>
      <c r="B1407">
        <v>3640.5497524949701</v>
      </c>
      <c r="D1407" s="1">
        <v>40770</v>
      </c>
      <c r="E1407">
        <f t="shared" si="142"/>
        <v>2180.29</v>
      </c>
      <c r="F1407">
        <f t="shared" si="143"/>
        <v>3853.21435811216</v>
      </c>
      <c r="G1407" s="2">
        <f t="shared" si="144"/>
        <v>-5.8863760714936708E-3</v>
      </c>
      <c r="H1407" s="2">
        <f t="shared" si="145"/>
        <v>5.38857458073746E-3</v>
      </c>
      <c r="I1407">
        <f t="shared" si="146"/>
        <v>14183.330948075125</v>
      </c>
      <c r="J1407">
        <f t="shared" si="147"/>
        <v>36873.168270503513</v>
      </c>
      <c r="AB1407" s="1">
        <v>40764</v>
      </c>
      <c r="AC1407">
        <v>2213.37</v>
      </c>
    </row>
    <row r="1408" spans="1:29">
      <c r="A1408" s="1">
        <v>40758</v>
      </c>
      <c r="B1408">
        <v>3683.6271230949601</v>
      </c>
      <c r="D1408" s="1">
        <v>40771</v>
      </c>
      <c r="E1408">
        <f t="shared" si="142"/>
        <v>2189.7399999999998</v>
      </c>
      <c r="F1408">
        <f t="shared" si="143"/>
        <v>3926.9307864509501</v>
      </c>
      <c r="G1408" s="2">
        <f t="shared" si="144"/>
        <v>4.3342858060164691E-3</v>
      </c>
      <c r="H1408" s="2">
        <f t="shared" si="145"/>
        <v>1.9099802473181739E-2</v>
      </c>
      <c r="I1408">
        <f t="shared" si="146"/>
        <v>14244.805558085402</v>
      </c>
      <c r="J1408">
        <f t="shared" si="147"/>
        <v>37577.43850103052</v>
      </c>
      <c r="AB1408" s="1">
        <v>40765</v>
      </c>
      <c r="AC1408">
        <v>2215.6799999999998</v>
      </c>
    </row>
    <row r="1409" spans="1:29">
      <c r="A1409" s="1">
        <v>40759</v>
      </c>
      <c r="B1409">
        <v>3704.8909502323099</v>
      </c>
      <c r="D1409" s="1">
        <v>40772</v>
      </c>
      <c r="E1409">
        <f t="shared" si="142"/>
        <v>2197.27</v>
      </c>
      <c r="F1409">
        <f t="shared" si="143"/>
        <v>3961.6342739320799</v>
      </c>
      <c r="G1409" s="2">
        <f t="shared" si="144"/>
        <v>3.4387644195201794E-3</v>
      </c>
      <c r="H1409" s="2">
        <f t="shared" si="145"/>
        <v>8.8059564066925392E-3</v>
      </c>
      <c r="I1409">
        <f t="shared" si="146"/>
        <v>14293.790088601529</v>
      </c>
      <c r="J1409">
        <f t="shared" si="147"/>
        <v>37908.343786345758</v>
      </c>
      <c r="AB1409" s="1">
        <v>40766</v>
      </c>
      <c r="AC1409">
        <v>2178.77</v>
      </c>
    </row>
    <row r="1410" spans="1:29">
      <c r="A1410" s="1">
        <v>40760</v>
      </c>
      <c r="B1410">
        <v>3643.1068801788501</v>
      </c>
      <c r="D1410" s="1">
        <v>40773</v>
      </c>
      <c r="E1410">
        <f t="shared" si="142"/>
        <v>2202.67</v>
      </c>
      <c r="F1410">
        <f t="shared" si="143"/>
        <v>4036.0576473845999</v>
      </c>
      <c r="G1410" s="2">
        <f t="shared" si="144"/>
        <v>2.4575951066552193E-3</v>
      </c>
      <c r="H1410" s="2">
        <f t="shared" si="145"/>
        <v>1.8754679060377279E-2</v>
      </c>
      <c r="I1410">
        <f t="shared" si="146"/>
        <v>14328.918437178832</v>
      </c>
      <c r="J1410">
        <f t="shared" si="147"/>
        <v>38619.302607769117</v>
      </c>
      <c r="AB1410" s="1">
        <v>40767</v>
      </c>
      <c r="AC1410">
        <v>2193.1999999999998</v>
      </c>
    </row>
    <row r="1411" spans="1:29">
      <c r="A1411" s="1">
        <v>40763</v>
      </c>
      <c r="B1411">
        <v>3805.8992946522399</v>
      </c>
      <c r="D1411" s="1">
        <v>40774</v>
      </c>
      <c r="E1411">
        <f t="shared" si="142"/>
        <v>2198.61</v>
      </c>
      <c r="F1411">
        <f t="shared" si="143"/>
        <v>4100.2548447327499</v>
      </c>
      <c r="G1411" s="2">
        <f t="shared" si="144"/>
        <v>-1.8432175496102543E-3</v>
      </c>
      <c r="H1411" s="2">
        <f t="shared" si="145"/>
        <v>1.5874567645396045E-2</v>
      </c>
      <c r="I1411">
        <f t="shared" si="146"/>
        <v>14302.50712324849</v>
      </c>
      <c r="J1411">
        <f t="shared" si="147"/>
        <v>39232.367339434168</v>
      </c>
      <c r="AB1411" s="1">
        <v>40770</v>
      </c>
      <c r="AC1411">
        <v>2180.29</v>
      </c>
    </row>
    <row r="1412" spans="1:29">
      <c r="A1412" s="1">
        <v>40764</v>
      </c>
      <c r="B1412">
        <v>3868.17266529983</v>
      </c>
      <c r="D1412" s="1">
        <v>40777</v>
      </c>
      <c r="E1412">
        <f t="shared" si="142"/>
        <v>2195.23</v>
      </c>
      <c r="F1412">
        <f t="shared" si="143"/>
        <v>4177.4942190441498</v>
      </c>
      <c r="G1412" s="2">
        <f t="shared" si="144"/>
        <v>-1.5373349525382718E-3</v>
      </c>
      <c r="H1412" s="2">
        <f t="shared" si="145"/>
        <v>1.8806351677200208E-2</v>
      </c>
      <c r="I1412">
        <f t="shared" si="146"/>
        <v>14280.519379138992</v>
      </c>
      <c r="J1412">
        <f t="shared" si="147"/>
        <v>39970.18503674867</v>
      </c>
      <c r="AB1412" s="1">
        <v>40771</v>
      </c>
      <c r="AC1412">
        <v>2189.7399999999998</v>
      </c>
    </row>
    <row r="1413" spans="1:29">
      <c r="A1413" s="1">
        <v>40765</v>
      </c>
      <c r="B1413">
        <v>3978.7278992752599</v>
      </c>
      <c r="D1413" s="1">
        <v>40778</v>
      </c>
      <c r="E1413">
        <f t="shared" ref="E1413:E1476" si="148">SUMIF(AB:AB,D1413,AC:AC)</f>
        <v>2179.2199999999998</v>
      </c>
      <c r="F1413">
        <f t="shared" ref="F1413:F1476" si="149">SUMIF(A:A,D1413,B:B)</f>
        <v>4084.7578136709399</v>
      </c>
      <c r="G1413" s="2">
        <f t="shared" ref="G1413:G1476" si="150">E1413/E1412-1</f>
        <v>-7.293085462571236E-3</v>
      </c>
      <c r="H1413" s="2">
        <f t="shared" ref="H1413:H1476" si="151">(F1413/F1412-1)-($M$23/252)</f>
        <v>-2.2230399764084949E-2</v>
      </c>
      <c r="I1413">
        <f t="shared" ref="I1413:I1476" si="152">I1412*(1+G1413)</f>
        <v>14176.370330857028</v>
      </c>
      <c r="J1413">
        <f t="shared" ref="J1413:J1476" si="153">J1412*(1+H1413)</f>
        <v>39081.631844737298</v>
      </c>
      <c r="AB1413" s="1">
        <v>40772</v>
      </c>
      <c r="AC1413">
        <v>2197.27</v>
      </c>
    </row>
    <row r="1414" spans="1:29">
      <c r="A1414" s="1">
        <v>40766</v>
      </c>
      <c r="B1414">
        <v>3836.45529973771</v>
      </c>
      <c r="D1414" s="1">
        <v>40779</v>
      </c>
      <c r="E1414">
        <f t="shared" si="148"/>
        <v>2158.58</v>
      </c>
      <c r="F1414">
        <f t="shared" si="149"/>
        <v>3816.37675827047</v>
      </c>
      <c r="G1414" s="2">
        <f t="shared" si="150"/>
        <v>-9.4712787144023425E-3</v>
      </c>
      <c r="H1414" s="2">
        <f t="shared" si="151"/>
        <v>-6.5734401294834682E-2</v>
      </c>
      <c r="I1414">
        <f t="shared" si="152"/>
        <v>14042.101976294896</v>
      </c>
      <c r="J1414">
        <f t="shared" si="153"/>
        <v>36512.624173798344</v>
      </c>
      <c r="AB1414" s="1">
        <v>40773</v>
      </c>
      <c r="AC1414">
        <v>2202.67</v>
      </c>
    </row>
    <row r="1415" spans="1:29">
      <c r="A1415" s="1">
        <v>40767</v>
      </c>
      <c r="B1415">
        <v>3832.44281016271</v>
      </c>
      <c r="D1415" s="1">
        <v>40780</v>
      </c>
      <c r="E1415">
        <f t="shared" si="148"/>
        <v>2168.65</v>
      </c>
      <c r="F1415">
        <f t="shared" si="149"/>
        <v>3845.07885000017</v>
      </c>
      <c r="G1415" s="2">
        <f t="shared" si="150"/>
        <v>4.6651039109044667E-3</v>
      </c>
      <c r="H1415" s="2">
        <f t="shared" si="151"/>
        <v>7.4894207667671412E-3</v>
      </c>
      <c r="I1415">
        <f t="shared" si="152"/>
        <v>14107.60984114183</v>
      </c>
      <c r="J1415">
        <f t="shared" si="153"/>
        <v>36786.082579534748</v>
      </c>
      <c r="AB1415" s="1">
        <v>40774</v>
      </c>
      <c r="AC1415">
        <v>2198.61</v>
      </c>
    </row>
    <row r="1416" spans="1:29">
      <c r="A1416" s="1">
        <v>40770</v>
      </c>
      <c r="B1416">
        <v>3853.21435811216</v>
      </c>
      <c r="D1416" s="1">
        <v>40781</v>
      </c>
      <c r="E1416">
        <f t="shared" si="148"/>
        <v>2172.5100000000002</v>
      </c>
      <c r="F1416">
        <f t="shared" si="149"/>
        <v>3928.2552629513698</v>
      </c>
      <c r="G1416" s="2">
        <f t="shared" si="150"/>
        <v>1.7799091600765315E-3</v>
      </c>
      <c r="H1416" s="2">
        <f t="shared" si="151"/>
        <v>2.1600564259143553E-2</v>
      </c>
      <c r="I1416">
        <f t="shared" si="152"/>
        <v>14132.720105124863</v>
      </c>
      <c r="J1416">
        <f t="shared" si="153"/>
        <v>37580.682720136145</v>
      </c>
      <c r="AB1416" s="1">
        <v>40777</v>
      </c>
      <c r="AC1416">
        <v>2195.23</v>
      </c>
    </row>
    <row r="1417" spans="1:29">
      <c r="A1417" s="1">
        <v>40771</v>
      </c>
      <c r="B1417">
        <v>3926.9307864509501</v>
      </c>
      <c r="D1417" s="1">
        <v>40784</v>
      </c>
      <c r="E1417">
        <f t="shared" si="148"/>
        <v>2164.5100000000002</v>
      </c>
      <c r="F1417">
        <f t="shared" si="149"/>
        <v>3901.2641103127899</v>
      </c>
      <c r="G1417" s="2">
        <f t="shared" si="150"/>
        <v>-3.6823766058614593E-3</v>
      </c>
      <c r="H1417" s="2">
        <f t="shared" si="151"/>
        <v>-6.9023773936317864E-3</v>
      </c>
      <c r="I1417">
        <f t="shared" si="152"/>
        <v>14080.678107232563</v>
      </c>
      <c r="J1417">
        <f t="shared" si="153"/>
        <v>37321.286665291431</v>
      </c>
      <c r="AB1417" s="1">
        <v>40778</v>
      </c>
      <c r="AC1417">
        <v>2179.2199999999998</v>
      </c>
    </row>
    <row r="1418" spans="1:29">
      <c r="A1418" s="1">
        <v>40772</v>
      </c>
      <c r="B1418">
        <v>3961.6342739320799</v>
      </c>
      <c r="D1418" s="1">
        <v>40785</v>
      </c>
      <c r="E1418">
        <f t="shared" si="148"/>
        <v>2180.5100000000002</v>
      </c>
      <c r="F1418">
        <f t="shared" si="149"/>
        <v>4006.2772478315701</v>
      </c>
      <c r="G1418" s="2">
        <f t="shared" si="150"/>
        <v>7.3919732410567818E-3</v>
      </c>
      <c r="H1418" s="2">
        <f t="shared" si="151"/>
        <v>2.688637144762648E-2</v>
      </c>
      <c r="I1418">
        <f t="shared" si="152"/>
        <v>14184.762103017159</v>
      </c>
      <c r="J1418">
        <f t="shared" si="153"/>
        <v>38324.720641477805</v>
      </c>
      <c r="AB1418" s="1">
        <v>40779</v>
      </c>
      <c r="AC1418">
        <v>2158.58</v>
      </c>
    </row>
    <row r="1419" spans="1:29">
      <c r="A1419" s="1">
        <v>40773</v>
      </c>
      <c r="B1419">
        <v>4036.0576473845999</v>
      </c>
      <c r="D1419" s="1">
        <v>40786</v>
      </c>
      <c r="E1419">
        <f t="shared" si="148"/>
        <v>2179.02</v>
      </c>
      <c r="F1419">
        <f t="shared" si="149"/>
        <v>4006.21876433433</v>
      </c>
      <c r="G1419" s="2">
        <f t="shared" si="150"/>
        <v>-6.8332637777412941E-4</v>
      </c>
      <c r="H1419" s="2">
        <f t="shared" si="151"/>
        <v>-4.5947171897352871E-5</v>
      </c>
      <c r="I1419">
        <f t="shared" si="152"/>
        <v>14175.069280909716</v>
      </c>
      <c r="J1419">
        <f t="shared" si="153"/>
        <v>38322.959728950576</v>
      </c>
      <c r="AB1419" s="1">
        <v>40780</v>
      </c>
      <c r="AC1419">
        <v>2168.65</v>
      </c>
    </row>
    <row r="1420" spans="1:29">
      <c r="A1420" s="1">
        <v>40774</v>
      </c>
      <c r="B1420">
        <v>4100.2548447327499</v>
      </c>
      <c r="D1420" s="1">
        <v>40787</v>
      </c>
      <c r="E1420">
        <f t="shared" si="148"/>
        <v>2190.21</v>
      </c>
      <c r="F1420">
        <f t="shared" si="149"/>
        <v>4029.7617058504602</v>
      </c>
      <c r="G1420" s="2">
        <f t="shared" si="150"/>
        <v>5.1353360685078009E-3</v>
      </c>
      <c r="H1420" s="2">
        <f t="shared" si="151"/>
        <v>5.8452498764874575E-3</v>
      </c>
      <c r="I1420">
        <f t="shared" si="152"/>
        <v>14247.863025461569</v>
      </c>
      <c r="J1420">
        <f t="shared" si="153"/>
        <v>38546.967004572856</v>
      </c>
      <c r="AB1420" s="1">
        <v>40781</v>
      </c>
      <c r="AC1420">
        <v>2172.5100000000002</v>
      </c>
    </row>
    <row r="1421" spans="1:29">
      <c r="A1421" s="1">
        <v>40777</v>
      </c>
      <c r="B1421">
        <v>4177.4942190441498</v>
      </c>
      <c r="D1421" s="1">
        <v>40788</v>
      </c>
      <c r="E1421">
        <f t="shared" si="148"/>
        <v>2207.27</v>
      </c>
      <c r="F1421">
        <f t="shared" si="149"/>
        <v>4164.8462723661096</v>
      </c>
      <c r="G1421" s="2">
        <f t="shared" si="150"/>
        <v>7.7892074275982548E-3</v>
      </c>
      <c r="H1421" s="2">
        <f t="shared" si="151"/>
        <v>3.3490376487637162E-2</v>
      </c>
      <c r="I1421">
        <f t="shared" si="152"/>
        <v>14358.842585966897</v>
      </c>
      <c r="J1421">
        <f t="shared" si="153"/>
        <v>39837.919442012528</v>
      </c>
      <c r="AB1421" s="1">
        <v>40784</v>
      </c>
      <c r="AC1421">
        <v>2164.5100000000002</v>
      </c>
    </row>
    <row r="1422" spans="1:29">
      <c r="A1422" s="1">
        <v>40778</v>
      </c>
      <c r="B1422">
        <v>4084.7578136709399</v>
      </c>
      <c r="D1422" s="1">
        <v>40792</v>
      </c>
      <c r="E1422">
        <f t="shared" si="148"/>
        <v>2204.15</v>
      </c>
      <c r="F1422">
        <f t="shared" si="149"/>
        <v>4153.5326639240702</v>
      </c>
      <c r="G1422" s="2">
        <f t="shared" si="150"/>
        <v>-1.4135108074679881E-3</v>
      </c>
      <c r="H1422" s="2">
        <f t="shared" si="151"/>
        <v>-2.7478020360984005E-3</v>
      </c>
      <c r="I1422">
        <f t="shared" si="152"/>
        <v>14338.5462067889</v>
      </c>
      <c r="J1422">
        <f t="shared" si="153"/>
        <v>39728.452725855845</v>
      </c>
      <c r="AB1422" s="1">
        <v>40785</v>
      </c>
      <c r="AC1422">
        <v>2180.5100000000002</v>
      </c>
    </row>
    <row r="1423" spans="1:29">
      <c r="A1423" s="1">
        <v>40779</v>
      </c>
      <c r="B1423">
        <v>3816.37675827047</v>
      </c>
      <c r="D1423" s="1">
        <v>40793</v>
      </c>
      <c r="E1423">
        <f t="shared" si="148"/>
        <v>2197.84</v>
      </c>
      <c r="F1423">
        <f t="shared" si="149"/>
        <v>4009.7322509287901</v>
      </c>
      <c r="G1423" s="2">
        <f t="shared" si="150"/>
        <v>-2.862781571127182E-3</v>
      </c>
      <c r="H1423" s="2">
        <f t="shared" si="151"/>
        <v>-3.4652580006885127E-2</v>
      </c>
      <c r="I1423">
        <f t="shared" si="152"/>
        <v>14297.498080951349</v>
      </c>
      <c r="J1423">
        <f t="shared" si="153"/>
        <v>38351.759339223376</v>
      </c>
      <c r="AB1423" s="1">
        <v>40786</v>
      </c>
      <c r="AC1423">
        <v>2179.02</v>
      </c>
    </row>
    <row r="1424" spans="1:29">
      <c r="A1424" s="1">
        <v>40780</v>
      </c>
      <c r="B1424">
        <v>3845.07885000017</v>
      </c>
      <c r="D1424" s="1">
        <v>40794</v>
      </c>
      <c r="E1424">
        <f t="shared" si="148"/>
        <v>2202.52</v>
      </c>
      <c r="F1424">
        <f t="shared" si="149"/>
        <v>4111.1651446006099</v>
      </c>
      <c r="G1424" s="2">
        <f t="shared" si="150"/>
        <v>2.1293633749499552E-3</v>
      </c>
      <c r="H1424" s="2">
        <f t="shared" si="151"/>
        <v>2.5265325814364328E-2</v>
      </c>
      <c r="I1424">
        <f t="shared" si="152"/>
        <v>14327.942649718345</v>
      </c>
      <c r="J1424">
        <f t="shared" si="153"/>
        <v>39320.729034482938</v>
      </c>
      <c r="AB1424" s="1">
        <v>40787</v>
      </c>
      <c r="AC1424">
        <v>2190.21</v>
      </c>
    </row>
    <row r="1425" spans="1:29">
      <c r="A1425" s="1">
        <v>40781</v>
      </c>
      <c r="B1425">
        <v>3928.2552629513698</v>
      </c>
      <c r="D1425" s="1">
        <v>40795</v>
      </c>
      <c r="E1425">
        <f t="shared" si="148"/>
        <v>2207.2600000000002</v>
      </c>
      <c r="F1425">
        <f t="shared" si="149"/>
        <v>4125.6848944097001</v>
      </c>
      <c r="G1425" s="2">
        <f t="shared" si="150"/>
        <v>2.1520803443328962E-3</v>
      </c>
      <c r="H1425" s="2">
        <f t="shared" si="151"/>
        <v>3.5004354090558362E-3</v>
      </c>
      <c r="I1425">
        <f t="shared" si="152"/>
        <v>14358.777533469533</v>
      </c>
      <c r="J1425">
        <f t="shared" si="153"/>
        <v>39458.368706705129</v>
      </c>
      <c r="AB1425" s="1">
        <v>40788</v>
      </c>
      <c r="AC1425">
        <v>2207.27</v>
      </c>
    </row>
    <row r="1426" spans="1:29">
      <c r="A1426" s="1">
        <v>40784</v>
      </c>
      <c r="B1426">
        <v>3901.2641103127899</v>
      </c>
      <c r="D1426" s="1">
        <v>40798</v>
      </c>
      <c r="E1426">
        <f t="shared" si="148"/>
        <v>2197.48</v>
      </c>
      <c r="F1426">
        <f t="shared" si="149"/>
        <v>4008.29966683873</v>
      </c>
      <c r="G1426" s="2">
        <f t="shared" si="150"/>
        <v>-4.4308327972237826E-3</v>
      </c>
      <c r="H1426" s="2">
        <f t="shared" si="151"/>
        <v>-2.8483649994038327E-2</v>
      </c>
      <c r="I1426">
        <f t="shared" si="152"/>
        <v>14295.156191046195</v>
      </c>
      <c r="J1426">
        <f t="shared" si="153"/>
        <v>38334.450343127624</v>
      </c>
      <c r="AB1426" s="1">
        <v>40792</v>
      </c>
      <c r="AC1426">
        <v>2204.15</v>
      </c>
    </row>
    <row r="1427" spans="1:29">
      <c r="A1427" s="1">
        <v>40785</v>
      </c>
      <c r="B1427">
        <v>4006.2772478315701</v>
      </c>
      <c r="D1427" s="1">
        <v>40799</v>
      </c>
      <c r="E1427">
        <f t="shared" si="148"/>
        <v>2187.04</v>
      </c>
      <c r="F1427">
        <f t="shared" si="149"/>
        <v>4026.35407715377</v>
      </c>
      <c r="G1427" s="2">
        <f t="shared" si="150"/>
        <v>-4.7508964814242383E-3</v>
      </c>
      <c r="H1427" s="2">
        <f t="shared" si="151"/>
        <v>4.4729074150822948E-3</v>
      </c>
      <c r="I1427">
        <f t="shared" si="152"/>
        <v>14227.241383796743</v>
      </c>
      <c r="J1427">
        <f t="shared" si="153"/>
        <v>38505.916790320502</v>
      </c>
      <c r="AB1427" s="1">
        <v>40793</v>
      </c>
      <c r="AC1427">
        <v>2197.84</v>
      </c>
    </row>
    <row r="1428" spans="1:29">
      <c r="A1428" s="1">
        <v>40786</v>
      </c>
      <c r="B1428">
        <v>4006.21876433433</v>
      </c>
      <c r="D1428" s="1">
        <v>40800</v>
      </c>
      <c r="E1428">
        <f t="shared" si="148"/>
        <v>2188.41</v>
      </c>
      <c r="F1428">
        <f t="shared" si="149"/>
        <v>4022.51340201733</v>
      </c>
      <c r="G1428" s="2">
        <f t="shared" si="150"/>
        <v>6.2641744092473139E-4</v>
      </c>
      <c r="H1428" s="2">
        <f t="shared" si="151"/>
        <v>-9.8523330666536657E-4</v>
      </c>
      <c r="I1428">
        <f t="shared" si="152"/>
        <v>14236.153575935799</v>
      </c>
      <c r="J1428">
        <f t="shared" si="153"/>
        <v>38467.979478594993</v>
      </c>
      <c r="AB1428" s="1">
        <v>40794</v>
      </c>
      <c r="AC1428">
        <v>2202.52</v>
      </c>
    </row>
    <row r="1429" spans="1:29">
      <c r="A1429" s="1">
        <v>40787</v>
      </c>
      <c r="B1429">
        <v>4029.7617058504602</v>
      </c>
      <c r="D1429" s="1">
        <v>40801</v>
      </c>
      <c r="E1429">
        <f t="shared" si="148"/>
        <v>2180.9699999999998</v>
      </c>
      <c r="F1429">
        <f t="shared" si="149"/>
        <v>3901.8336125977598</v>
      </c>
      <c r="G1429" s="2">
        <f t="shared" si="150"/>
        <v>-3.3997285700577695E-3</v>
      </c>
      <c r="H1429" s="2">
        <f t="shared" si="151"/>
        <v>-3.0032439907264705E-2</v>
      </c>
      <c r="I1429">
        <f t="shared" si="152"/>
        <v>14187.754517895961</v>
      </c>
      <c r="J1429">
        <f t="shared" si="153"/>
        <v>37312.692196550197</v>
      </c>
      <c r="AB1429" s="1">
        <v>40795</v>
      </c>
      <c r="AC1429">
        <v>2207.2600000000002</v>
      </c>
    </row>
    <row r="1430" spans="1:29">
      <c r="A1430" s="1">
        <v>40788</v>
      </c>
      <c r="B1430">
        <v>4164.8462723661096</v>
      </c>
      <c r="D1430" s="1">
        <v>40802</v>
      </c>
      <c r="E1430">
        <f t="shared" si="148"/>
        <v>2183.5100000000002</v>
      </c>
      <c r="F1430">
        <f t="shared" si="149"/>
        <v>3983.5517829269202</v>
      </c>
      <c r="G1430" s="2">
        <f t="shared" si="150"/>
        <v>1.1646194124634857E-3</v>
      </c>
      <c r="H1430" s="2">
        <f t="shared" si="151"/>
        <v>2.0912181052172931E-2</v>
      </c>
      <c r="I1430">
        <f t="shared" si="152"/>
        <v>14204.277852226769</v>
      </c>
      <c r="J1430">
        <f t="shared" si="153"/>
        <v>38092.981971308451</v>
      </c>
      <c r="AB1430" s="1">
        <v>40798</v>
      </c>
      <c r="AC1430">
        <v>2197.48</v>
      </c>
    </row>
    <row r="1431" spans="1:29">
      <c r="A1431" s="1">
        <v>40792</v>
      </c>
      <c r="B1431">
        <v>4153.5326639240702</v>
      </c>
      <c r="D1431" s="1">
        <v>40805</v>
      </c>
      <c r="E1431">
        <f t="shared" si="148"/>
        <v>2197.0700000000002</v>
      </c>
      <c r="F1431">
        <f t="shared" si="149"/>
        <v>3927.8647650027201</v>
      </c>
      <c r="G1431" s="2">
        <f t="shared" si="150"/>
        <v>6.2101845194204586E-3</v>
      </c>
      <c r="H1431" s="2">
        <f t="shared" si="151"/>
        <v>-1.4010587072132352E-2</v>
      </c>
      <c r="I1431">
        <f t="shared" si="152"/>
        <v>14292.489038654214</v>
      </c>
      <c r="J1431">
        <f t="shared" si="153"/>
        <v>37559.276930562264</v>
      </c>
      <c r="AB1431" s="1">
        <v>40799</v>
      </c>
      <c r="AC1431">
        <v>2187.04</v>
      </c>
    </row>
    <row r="1432" spans="1:29">
      <c r="A1432" s="1">
        <v>40793</v>
      </c>
      <c r="B1432">
        <v>4009.7322509287901</v>
      </c>
      <c r="D1432" s="1">
        <v>40806</v>
      </c>
      <c r="E1432">
        <f t="shared" si="148"/>
        <v>2195.1</v>
      </c>
      <c r="F1432">
        <f t="shared" si="149"/>
        <v>3996.81837908747</v>
      </c>
      <c r="G1432" s="2">
        <f t="shared" si="150"/>
        <v>-8.9664871852068728E-4</v>
      </c>
      <c r="H1432" s="2">
        <f t="shared" si="151"/>
        <v>1.7523637589308052E-2</v>
      </c>
      <c r="I1432">
        <f t="shared" si="152"/>
        <v>14279.673696673233</v>
      </c>
      <c r="J1432">
        <f t="shared" si="153"/>
        <v>38217.45208760989</v>
      </c>
      <c r="AB1432" s="1">
        <v>40800</v>
      </c>
      <c r="AC1432">
        <v>2188.41</v>
      </c>
    </row>
    <row r="1433" spans="1:29">
      <c r="A1433" s="1">
        <v>40794</v>
      </c>
      <c r="B1433">
        <v>4111.1651446006099</v>
      </c>
      <c r="D1433" s="1">
        <v>40807</v>
      </c>
      <c r="E1433">
        <f t="shared" si="148"/>
        <v>2208.17</v>
      </c>
      <c r="F1433">
        <f t="shared" si="149"/>
        <v>4013.57264941215</v>
      </c>
      <c r="G1433" s="2">
        <f t="shared" si="150"/>
        <v>5.9541706528176697E-3</v>
      </c>
      <c r="H1433" s="2">
        <f t="shared" si="151"/>
        <v>4.1605526354616344E-3</v>
      </c>
      <c r="I1433">
        <f t="shared" si="152"/>
        <v>14364.697310729778</v>
      </c>
      <c r="J1433">
        <f t="shared" si="153"/>
        <v>38376.457808613624</v>
      </c>
      <c r="AB1433" s="1">
        <v>40801</v>
      </c>
      <c r="AC1433">
        <v>2180.9699999999998</v>
      </c>
    </row>
    <row r="1434" spans="1:29">
      <c r="A1434" s="1">
        <v>40795</v>
      </c>
      <c r="B1434">
        <v>4125.6848944097001</v>
      </c>
      <c r="D1434" s="1">
        <v>40808</v>
      </c>
      <c r="E1434">
        <f t="shared" si="148"/>
        <v>2217.4699999999998</v>
      </c>
      <c r="F1434">
        <f t="shared" si="149"/>
        <v>3878.4252230689899</v>
      </c>
      <c r="G1434" s="2">
        <f t="shared" si="150"/>
        <v>4.2116322565743936E-3</v>
      </c>
      <c r="H1434" s="2">
        <f t="shared" si="151"/>
        <v>-3.3703949193533846E-2</v>
      </c>
      <c r="I1434">
        <f t="shared" si="152"/>
        <v>14425.196133279574</v>
      </c>
      <c r="J1434">
        <f t="shared" si="153"/>
        <v>37083.019624404318</v>
      </c>
      <c r="AB1434" s="1">
        <v>40802</v>
      </c>
      <c r="AC1434">
        <v>2183.5100000000002</v>
      </c>
    </row>
    <row r="1435" spans="1:29">
      <c r="A1435" s="1">
        <v>40798</v>
      </c>
      <c r="B1435">
        <v>4008.29966683873</v>
      </c>
      <c r="D1435" s="1">
        <v>40809</v>
      </c>
      <c r="E1435">
        <f t="shared" si="148"/>
        <v>2196.35</v>
      </c>
      <c r="F1435">
        <f t="shared" si="149"/>
        <v>3615.5062344544299</v>
      </c>
      <c r="G1435" s="2">
        <f t="shared" si="150"/>
        <v>-9.5243678606700133E-3</v>
      </c>
      <c r="H1435" s="2">
        <f t="shared" si="151"/>
        <v>-6.7821489145288877E-2</v>
      </c>
      <c r="I1435">
        <f t="shared" si="152"/>
        <v>14287.805258843906</v>
      </c>
      <c r="J1435">
        <f t="shared" si="153"/>
        <v>34567.994011473245</v>
      </c>
      <c r="AB1435" s="1">
        <v>40805</v>
      </c>
      <c r="AC1435">
        <v>2197.0700000000002</v>
      </c>
    </row>
    <row r="1436" spans="1:29">
      <c r="A1436" s="1">
        <v>40799</v>
      </c>
      <c r="B1436">
        <v>4026.35407715377</v>
      </c>
      <c r="D1436" s="1">
        <v>40812</v>
      </c>
      <c r="E1436">
        <f t="shared" si="148"/>
        <v>2184.27</v>
      </c>
      <c r="F1436">
        <f t="shared" si="149"/>
        <v>3493.9820828921802</v>
      </c>
      <c r="G1436" s="2">
        <f t="shared" si="150"/>
        <v>-5.5000341475629488E-3</v>
      </c>
      <c r="H1436" s="2">
        <f t="shared" si="151"/>
        <v>-3.3643281721959219E-2</v>
      </c>
      <c r="I1436">
        <f t="shared" si="152"/>
        <v>14209.221842026534</v>
      </c>
      <c r="J1436">
        <f t="shared" si="153"/>
        <v>33405.013250382253</v>
      </c>
      <c r="AB1436" s="1">
        <v>40806</v>
      </c>
      <c r="AC1436">
        <v>2195.1</v>
      </c>
    </row>
    <row r="1437" spans="1:29">
      <c r="A1437" s="1">
        <v>40800</v>
      </c>
      <c r="B1437">
        <v>4022.51340201733</v>
      </c>
      <c r="D1437" s="1">
        <v>40813</v>
      </c>
      <c r="E1437">
        <f t="shared" si="148"/>
        <v>2174.2800000000002</v>
      </c>
      <c r="F1437">
        <f t="shared" si="149"/>
        <v>3603.9660815813199</v>
      </c>
      <c r="G1437" s="2">
        <f t="shared" si="150"/>
        <v>-4.5736104053069049E-3</v>
      </c>
      <c r="H1437" s="2">
        <f t="shared" si="151"/>
        <v>3.144677405812376E-2</v>
      </c>
      <c r="I1437">
        <f t="shared" si="152"/>
        <v>14144.234397158527</v>
      </c>
      <c r="J1437">
        <f t="shared" si="153"/>
        <v>34455.493154475655</v>
      </c>
      <c r="AB1437" s="1">
        <v>40807</v>
      </c>
      <c r="AC1437">
        <v>2208.17</v>
      </c>
    </row>
    <row r="1438" spans="1:29">
      <c r="A1438" s="1">
        <v>40801</v>
      </c>
      <c r="B1438">
        <v>3901.8336125977598</v>
      </c>
      <c r="D1438" s="1">
        <v>40814</v>
      </c>
      <c r="E1438">
        <f t="shared" si="148"/>
        <v>2176.52</v>
      </c>
      <c r="F1438">
        <f t="shared" si="149"/>
        <v>3528.5391839612398</v>
      </c>
      <c r="G1438" s="2">
        <f t="shared" si="150"/>
        <v>1.0302260978345412E-3</v>
      </c>
      <c r="H1438" s="2">
        <f t="shared" si="151"/>
        <v>-2.0960208111421106E-2</v>
      </c>
      <c r="I1438">
        <f t="shared" si="152"/>
        <v>14158.806156568369</v>
      </c>
      <c r="J1438">
        <f t="shared" si="153"/>
        <v>33733.298847376202</v>
      </c>
      <c r="AB1438" s="1">
        <v>40808</v>
      </c>
      <c r="AC1438">
        <v>2217.4699999999998</v>
      </c>
    </row>
    <row r="1439" spans="1:29">
      <c r="A1439" s="1">
        <v>40802</v>
      </c>
      <c r="B1439">
        <v>3983.5517829269202</v>
      </c>
      <c r="D1439" s="1">
        <v>40815</v>
      </c>
      <c r="E1439">
        <f t="shared" si="148"/>
        <v>2182.9499999999998</v>
      </c>
      <c r="F1439">
        <f t="shared" si="149"/>
        <v>3525.6640923642599</v>
      </c>
      <c r="G1439" s="2">
        <f t="shared" si="150"/>
        <v>2.95425725470011E-3</v>
      </c>
      <c r="H1439" s="2">
        <f t="shared" si="151"/>
        <v>-8.4615993880424656E-4</v>
      </c>
      <c r="I1439">
        <f t="shared" si="152"/>
        <v>14200.634912374304</v>
      </c>
      <c r="J1439">
        <f t="shared" si="153"/>
        <v>33704.75508128784</v>
      </c>
      <c r="AB1439" s="1">
        <v>40809</v>
      </c>
      <c r="AC1439">
        <v>2196.35</v>
      </c>
    </row>
    <row r="1440" spans="1:29">
      <c r="A1440" s="1">
        <v>40805</v>
      </c>
      <c r="B1440">
        <v>3927.8647650027201</v>
      </c>
      <c r="D1440" s="1">
        <v>40816</v>
      </c>
      <c r="E1440">
        <f t="shared" si="148"/>
        <v>2184.58</v>
      </c>
      <c r="F1440">
        <f t="shared" si="149"/>
        <v>3554.5764389595402</v>
      </c>
      <c r="G1440" s="2">
        <f t="shared" si="150"/>
        <v>7.4669598479126797E-4</v>
      </c>
      <c r="H1440" s="2">
        <f t="shared" si="151"/>
        <v>8.1691899935981364E-3</v>
      </c>
      <c r="I1440">
        <f t="shared" si="152"/>
        <v>14211.238469444861</v>
      </c>
      <c r="J1440">
        <f t="shared" si="153"/>
        <v>33980.095629234573</v>
      </c>
      <c r="AB1440" s="1">
        <v>40812</v>
      </c>
      <c r="AC1440">
        <v>2184.27</v>
      </c>
    </row>
    <row r="1441" spans="1:29">
      <c r="A1441" s="1">
        <v>40806</v>
      </c>
      <c r="B1441">
        <v>3996.81837908747</v>
      </c>
      <c r="D1441" s="1">
        <v>40819</v>
      </c>
      <c r="E1441">
        <f t="shared" si="148"/>
        <v>2197.1</v>
      </c>
      <c r="F1441">
        <f t="shared" si="149"/>
        <v>3653.1878104633402</v>
      </c>
      <c r="G1441" s="2">
        <f t="shared" si="150"/>
        <v>5.7310787428246357E-3</v>
      </c>
      <c r="H1441" s="2">
        <f t="shared" si="151"/>
        <v>2.7710738549305915E-2</v>
      </c>
      <c r="I1441">
        <f t="shared" si="152"/>
        <v>14292.684196146309</v>
      </c>
      <c r="J1441">
        <f t="shared" si="153"/>
        <v>34921.709175096701</v>
      </c>
      <c r="AB1441" s="1">
        <v>40813</v>
      </c>
      <c r="AC1441">
        <v>2174.2800000000002</v>
      </c>
    </row>
    <row r="1442" spans="1:29">
      <c r="A1442" s="1">
        <v>40807</v>
      </c>
      <c r="B1442">
        <v>4013.57264941215</v>
      </c>
      <c r="D1442" s="1">
        <v>40820</v>
      </c>
      <c r="E1442">
        <f t="shared" si="148"/>
        <v>2183.4</v>
      </c>
      <c r="F1442">
        <f t="shared" si="149"/>
        <v>3528.5584755969799</v>
      </c>
      <c r="G1442" s="2">
        <f t="shared" si="150"/>
        <v>-6.2354922397704904E-3</v>
      </c>
      <c r="H1442" s="2">
        <f t="shared" si="151"/>
        <v>-3.4146577147656045E-2</v>
      </c>
      <c r="I1442">
        <f t="shared" si="152"/>
        <v>14203.562274755748</v>
      </c>
      <c r="J1442">
        <f t="shared" si="153"/>
        <v>33729.252338621256</v>
      </c>
      <c r="AB1442" s="1">
        <v>40814</v>
      </c>
      <c r="AC1442">
        <v>2176.52</v>
      </c>
    </row>
    <row r="1443" spans="1:29">
      <c r="A1443" s="1">
        <v>40808</v>
      </c>
      <c r="B1443">
        <v>3878.4252230689899</v>
      </c>
      <c r="D1443" s="1">
        <v>40821</v>
      </c>
      <c r="E1443">
        <f t="shared" si="148"/>
        <v>2169.8200000000002</v>
      </c>
      <c r="F1443">
        <f t="shared" si="149"/>
        <v>3568.5577917542701</v>
      </c>
      <c r="G1443" s="2">
        <f t="shared" si="150"/>
        <v>-6.2196574150407136E-3</v>
      </c>
      <c r="H1443" s="2">
        <f t="shared" si="151"/>
        <v>1.1304530993432172E-2</v>
      </c>
      <c r="I1443">
        <f t="shared" si="152"/>
        <v>14115.220983333571</v>
      </c>
      <c r="J1443">
        <f t="shared" si="153"/>
        <v>34110.545717068489</v>
      </c>
      <c r="AB1443" s="1">
        <v>40815</v>
      </c>
      <c r="AC1443">
        <v>2182.9499999999998</v>
      </c>
    </row>
    <row r="1444" spans="1:29">
      <c r="A1444" s="1">
        <v>40809</v>
      </c>
      <c r="B1444">
        <v>3615.5062344544299</v>
      </c>
      <c r="D1444" s="1">
        <v>40822</v>
      </c>
      <c r="E1444">
        <f t="shared" si="148"/>
        <v>2166.63</v>
      </c>
      <c r="F1444">
        <f t="shared" si="149"/>
        <v>3581.9287532829499</v>
      </c>
      <c r="G1444" s="2">
        <f t="shared" si="150"/>
        <v>-1.4701680323713218E-3</v>
      </c>
      <c r="H1444" s="2">
        <f t="shared" si="151"/>
        <v>3.7155318332616435E-3</v>
      </c>
      <c r="I1444">
        <f t="shared" si="152"/>
        <v>14094.469236674016</v>
      </c>
      <c r="J1444">
        <f t="shared" si="153"/>
        <v>34237.284535530183</v>
      </c>
      <c r="AB1444" s="1">
        <v>40816</v>
      </c>
      <c r="AC1444">
        <v>2184.58</v>
      </c>
    </row>
    <row r="1445" spans="1:29">
      <c r="A1445" s="1">
        <v>40812</v>
      </c>
      <c r="B1445">
        <v>3493.9820828921802</v>
      </c>
      <c r="D1445" s="1">
        <v>40823</v>
      </c>
      <c r="E1445">
        <f t="shared" si="148"/>
        <v>2160.9699999999998</v>
      </c>
      <c r="F1445">
        <f t="shared" si="149"/>
        <v>3541.6564474581301</v>
      </c>
      <c r="G1445" s="2">
        <f t="shared" si="150"/>
        <v>-2.6123519013400154E-3</v>
      </c>
      <c r="H1445" s="2">
        <f t="shared" si="151"/>
        <v>-1.1274539285970142E-2</v>
      </c>
      <c r="I1445">
        <f t="shared" si="152"/>
        <v>14057.649523165213</v>
      </c>
      <c r="J1445">
        <f t="shared" si="153"/>
        <v>33851.274925989412</v>
      </c>
      <c r="AB1445" s="1">
        <v>40819</v>
      </c>
      <c r="AC1445">
        <v>2197.1</v>
      </c>
    </row>
    <row r="1446" spans="1:29">
      <c r="A1446" s="1">
        <v>40813</v>
      </c>
      <c r="B1446">
        <v>3603.9660815813199</v>
      </c>
      <c r="D1446" s="1">
        <v>40827</v>
      </c>
      <c r="E1446">
        <f t="shared" si="148"/>
        <v>2161.12</v>
      </c>
      <c r="F1446">
        <f t="shared" si="149"/>
        <v>3590.6843029910601</v>
      </c>
      <c r="G1446" s="2">
        <f t="shared" si="150"/>
        <v>6.9413272743235055E-5</v>
      </c>
      <c r="H1446" s="2">
        <f t="shared" si="151"/>
        <v>1.381184994644199E-2</v>
      </c>
      <c r="I1446">
        <f t="shared" si="152"/>
        <v>14058.625310625694</v>
      </c>
      <c r="J1446">
        <f t="shared" si="153"/>
        <v>34318.823655762928</v>
      </c>
      <c r="AB1446" s="1">
        <v>40820</v>
      </c>
      <c r="AC1446">
        <v>2183.4</v>
      </c>
    </row>
    <row r="1447" spans="1:29">
      <c r="A1447" s="1">
        <v>40814</v>
      </c>
      <c r="B1447">
        <v>3528.5391839612398</v>
      </c>
      <c r="D1447" s="1">
        <v>40828</v>
      </c>
      <c r="E1447">
        <f t="shared" si="148"/>
        <v>2158.37</v>
      </c>
      <c r="F1447">
        <f t="shared" si="149"/>
        <v>3637.46844096931</v>
      </c>
      <c r="G1447" s="2">
        <f t="shared" si="150"/>
        <v>-1.2724883393795405E-3</v>
      </c>
      <c r="H1447" s="2">
        <f t="shared" si="151"/>
        <v>1.2997960538113274E-2</v>
      </c>
      <c r="I1447">
        <f t="shared" si="152"/>
        <v>14040.735873850217</v>
      </c>
      <c r="J1447">
        <f t="shared" si="153"/>
        <v>34764.898371354997</v>
      </c>
      <c r="AB1447" s="1">
        <v>40821</v>
      </c>
      <c r="AC1447">
        <v>2169.8200000000002</v>
      </c>
    </row>
    <row r="1448" spans="1:29">
      <c r="A1448" s="1">
        <v>40815</v>
      </c>
      <c r="B1448">
        <v>3525.6640923642599</v>
      </c>
      <c r="D1448" s="1">
        <v>40829</v>
      </c>
      <c r="E1448">
        <f t="shared" si="148"/>
        <v>2172.27</v>
      </c>
      <c r="F1448">
        <f t="shared" si="149"/>
        <v>3622.6373146681299</v>
      </c>
      <c r="G1448" s="2">
        <f t="shared" si="150"/>
        <v>6.4400450339840987E-3</v>
      </c>
      <c r="H1448" s="2">
        <f t="shared" si="151"/>
        <v>-4.1086701623567531E-3</v>
      </c>
      <c r="I1448">
        <f t="shared" si="152"/>
        <v>14131.158845188089</v>
      </c>
      <c r="J1448">
        <f t="shared" si="153"/>
        <v>34622.060870719244</v>
      </c>
      <c r="AB1448" s="1">
        <v>40822</v>
      </c>
      <c r="AC1448">
        <v>2166.63</v>
      </c>
    </row>
    <row r="1449" spans="1:29">
      <c r="A1449" s="1">
        <v>40816</v>
      </c>
      <c r="B1449">
        <v>3554.5764389595402</v>
      </c>
      <c r="D1449" s="1">
        <v>40830</v>
      </c>
      <c r="E1449">
        <f t="shared" si="148"/>
        <v>2167.1799999999998</v>
      </c>
      <c r="F1449">
        <f t="shared" si="149"/>
        <v>3647.26749655617</v>
      </c>
      <c r="G1449" s="2">
        <f t="shared" si="150"/>
        <v>-2.3431709686181357E-3</v>
      </c>
      <c r="H1449" s="2">
        <f t="shared" si="151"/>
        <v>6.7676151250542719E-3</v>
      </c>
      <c r="I1449">
        <f t="shared" si="152"/>
        <v>14098.047124029114</v>
      </c>
      <c r="J1449">
        <f t="shared" si="153"/>
        <v>34856.369653528469</v>
      </c>
      <c r="AB1449" s="1">
        <v>40823</v>
      </c>
      <c r="AC1449">
        <v>2160.9699999999998</v>
      </c>
    </row>
    <row r="1450" spans="1:29">
      <c r="A1450" s="1">
        <v>40819</v>
      </c>
      <c r="B1450">
        <v>3653.1878104633402</v>
      </c>
      <c r="D1450" s="1">
        <v>40833</v>
      </c>
      <c r="E1450">
        <f t="shared" si="148"/>
        <v>2179.77</v>
      </c>
      <c r="F1450">
        <f t="shared" si="149"/>
        <v>3654.7460978337199</v>
      </c>
      <c r="G1450" s="2">
        <f t="shared" si="150"/>
        <v>5.8093928515399185E-3</v>
      </c>
      <c r="H1450" s="2">
        <f t="shared" si="151"/>
        <v>2.0191176937648055E-3</v>
      </c>
      <c r="I1450">
        <f t="shared" si="152"/>
        <v>14179.948218212121</v>
      </c>
      <c r="J1450">
        <f t="shared" si="153"/>
        <v>34926.748766236313</v>
      </c>
      <c r="AB1450" s="1">
        <v>40827</v>
      </c>
      <c r="AC1450">
        <v>2161.12</v>
      </c>
    </row>
    <row r="1451" spans="1:29">
      <c r="A1451" s="1">
        <v>40820</v>
      </c>
      <c r="B1451">
        <v>3528.5584755969799</v>
      </c>
      <c r="D1451" s="1">
        <v>40834</v>
      </c>
      <c r="E1451">
        <f t="shared" si="148"/>
        <v>2180.41</v>
      </c>
      <c r="F1451">
        <f t="shared" si="149"/>
        <v>3601.8098771100499</v>
      </c>
      <c r="G1451" s="2">
        <f t="shared" si="150"/>
        <v>2.9360895874330772E-4</v>
      </c>
      <c r="H1451" s="2">
        <f t="shared" si="151"/>
        <v>-1.4515589508308035E-2</v>
      </c>
      <c r="I1451">
        <f t="shared" si="152"/>
        <v>14184.111578043505</v>
      </c>
      <c r="J1451">
        <f t="shared" si="153"/>
        <v>34419.766418285821</v>
      </c>
      <c r="AB1451" s="1">
        <v>40828</v>
      </c>
      <c r="AC1451">
        <v>2158.37</v>
      </c>
    </row>
    <row r="1452" spans="1:29">
      <c r="A1452" s="1">
        <v>40821</v>
      </c>
      <c r="B1452">
        <v>3568.5577917542701</v>
      </c>
      <c r="D1452" s="1">
        <v>40835</v>
      </c>
      <c r="E1452">
        <f t="shared" si="148"/>
        <v>2188.2600000000002</v>
      </c>
      <c r="F1452">
        <f t="shared" si="149"/>
        <v>3602.9517400475302</v>
      </c>
      <c r="G1452" s="2">
        <f t="shared" si="150"/>
        <v>3.6002403217745282E-3</v>
      </c>
      <c r="H1452" s="2">
        <f t="shared" si="151"/>
        <v>2.856755607648317E-4</v>
      </c>
      <c r="I1452">
        <f t="shared" si="152"/>
        <v>14235.177788475326</v>
      </c>
      <c r="J1452">
        <f t="shared" si="153"/>
        <v>34429.599304358759</v>
      </c>
      <c r="AB1452" s="1">
        <v>40829</v>
      </c>
      <c r="AC1452">
        <v>2172.27</v>
      </c>
    </row>
    <row r="1453" spans="1:29">
      <c r="A1453" s="1">
        <v>40822</v>
      </c>
      <c r="B1453">
        <v>3581.9287532829499</v>
      </c>
      <c r="D1453" s="1">
        <v>40836</v>
      </c>
      <c r="E1453">
        <f t="shared" si="148"/>
        <v>2190.34</v>
      </c>
      <c r="F1453">
        <f t="shared" si="149"/>
        <v>3527.5123218150902</v>
      </c>
      <c r="G1453" s="2">
        <f t="shared" si="150"/>
        <v>9.5052690265329254E-4</v>
      </c>
      <c r="H1453" s="2">
        <f t="shared" si="151"/>
        <v>-2.0969575326315191E-2</v>
      </c>
      <c r="I1453">
        <f t="shared" si="152"/>
        <v>14248.708707927324</v>
      </c>
      <c r="J1453">
        <f t="shared" si="153"/>
        <v>33707.625228291159</v>
      </c>
      <c r="AB1453" s="1">
        <v>40830</v>
      </c>
      <c r="AC1453">
        <v>2167.1799999999998</v>
      </c>
    </row>
    <row r="1454" spans="1:29">
      <c r="A1454" s="1">
        <v>40823</v>
      </c>
      <c r="B1454">
        <v>3541.6564474581301</v>
      </c>
      <c r="D1454" s="1">
        <v>40837</v>
      </c>
      <c r="E1454">
        <f t="shared" si="148"/>
        <v>2190.66</v>
      </c>
      <c r="F1454">
        <f t="shared" si="149"/>
        <v>3577.2704465957399</v>
      </c>
      <c r="G1454" s="2">
        <f t="shared" si="150"/>
        <v>1.4609603988402498E-4</v>
      </c>
      <c r="H1454" s="2">
        <f t="shared" si="151"/>
        <v>1.4074377504492331E-2</v>
      </c>
      <c r="I1454">
        <f t="shared" si="152"/>
        <v>14250.790387843013</v>
      </c>
      <c r="J1454">
        <f t="shared" si="153"/>
        <v>34182.039070534076</v>
      </c>
      <c r="AB1454" s="1">
        <v>40833</v>
      </c>
      <c r="AC1454">
        <v>2179.77</v>
      </c>
    </row>
    <row r="1455" spans="1:29">
      <c r="A1455" s="1">
        <v>40826</v>
      </c>
      <c r="B1455">
        <v>3541.6564474581301</v>
      </c>
      <c r="D1455" s="1">
        <v>40840</v>
      </c>
      <c r="E1455">
        <f t="shared" si="148"/>
        <v>2193.34</v>
      </c>
      <c r="F1455">
        <f t="shared" si="149"/>
        <v>3621.0729920865901</v>
      </c>
      <c r="G1455" s="2">
        <f t="shared" si="150"/>
        <v>1.2233756036994503E-3</v>
      </c>
      <c r="H1455" s="2">
        <f t="shared" si="151"/>
        <v>1.2213334595104619E-2</v>
      </c>
      <c r="I1455">
        <f t="shared" si="152"/>
        <v>14268.224457136936</v>
      </c>
      <c r="J1455">
        <f t="shared" si="153"/>
        <v>34599.515750845443</v>
      </c>
      <c r="AB1455" s="1">
        <v>40834</v>
      </c>
      <c r="AC1455">
        <v>2180.41</v>
      </c>
    </row>
    <row r="1456" spans="1:29">
      <c r="A1456" s="1">
        <v>40827</v>
      </c>
      <c r="B1456">
        <v>3590.6843029910601</v>
      </c>
      <c r="D1456" s="1">
        <v>40841</v>
      </c>
      <c r="E1456">
        <f t="shared" si="148"/>
        <v>2213.36</v>
      </c>
      <c r="F1456">
        <f t="shared" si="149"/>
        <v>3763.96497403801</v>
      </c>
      <c r="G1456" s="2">
        <f t="shared" si="150"/>
        <v>9.1276318309063686E-3</v>
      </c>
      <c r="H1456" s="2">
        <f t="shared" si="151"/>
        <v>3.9429877414515056E-2</v>
      </c>
      <c r="I1456">
        <f t="shared" si="152"/>
        <v>14398.459556862415</v>
      </c>
      <c r="J1456">
        <f t="shared" si="153"/>
        <v>35963.770415502862</v>
      </c>
      <c r="AB1456" s="1">
        <v>40835</v>
      </c>
      <c r="AC1456">
        <v>2188.2600000000002</v>
      </c>
    </row>
    <row r="1457" spans="1:29">
      <c r="A1457" s="1">
        <v>40828</v>
      </c>
      <c r="B1457">
        <v>3637.46844096931</v>
      </c>
      <c r="D1457" s="1">
        <v>40842</v>
      </c>
      <c r="E1457">
        <f t="shared" si="148"/>
        <v>2203.98</v>
      </c>
      <c r="F1457">
        <f t="shared" si="149"/>
        <v>3796.5337959675899</v>
      </c>
      <c r="G1457" s="2">
        <f t="shared" si="150"/>
        <v>-4.2379007481837538E-3</v>
      </c>
      <c r="H1457" s="2">
        <f t="shared" si="151"/>
        <v>8.6214470216242293E-3</v>
      </c>
      <c r="I1457">
        <f t="shared" si="152"/>
        <v>14337.440314333695</v>
      </c>
      <c r="J1457">
        <f t="shared" si="153"/>
        <v>36273.830156837976</v>
      </c>
      <c r="AB1457" s="1">
        <v>40836</v>
      </c>
      <c r="AC1457">
        <v>2190.34</v>
      </c>
    </row>
    <row r="1458" spans="1:29">
      <c r="A1458" s="1">
        <v>40829</v>
      </c>
      <c r="B1458">
        <v>3622.6373146681299</v>
      </c>
      <c r="D1458" s="1">
        <v>40843</v>
      </c>
      <c r="E1458">
        <f t="shared" si="148"/>
        <v>2193.48</v>
      </c>
      <c r="F1458">
        <f t="shared" si="149"/>
        <v>3829.8118512255501</v>
      </c>
      <c r="G1458" s="2">
        <f t="shared" si="150"/>
        <v>-4.76410856722842E-3</v>
      </c>
      <c r="H1458" s="2">
        <f t="shared" si="151"/>
        <v>8.7340291746638935E-3</v>
      </c>
      <c r="I1458">
        <f t="shared" si="152"/>
        <v>14269.135192100051</v>
      </c>
      <c r="J1458">
        <f t="shared" si="153"/>
        <v>36590.6468477046</v>
      </c>
      <c r="AB1458" s="1">
        <v>40837</v>
      </c>
      <c r="AC1458">
        <v>2190.66</v>
      </c>
    </row>
    <row r="1459" spans="1:29">
      <c r="A1459" s="1">
        <v>40830</v>
      </c>
      <c r="B1459">
        <v>3647.26749655617</v>
      </c>
      <c r="D1459" s="1">
        <v>40844</v>
      </c>
      <c r="E1459">
        <f t="shared" si="148"/>
        <v>2208.89</v>
      </c>
      <c r="F1459">
        <f t="shared" si="149"/>
        <v>3850.06589225274</v>
      </c>
      <c r="G1459" s="2">
        <f t="shared" si="150"/>
        <v>7.0253660849426414E-3</v>
      </c>
      <c r="H1459" s="2">
        <f t="shared" si="151"/>
        <v>5.2571719570882695E-3</v>
      </c>
      <c r="I1459">
        <f t="shared" si="152"/>
        <v>14369.381090540093</v>
      </c>
      <c r="J1459">
        <f t="shared" si="153"/>
        <v>36783.01017020407</v>
      </c>
      <c r="AB1459" s="1">
        <v>40840</v>
      </c>
      <c r="AC1459">
        <v>2193.34</v>
      </c>
    </row>
    <row r="1460" spans="1:29">
      <c r="A1460" s="1">
        <v>40833</v>
      </c>
      <c r="B1460">
        <v>3654.7460978337199</v>
      </c>
      <c r="D1460" s="1">
        <v>40847</v>
      </c>
      <c r="E1460">
        <f t="shared" si="148"/>
        <v>2223.63</v>
      </c>
      <c r="F1460">
        <f t="shared" si="149"/>
        <v>3843.3015058844699</v>
      </c>
      <c r="G1460" s="2">
        <f t="shared" si="150"/>
        <v>6.6730348727190858E-3</v>
      </c>
      <c r="H1460" s="2">
        <f t="shared" si="151"/>
        <v>-1.7883026085965584E-3</v>
      </c>
      <c r="I1460">
        <f t="shared" si="152"/>
        <v>14465.268471656658</v>
      </c>
      <c r="J1460">
        <f t="shared" si="153"/>
        <v>36717.23101716466</v>
      </c>
      <c r="AB1460" s="1">
        <v>40841</v>
      </c>
      <c r="AC1460">
        <v>2213.36</v>
      </c>
    </row>
    <row r="1461" spans="1:29">
      <c r="A1461" s="1">
        <v>40834</v>
      </c>
      <c r="B1461">
        <v>3601.8098771100499</v>
      </c>
      <c r="D1461" s="1">
        <v>40848</v>
      </c>
      <c r="E1461">
        <f t="shared" si="148"/>
        <v>2236.6999999999998</v>
      </c>
      <c r="F1461">
        <f t="shared" si="149"/>
        <v>3840.7904044218499</v>
      </c>
      <c r="G1461" s="2">
        <f t="shared" si="150"/>
        <v>5.8777764286324086E-3</v>
      </c>
      <c r="H1461" s="2">
        <f t="shared" si="151"/>
        <v>-6.8472013204293669E-4</v>
      </c>
      <c r="I1461">
        <f t="shared" si="152"/>
        <v>14550.292085713201</v>
      </c>
      <c r="J1461">
        <f t="shared" si="153"/>
        <v>36692.089989894339</v>
      </c>
      <c r="AB1461" s="1">
        <v>40842</v>
      </c>
      <c r="AC1461">
        <v>2203.98</v>
      </c>
    </row>
    <row r="1462" spans="1:29">
      <c r="A1462" s="1">
        <v>40835</v>
      </c>
      <c r="B1462">
        <v>3602.9517400475302</v>
      </c>
      <c r="D1462" s="1">
        <v>40849</v>
      </c>
      <c r="E1462">
        <f t="shared" si="148"/>
        <v>2234.15</v>
      </c>
      <c r="F1462">
        <f t="shared" si="149"/>
        <v>3868.9491388964998</v>
      </c>
      <c r="G1462" s="2">
        <f t="shared" si="150"/>
        <v>-1.140072428130634E-3</v>
      </c>
      <c r="H1462" s="2">
        <f t="shared" si="151"/>
        <v>7.3001454886570619E-3</v>
      </c>
      <c r="I1462">
        <f t="shared" si="152"/>
        <v>14533.703698885032</v>
      </c>
      <c r="J1462">
        <f t="shared" si="153"/>
        <v>36959.947585103459</v>
      </c>
      <c r="AB1462" s="1">
        <v>40843</v>
      </c>
      <c r="AC1462">
        <v>2193.48</v>
      </c>
    </row>
    <row r="1463" spans="1:29">
      <c r="A1463" s="1">
        <v>40836</v>
      </c>
      <c r="B1463">
        <v>3527.5123218150902</v>
      </c>
      <c r="D1463" s="1">
        <v>40850</v>
      </c>
      <c r="E1463">
        <f t="shared" si="148"/>
        <v>2228.16</v>
      </c>
      <c r="F1463">
        <f t="shared" si="149"/>
        <v>3936.7607353509302</v>
      </c>
      <c r="G1463" s="2">
        <f t="shared" si="150"/>
        <v>-2.6811091466554249E-3</v>
      </c>
      <c r="H1463" s="2">
        <f t="shared" si="151"/>
        <v>1.7495786462787901E-2</v>
      </c>
      <c r="I1463">
        <f t="shared" si="152"/>
        <v>14494.737252963172</v>
      </c>
      <c r="J1463">
        <f t="shared" si="153"/>
        <v>37606.590935728258</v>
      </c>
      <c r="AB1463" s="1">
        <v>40844</v>
      </c>
      <c r="AC1463">
        <v>2208.89</v>
      </c>
    </row>
    <row r="1464" spans="1:29">
      <c r="A1464" s="1">
        <v>40837</v>
      </c>
      <c r="B1464">
        <v>3577.2704465957399</v>
      </c>
      <c r="D1464" s="1">
        <v>40851</v>
      </c>
      <c r="E1464">
        <f t="shared" si="148"/>
        <v>2231.6999999999998</v>
      </c>
      <c r="F1464">
        <f t="shared" si="149"/>
        <v>3920.4404650260599</v>
      </c>
      <c r="G1464" s="2">
        <f t="shared" si="150"/>
        <v>1.588754847048568E-3</v>
      </c>
      <c r="H1464" s="2">
        <f t="shared" si="151"/>
        <v>-4.1769581020891008E-3</v>
      </c>
      <c r="I1464">
        <f t="shared" si="152"/>
        <v>14517.765837030513</v>
      </c>
      <c r="J1464">
        <f t="shared" si="153"/>
        <v>37449.509781027322</v>
      </c>
      <c r="AB1464" s="1">
        <v>40847</v>
      </c>
      <c r="AC1464">
        <v>2223.63</v>
      </c>
    </row>
    <row r="1465" spans="1:29">
      <c r="A1465" s="1">
        <v>40840</v>
      </c>
      <c r="B1465">
        <v>3621.0729920865901</v>
      </c>
      <c r="D1465" s="1">
        <v>40854</v>
      </c>
      <c r="E1465">
        <f t="shared" si="148"/>
        <v>2235.8200000000002</v>
      </c>
      <c r="F1465">
        <f t="shared" si="149"/>
        <v>4004.2942453558198</v>
      </c>
      <c r="G1465" s="2">
        <f t="shared" si="150"/>
        <v>1.8461262714524196E-3</v>
      </c>
      <c r="H1465" s="2">
        <f t="shared" si="151"/>
        <v>2.1357517957382246E-2</v>
      </c>
      <c r="I1465">
        <f t="shared" si="152"/>
        <v>14544.567465945049</v>
      </c>
      <c r="J1465">
        <f t="shared" si="153"/>
        <v>38249.338358670771</v>
      </c>
      <c r="AB1465" s="1">
        <v>40848</v>
      </c>
      <c r="AC1465">
        <v>2236.6999999999998</v>
      </c>
    </row>
    <row r="1466" spans="1:29">
      <c r="A1466" s="1">
        <v>40841</v>
      </c>
      <c r="B1466">
        <v>3763.96497403801</v>
      </c>
      <c r="D1466" s="1">
        <v>40855</v>
      </c>
      <c r="E1466">
        <f t="shared" si="148"/>
        <v>2221.88</v>
      </c>
      <c r="F1466">
        <f t="shared" si="149"/>
        <v>3998.3108423754402</v>
      </c>
      <c r="G1466" s="2">
        <f t="shared" si="150"/>
        <v>-6.234848959218553E-3</v>
      </c>
      <c r="H1466" s="2">
        <f t="shared" si="151"/>
        <v>-1.5255957860852757E-3</v>
      </c>
      <c r="I1466">
        <f t="shared" si="152"/>
        <v>14453.884284617718</v>
      </c>
      <c r="J1466">
        <f t="shared" si="153"/>
        <v>38190.985329250238</v>
      </c>
      <c r="AB1466" s="1">
        <v>40849</v>
      </c>
      <c r="AC1466">
        <v>2234.15</v>
      </c>
    </row>
    <row r="1467" spans="1:29">
      <c r="A1467" s="1">
        <v>40842</v>
      </c>
      <c r="B1467">
        <v>3796.5337959675899</v>
      </c>
      <c r="D1467" s="1">
        <v>40856</v>
      </c>
      <c r="E1467">
        <f t="shared" si="148"/>
        <v>2224.0300000000002</v>
      </c>
      <c r="F1467">
        <f t="shared" si="149"/>
        <v>3997.25235690825</v>
      </c>
      <c r="G1467" s="2">
        <f t="shared" si="150"/>
        <v>9.6764901794887948E-4</v>
      </c>
      <c r="H1467" s="2">
        <f t="shared" si="151"/>
        <v>-2.9608236715598013E-4</v>
      </c>
      <c r="I1467">
        <f t="shared" si="152"/>
        <v>14467.870571551275</v>
      </c>
      <c r="J1467">
        <f t="shared" si="153"/>
        <v>38179.677651909937</v>
      </c>
      <c r="AB1467" s="1">
        <v>40850</v>
      </c>
      <c r="AC1467">
        <v>2228.16</v>
      </c>
    </row>
    <row r="1468" spans="1:29">
      <c r="A1468" s="1">
        <v>40843</v>
      </c>
      <c r="B1468">
        <v>3829.8118512255501</v>
      </c>
      <c r="D1468" s="1">
        <v>40857</v>
      </c>
      <c r="E1468">
        <f t="shared" si="148"/>
        <v>2211.66</v>
      </c>
      <c r="F1468">
        <f t="shared" si="149"/>
        <v>3899.4757089294399</v>
      </c>
      <c r="G1468" s="2">
        <f t="shared" si="150"/>
        <v>-5.5619753330666821E-3</v>
      </c>
      <c r="H1468" s="2">
        <f t="shared" si="151"/>
        <v>-2.4492313701079658E-2</v>
      </c>
      <c r="I1468">
        <f t="shared" si="152"/>
        <v>14387.400632310306</v>
      </c>
      <c r="J1468">
        <f t="shared" si="153"/>
        <v>37244.569009853258</v>
      </c>
      <c r="AB1468" s="1">
        <v>40851</v>
      </c>
      <c r="AC1468">
        <v>2231.6999999999998</v>
      </c>
    </row>
    <row r="1469" spans="1:29">
      <c r="A1469" s="1">
        <v>40844</v>
      </c>
      <c r="B1469">
        <v>3850.06589225274</v>
      </c>
      <c r="D1469" s="1">
        <v>40861</v>
      </c>
      <c r="E1469">
        <f t="shared" si="148"/>
        <v>2215.7199999999998</v>
      </c>
      <c r="F1469">
        <f t="shared" si="149"/>
        <v>3944.4598107061602</v>
      </c>
      <c r="G1469" s="2">
        <f t="shared" si="150"/>
        <v>1.8357252018845749E-3</v>
      </c>
      <c r="H1469" s="2">
        <f t="shared" si="151"/>
        <v>1.150458668208606E-2</v>
      </c>
      <c r="I1469">
        <f t="shared" si="152"/>
        <v>14413.811946240648</v>
      </c>
      <c r="J1469">
        <f t="shared" si="153"/>
        <v>37673.052382464048</v>
      </c>
      <c r="AB1469" s="1">
        <v>40854</v>
      </c>
      <c r="AC1469">
        <v>2235.8200000000002</v>
      </c>
    </row>
    <row r="1470" spans="1:29">
      <c r="A1470" s="1">
        <v>40847</v>
      </c>
      <c r="B1470">
        <v>3843.3015058844699</v>
      </c>
      <c r="D1470" s="1">
        <v>40862</v>
      </c>
      <c r="E1470">
        <f t="shared" si="148"/>
        <v>2204.7399999999998</v>
      </c>
      <c r="F1470">
        <f t="shared" si="149"/>
        <v>3946.3869406684798</v>
      </c>
      <c r="G1470" s="2">
        <f t="shared" si="150"/>
        <v>-4.9554997923925148E-3</v>
      </c>
      <c r="H1470" s="2">
        <f t="shared" si="151"/>
        <v>4.5721704981834888E-4</v>
      </c>
      <c r="I1470">
        <f t="shared" si="152"/>
        <v>14342.384304133468</v>
      </c>
      <c r="J1470">
        <f t="shared" si="153"/>
        <v>37690.277144332009</v>
      </c>
      <c r="AB1470" s="1">
        <v>40855</v>
      </c>
      <c r="AC1470">
        <v>2221.88</v>
      </c>
    </row>
    <row r="1471" spans="1:29">
      <c r="A1471" s="1">
        <v>40848</v>
      </c>
      <c r="B1471">
        <v>3840.7904044218499</v>
      </c>
      <c r="D1471" s="1">
        <v>40863</v>
      </c>
      <c r="E1471">
        <f t="shared" si="148"/>
        <v>2205.11</v>
      </c>
      <c r="F1471">
        <f t="shared" si="149"/>
        <v>3932.5717991841502</v>
      </c>
      <c r="G1471" s="2">
        <f t="shared" si="150"/>
        <v>1.6782024184269773E-4</v>
      </c>
      <c r="H1471" s="2">
        <f t="shared" si="151"/>
        <v>-3.532055470593353E-3</v>
      </c>
      <c r="I1471">
        <f t="shared" si="152"/>
        <v>14344.791246535988</v>
      </c>
      <c r="J1471">
        <f t="shared" si="153"/>
        <v>37557.152994756194</v>
      </c>
      <c r="AB1471" s="1">
        <v>40856</v>
      </c>
      <c r="AC1471">
        <v>2224.0300000000002</v>
      </c>
    </row>
    <row r="1472" spans="1:29">
      <c r="A1472" s="1">
        <v>40849</v>
      </c>
      <c r="B1472">
        <v>3868.9491388964998</v>
      </c>
      <c r="D1472" s="1">
        <v>40864</v>
      </c>
      <c r="E1472">
        <f t="shared" si="148"/>
        <v>2207.87</v>
      </c>
      <c r="F1472">
        <f t="shared" si="149"/>
        <v>3806.5496197185298</v>
      </c>
      <c r="G1472" s="2">
        <f t="shared" si="150"/>
        <v>1.2516382402691928E-3</v>
      </c>
      <c r="H1472" s="2">
        <f t="shared" si="151"/>
        <v>-3.2077090746723637E-2</v>
      </c>
      <c r="I1472">
        <f t="shared" si="152"/>
        <v>14362.74573580883</v>
      </c>
      <c r="J1472">
        <f t="shared" si="153"/>
        <v>36352.428789954814</v>
      </c>
      <c r="AB1472" s="1">
        <v>40857</v>
      </c>
      <c r="AC1472">
        <v>2211.66</v>
      </c>
    </row>
    <row r="1473" spans="1:29">
      <c r="A1473" s="1">
        <v>40850</v>
      </c>
      <c r="B1473">
        <v>3936.7607353509302</v>
      </c>
      <c r="D1473" s="1">
        <v>40865</v>
      </c>
      <c r="E1473">
        <f t="shared" si="148"/>
        <v>2201.87</v>
      </c>
      <c r="F1473">
        <f t="shared" si="149"/>
        <v>3803.8047285771399</v>
      </c>
      <c r="G1473" s="2">
        <f t="shared" si="150"/>
        <v>-2.7175513051039824E-3</v>
      </c>
      <c r="H1473" s="2">
        <f t="shared" si="151"/>
        <v>-7.5244610921657495E-4</v>
      </c>
      <c r="I1473">
        <f t="shared" si="152"/>
        <v>14323.714237389606</v>
      </c>
      <c r="J1473">
        <f t="shared" si="153"/>
        <v>36325.07554635124</v>
      </c>
      <c r="AB1473" s="1">
        <v>40861</v>
      </c>
      <c r="AC1473">
        <v>2215.7199999999998</v>
      </c>
    </row>
    <row r="1474" spans="1:29">
      <c r="A1474" s="1">
        <v>40851</v>
      </c>
      <c r="B1474">
        <v>3920.4404650260599</v>
      </c>
      <c r="D1474" s="1">
        <v>40868</v>
      </c>
      <c r="E1474">
        <f t="shared" si="148"/>
        <v>2200.38</v>
      </c>
      <c r="F1474">
        <f t="shared" si="149"/>
        <v>3699.19067614701</v>
      </c>
      <c r="G1474" s="2">
        <f t="shared" si="150"/>
        <v>-6.7669753436838675E-4</v>
      </c>
      <c r="H1474" s="2">
        <f t="shared" si="151"/>
        <v>-2.7533826303606044E-2</v>
      </c>
      <c r="I1474">
        <f t="shared" si="152"/>
        <v>14314.021415282166</v>
      </c>
      <c r="J1474">
        <f t="shared" si="153"/>
        <v>35324.907225792638</v>
      </c>
      <c r="AB1474" s="1">
        <v>40862</v>
      </c>
      <c r="AC1474">
        <v>2204.7399999999998</v>
      </c>
    </row>
    <row r="1475" spans="1:29">
      <c r="A1475" s="1">
        <v>40854</v>
      </c>
      <c r="B1475">
        <v>4004.2942453558198</v>
      </c>
      <c r="D1475" s="1">
        <v>40869</v>
      </c>
      <c r="E1475">
        <f t="shared" si="148"/>
        <v>2199.2800000000002</v>
      </c>
      <c r="F1475">
        <f t="shared" si="149"/>
        <v>3753.8781376874499</v>
      </c>
      <c r="G1475" s="2">
        <f t="shared" si="150"/>
        <v>-4.9991365127832754E-4</v>
      </c>
      <c r="H1475" s="2">
        <f t="shared" si="151"/>
        <v>1.4752279519002343E-2</v>
      </c>
      <c r="I1475">
        <f t="shared" si="152"/>
        <v>14306.865640571976</v>
      </c>
      <c r="J1475">
        <f t="shared" si="153"/>
        <v>35846.030131170352</v>
      </c>
      <c r="AB1475" s="1">
        <v>40863</v>
      </c>
      <c r="AC1475">
        <v>2205.11</v>
      </c>
    </row>
    <row r="1476" spans="1:29">
      <c r="A1476" s="1">
        <v>40855</v>
      </c>
      <c r="B1476">
        <v>3998.3108423754402</v>
      </c>
      <c r="D1476" s="1">
        <v>40870</v>
      </c>
      <c r="E1476">
        <f t="shared" si="148"/>
        <v>2199.94</v>
      </c>
      <c r="F1476">
        <f t="shared" si="149"/>
        <v>3741.3382411748898</v>
      </c>
      <c r="G1476" s="2">
        <f t="shared" si="150"/>
        <v>3.0009821396093095E-4</v>
      </c>
      <c r="H1476" s="2">
        <f t="shared" si="151"/>
        <v>-3.3718669463004606E-3</v>
      </c>
      <c r="I1476">
        <f t="shared" si="152"/>
        <v>14311.15910539809</v>
      </c>
      <c r="J1476">
        <f t="shared" si="153"/>
        <v>35725.162087014971</v>
      </c>
      <c r="AB1476" s="1">
        <v>40864</v>
      </c>
      <c r="AC1476">
        <v>2207.87</v>
      </c>
    </row>
    <row r="1477" spans="1:29">
      <c r="A1477" s="1">
        <v>40856</v>
      </c>
      <c r="B1477">
        <v>3997.25235690825</v>
      </c>
      <c r="D1477" s="1">
        <v>40872</v>
      </c>
      <c r="E1477">
        <f t="shared" ref="E1477:E1540" si="154">SUMIF(AB:AB,D1477,AC:AC)</f>
        <v>2185.15</v>
      </c>
      <c r="F1477">
        <f t="shared" ref="F1477:F1540" si="155">SUMIF(A:A,D1477,B:B)</f>
        <v>3697.7377965228002</v>
      </c>
      <c r="G1477" s="2">
        <f t="shared" ref="G1477:G1540" si="156">E1477/E1476-1</f>
        <v>-6.72291062483521E-3</v>
      </c>
      <c r="H1477" s="2">
        <f t="shared" ref="H1477:H1540" si="157">(F1477/F1476-1)-($M$23/252)</f>
        <v>-1.1685052197500856E-2</v>
      </c>
      <c r="I1477">
        <f t="shared" ref="I1477:I1540" si="158">I1476*(1+G1477)</f>
        <v>14214.946461794701</v>
      </c>
      <c r="J1477">
        <f t="shared" ref="J1477:J1540" si="159">J1476*(1+H1477)</f>
        <v>35307.711703264024</v>
      </c>
      <c r="AB1477" s="1">
        <v>40865</v>
      </c>
      <c r="AC1477">
        <v>2201.87</v>
      </c>
    </row>
    <row r="1478" spans="1:29">
      <c r="A1478" s="1">
        <v>40857</v>
      </c>
      <c r="B1478">
        <v>3899.4757089294399</v>
      </c>
      <c r="D1478" s="1">
        <v>40875</v>
      </c>
      <c r="E1478">
        <f t="shared" si="154"/>
        <v>2192.5500000000002</v>
      </c>
      <c r="F1478">
        <f t="shared" si="155"/>
        <v>3754.6376596238101</v>
      </c>
      <c r="G1478" s="2">
        <f t="shared" si="156"/>
        <v>3.3864952062787612E-3</v>
      </c>
      <c r="H1478" s="2">
        <f t="shared" si="157"/>
        <v>1.5356400340012922E-2</v>
      </c>
      <c r="I1478">
        <f t="shared" si="158"/>
        <v>14263.085309845079</v>
      </c>
      <c r="J1478">
        <f t="shared" si="159"/>
        <v>35849.911059269099</v>
      </c>
      <c r="AB1478" s="1">
        <v>40868</v>
      </c>
      <c r="AC1478">
        <v>2200.38</v>
      </c>
    </row>
    <row r="1479" spans="1:29">
      <c r="A1479" s="1">
        <v>40858</v>
      </c>
      <c r="B1479">
        <v>3899.4757089294399</v>
      </c>
      <c r="D1479" s="1">
        <v>40876</v>
      </c>
      <c r="E1479">
        <f t="shared" si="154"/>
        <v>2187.06</v>
      </c>
      <c r="F1479">
        <f t="shared" si="155"/>
        <v>3751.6302469838702</v>
      </c>
      <c r="G1479" s="2">
        <f t="shared" si="156"/>
        <v>-2.5039337757406521E-3</v>
      </c>
      <c r="H1479" s="2">
        <f t="shared" si="157"/>
        <v>-8.323353234066847E-4</v>
      </c>
      <c r="I1479">
        <f t="shared" si="158"/>
        <v>14227.371488791487</v>
      </c>
      <c r="J1479">
        <f t="shared" si="159"/>
        <v>35820.071911953484</v>
      </c>
      <c r="AB1479" s="1">
        <v>40869</v>
      </c>
      <c r="AC1479">
        <v>2199.2800000000002</v>
      </c>
    </row>
    <row r="1480" spans="1:29">
      <c r="A1480" s="1">
        <v>40861</v>
      </c>
      <c r="B1480">
        <v>3944.4598107061602</v>
      </c>
      <c r="D1480" s="1">
        <v>40877</v>
      </c>
      <c r="E1480">
        <f t="shared" si="154"/>
        <v>2180.0500000000002</v>
      </c>
      <c r="F1480">
        <f t="shared" si="155"/>
        <v>3805.3748618572899</v>
      </c>
      <c r="G1480" s="2">
        <f t="shared" si="156"/>
        <v>-3.2052161349024333E-3</v>
      </c>
      <c r="H1480" s="2">
        <f t="shared" si="157"/>
        <v>1.4294320258712767E-2</v>
      </c>
      <c r="I1480">
        <f t="shared" si="158"/>
        <v>14181.769688138362</v>
      </c>
      <c r="J1480">
        <f t="shared" si="159"/>
        <v>36332.095491553067</v>
      </c>
      <c r="AB1480" s="1">
        <v>40870</v>
      </c>
      <c r="AC1480">
        <v>2199.94</v>
      </c>
    </row>
    <row r="1481" spans="1:29">
      <c r="A1481" s="1">
        <v>40862</v>
      </c>
      <c r="B1481">
        <v>3946.3869406684798</v>
      </c>
      <c r="D1481" s="1">
        <v>40878</v>
      </c>
      <c r="E1481">
        <f t="shared" si="154"/>
        <v>2175.6</v>
      </c>
      <c r="F1481">
        <f t="shared" si="155"/>
        <v>3785.4405794356799</v>
      </c>
      <c r="G1481" s="2">
        <f t="shared" si="156"/>
        <v>-2.0412375862940424E-3</v>
      </c>
      <c r="H1481" s="2">
        <f t="shared" si="157"/>
        <v>-5.2698035361496195E-3</v>
      </c>
      <c r="I1481">
        <f t="shared" si="158"/>
        <v>14152.821326810768</v>
      </c>
      <c r="J1481">
        <f t="shared" si="159"/>
        <v>36140.632486255956</v>
      </c>
      <c r="AB1481" s="1">
        <v>40872</v>
      </c>
      <c r="AC1481">
        <v>2185.15</v>
      </c>
    </row>
    <row r="1482" spans="1:29">
      <c r="A1482" s="1">
        <v>40863</v>
      </c>
      <c r="B1482">
        <v>3932.5717991841502</v>
      </c>
      <c r="D1482" s="1">
        <v>40879</v>
      </c>
      <c r="E1482">
        <f t="shared" si="154"/>
        <v>2195.16</v>
      </c>
      <c r="F1482">
        <f t="shared" si="155"/>
        <v>3836.2192077751602</v>
      </c>
      <c r="G1482" s="2">
        <f t="shared" si="156"/>
        <v>8.9906232763374838E-3</v>
      </c>
      <c r="H1482" s="2">
        <f t="shared" si="157"/>
        <v>1.3382843216940799E-2</v>
      </c>
      <c r="I1482">
        <f t="shared" si="158"/>
        <v>14280.06401165744</v>
      </c>
      <c r="J1482">
        <f t="shared" si="159"/>
        <v>36624.296904580595</v>
      </c>
      <c r="AB1482" s="1">
        <v>40875</v>
      </c>
      <c r="AC1482">
        <v>2192.5500000000002</v>
      </c>
    </row>
    <row r="1483" spans="1:29">
      <c r="A1483" s="1">
        <v>40864</v>
      </c>
      <c r="B1483">
        <v>3806.5496197185298</v>
      </c>
      <c r="D1483" s="1">
        <v>40882</v>
      </c>
      <c r="E1483">
        <f t="shared" si="154"/>
        <v>2202.4</v>
      </c>
      <c r="F1483">
        <f t="shared" si="155"/>
        <v>3808.9063207197701</v>
      </c>
      <c r="G1483" s="2">
        <f t="shared" si="156"/>
        <v>3.2981650540280238E-3</v>
      </c>
      <c r="H1483" s="2">
        <f t="shared" si="157"/>
        <v>-7.1510901742357965E-3</v>
      </c>
      <c r="I1483">
        <f t="shared" si="158"/>
        <v>14327.162019749971</v>
      </c>
      <c r="J1483">
        <f t="shared" si="159"/>
        <v>36362.393254847957</v>
      </c>
      <c r="AB1483" s="1">
        <v>40876</v>
      </c>
      <c r="AC1483">
        <v>2187.06</v>
      </c>
    </row>
    <row r="1484" spans="1:29">
      <c r="A1484" s="1">
        <v>40865</v>
      </c>
      <c r="B1484">
        <v>3803.8047285771399</v>
      </c>
      <c r="D1484" s="1">
        <v>40883</v>
      </c>
      <c r="E1484">
        <f t="shared" si="154"/>
        <v>2197.09</v>
      </c>
      <c r="F1484">
        <f t="shared" si="155"/>
        <v>3796.2372119896099</v>
      </c>
      <c r="G1484" s="2">
        <f t="shared" si="156"/>
        <v>-2.4110061750817202E-3</v>
      </c>
      <c r="H1484" s="2">
        <f t="shared" si="157"/>
        <v>-3.3575293912601382E-3</v>
      </c>
      <c r="I1484">
        <f t="shared" si="158"/>
        <v>14292.619143648957</v>
      </c>
      <c r="J1484">
        <f t="shared" si="159"/>
        <v>36240.305450758249</v>
      </c>
      <c r="AB1484" s="1">
        <v>40877</v>
      </c>
      <c r="AC1484">
        <v>2180.0500000000002</v>
      </c>
    </row>
    <row r="1485" spans="1:29">
      <c r="A1485" s="1">
        <v>40868</v>
      </c>
      <c r="B1485">
        <v>3699.19067614701</v>
      </c>
      <c r="D1485" s="1">
        <v>40884</v>
      </c>
      <c r="E1485">
        <f t="shared" si="154"/>
        <v>2206.3000000000002</v>
      </c>
      <c r="F1485">
        <f t="shared" si="155"/>
        <v>3832.6884360628701</v>
      </c>
      <c r="G1485" s="2">
        <f t="shared" si="156"/>
        <v>4.191908387913168E-3</v>
      </c>
      <c r="H1485" s="2">
        <f t="shared" si="157"/>
        <v>9.5705860884570341E-3</v>
      </c>
      <c r="I1485">
        <f t="shared" si="158"/>
        <v>14352.532493722467</v>
      </c>
      <c r="J1485">
        <f t="shared" si="159"/>
        <v>36587.146413946706</v>
      </c>
      <c r="AB1485" s="1">
        <v>40878</v>
      </c>
      <c r="AC1485">
        <v>2175.6</v>
      </c>
    </row>
    <row r="1486" spans="1:29">
      <c r="A1486" s="1">
        <v>40869</v>
      </c>
      <c r="B1486">
        <v>3753.8781376874499</v>
      </c>
      <c r="D1486" s="1">
        <v>40885</v>
      </c>
      <c r="E1486">
        <f t="shared" si="154"/>
        <v>2211.79</v>
      </c>
      <c r="F1486">
        <f t="shared" si="155"/>
        <v>3778.0246561172498</v>
      </c>
      <c r="G1486" s="2">
        <f t="shared" si="156"/>
        <v>2.4883288763992706E-3</v>
      </c>
      <c r="H1486" s="2">
        <f t="shared" si="157"/>
        <v>-1.4293865155016771E-2</v>
      </c>
      <c r="I1486">
        <f t="shared" si="158"/>
        <v>14388.246314776055</v>
      </c>
      <c r="J1486">
        <f t="shared" si="159"/>
        <v>36064.174676698894</v>
      </c>
      <c r="AB1486" s="1">
        <v>40879</v>
      </c>
      <c r="AC1486">
        <v>2195.16</v>
      </c>
    </row>
    <row r="1487" spans="1:29">
      <c r="A1487" s="1">
        <v>40870</v>
      </c>
      <c r="B1487">
        <v>3741.3382411748898</v>
      </c>
      <c r="D1487" s="1">
        <v>40886</v>
      </c>
      <c r="E1487">
        <f t="shared" si="154"/>
        <v>2197.8000000000002</v>
      </c>
      <c r="F1487">
        <f t="shared" si="155"/>
        <v>3759.9320952861699</v>
      </c>
      <c r="G1487" s="2">
        <f t="shared" si="156"/>
        <v>-6.3251936214557825E-3</v>
      </c>
      <c r="H1487" s="2">
        <f t="shared" si="157"/>
        <v>-4.820243530208412E-3</v>
      </c>
      <c r="I1487">
        <f t="shared" si="158"/>
        <v>14297.237870961899</v>
      </c>
      <c r="J1487">
        <f t="shared" si="159"/>
        <v>35890.336572041233</v>
      </c>
      <c r="AB1487" s="1">
        <v>40882</v>
      </c>
      <c r="AC1487">
        <v>2202.4</v>
      </c>
    </row>
    <row r="1488" spans="1:29">
      <c r="A1488" s="1">
        <v>40872</v>
      </c>
      <c r="B1488">
        <v>3697.7377965228002</v>
      </c>
      <c r="D1488" s="1">
        <v>40889</v>
      </c>
      <c r="E1488">
        <f t="shared" si="154"/>
        <v>2202.85</v>
      </c>
      <c r="F1488">
        <f t="shared" si="155"/>
        <v>3664.8788845249001</v>
      </c>
      <c r="G1488" s="2">
        <f t="shared" si="156"/>
        <v>2.297752297752087E-3</v>
      </c>
      <c r="H1488" s="2">
        <f t="shared" si="157"/>
        <v>-2.5311915012428052E-2</v>
      </c>
      <c r="I1488">
        <f t="shared" si="158"/>
        <v>14330.089382131409</v>
      </c>
      <c r="J1488">
        <f t="shared" si="159"/>
        <v>34981.883422962288</v>
      </c>
      <c r="AB1488" s="1">
        <v>40883</v>
      </c>
      <c r="AC1488">
        <v>2197.09</v>
      </c>
    </row>
    <row r="1489" spans="1:29">
      <c r="A1489" s="1">
        <v>40875</v>
      </c>
      <c r="B1489">
        <v>3754.6376596238101</v>
      </c>
      <c r="D1489" s="1">
        <v>40890</v>
      </c>
      <c r="E1489">
        <f t="shared" si="154"/>
        <v>2208.38</v>
      </c>
      <c r="F1489">
        <f t="shared" si="155"/>
        <v>3663.7226580767301</v>
      </c>
      <c r="G1489" s="2">
        <f t="shared" si="156"/>
        <v>2.5103842749165661E-3</v>
      </c>
      <c r="H1489" s="2">
        <f t="shared" si="157"/>
        <v>-3.4683751704126442E-4</v>
      </c>
      <c r="I1489">
        <f t="shared" si="158"/>
        <v>14366.063413174461</v>
      </c>
      <c r="J1489">
        <f t="shared" si="159"/>
        <v>34969.750393374445</v>
      </c>
      <c r="AB1489" s="1">
        <v>40884</v>
      </c>
      <c r="AC1489">
        <v>2206.3000000000002</v>
      </c>
    </row>
    <row r="1490" spans="1:29">
      <c r="A1490" s="1">
        <v>40876</v>
      </c>
      <c r="B1490">
        <v>3751.6302469838702</v>
      </c>
      <c r="D1490" s="1">
        <v>40891</v>
      </c>
      <c r="E1490">
        <f t="shared" si="154"/>
        <v>2215.48</v>
      </c>
      <c r="F1490">
        <f t="shared" si="155"/>
        <v>3516.0048730787398</v>
      </c>
      <c r="G1490" s="2">
        <f t="shared" si="156"/>
        <v>3.2150263994421557E-3</v>
      </c>
      <c r="H1490" s="2">
        <f t="shared" si="157"/>
        <v>-4.0350390461380926E-2</v>
      </c>
      <c r="I1490">
        <f t="shared" si="158"/>
        <v>14412.250686303876</v>
      </c>
      <c r="J1490">
        <f t="shared" si="159"/>
        <v>33558.707310664759</v>
      </c>
      <c r="AB1490" s="1">
        <v>40885</v>
      </c>
      <c r="AC1490">
        <v>2211.79</v>
      </c>
    </row>
    <row r="1491" spans="1:29">
      <c r="A1491" s="1">
        <v>40877</v>
      </c>
      <c r="B1491">
        <v>3805.3748618572899</v>
      </c>
      <c r="D1491" s="1">
        <v>40892</v>
      </c>
      <c r="E1491">
        <f t="shared" si="154"/>
        <v>2210.62</v>
      </c>
      <c r="F1491">
        <f t="shared" si="155"/>
        <v>3488.1189243173899</v>
      </c>
      <c r="G1491" s="2">
        <f t="shared" si="156"/>
        <v>-2.1936555509416422E-3</v>
      </c>
      <c r="H1491" s="2">
        <f t="shared" si="157"/>
        <v>-7.962495427125604E-3</v>
      </c>
      <c r="I1491">
        <f t="shared" si="158"/>
        <v>14380.635172584303</v>
      </c>
      <c r="J1491">
        <f t="shared" si="159"/>
        <v>33291.496257163344</v>
      </c>
      <c r="AB1491" s="1">
        <v>40886</v>
      </c>
      <c r="AC1491">
        <v>2197.8000000000002</v>
      </c>
    </row>
    <row r="1492" spans="1:29">
      <c r="A1492" s="1">
        <v>40878</v>
      </c>
      <c r="B1492">
        <v>3785.4405794356799</v>
      </c>
      <c r="D1492" s="1">
        <v>40893</v>
      </c>
      <c r="E1492">
        <f t="shared" si="154"/>
        <v>2220.12</v>
      </c>
      <c r="F1492">
        <f t="shared" si="155"/>
        <v>3546.52964826162</v>
      </c>
      <c r="G1492" s="2">
        <f t="shared" si="156"/>
        <v>4.2974369181496552E-3</v>
      </c>
      <c r="H1492" s="2">
        <f t="shared" si="157"/>
        <v>1.6714273638393919E-2</v>
      </c>
      <c r="I1492">
        <f t="shared" si="158"/>
        <v>14442.435045081409</v>
      </c>
      <c r="J1492">
        <f t="shared" si="159"/>
        <v>33847.93943543714</v>
      </c>
      <c r="AB1492" s="1">
        <v>40889</v>
      </c>
      <c r="AC1492">
        <v>2202.85</v>
      </c>
    </row>
    <row r="1493" spans="1:29">
      <c r="A1493" s="1">
        <v>40879</v>
      </c>
      <c r="B1493">
        <v>3836.2192077751602</v>
      </c>
      <c r="D1493" s="1">
        <v>40896</v>
      </c>
      <c r="E1493">
        <f t="shared" si="154"/>
        <v>2226.3200000000002</v>
      </c>
      <c r="F1493">
        <f t="shared" si="155"/>
        <v>3557.0642329775801</v>
      </c>
      <c r="G1493" s="2">
        <f t="shared" si="156"/>
        <v>2.7926418391799324E-3</v>
      </c>
      <c r="H1493" s="2">
        <f t="shared" si="157"/>
        <v>2.9390431943244429E-3</v>
      </c>
      <c r="I1493">
        <f t="shared" si="158"/>
        <v>14482.767593447941</v>
      </c>
      <c r="J1493">
        <f t="shared" si="159"/>
        <v>33947.419991476767</v>
      </c>
      <c r="AB1493" s="1">
        <v>40890</v>
      </c>
      <c r="AC1493">
        <v>2208.38</v>
      </c>
    </row>
    <row r="1494" spans="1:29">
      <c r="A1494" s="1">
        <v>40882</v>
      </c>
      <c r="B1494">
        <v>3808.9063207197701</v>
      </c>
      <c r="D1494" s="1">
        <v>40897</v>
      </c>
      <c r="E1494">
        <f t="shared" si="154"/>
        <v>2212.35</v>
      </c>
      <c r="F1494">
        <f t="shared" si="155"/>
        <v>3572.2509380126999</v>
      </c>
      <c r="G1494" s="2">
        <f t="shared" si="156"/>
        <v>-6.2749290308672379E-3</v>
      </c>
      <c r="H1494" s="2">
        <f t="shared" si="157"/>
        <v>4.2380999912006948E-3</v>
      </c>
      <c r="I1494">
        <f t="shared" si="158"/>
        <v>14391.889254628511</v>
      </c>
      <c r="J1494">
        <f t="shared" si="159"/>
        <v>34091.29255184393</v>
      </c>
      <c r="AB1494" s="1">
        <v>40891</v>
      </c>
      <c r="AC1494">
        <v>2215.48</v>
      </c>
    </row>
    <row r="1495" spans="1:29">
      <c r="A1495" s="1">
        <v>40883</v>
      </c>
      <c r="B1495">
        <v>3796.2372119896099</v>
      </c>
      <c r="D1495" s="1">
        <v>40898</v>
      </c>
      <c r="E1495">
        <f t="shared" si="154"/>
        <v>2206.54</v>
      </c>
      <c r="F1495">
        <f t="shared" si="155"/>
        <v>3552.8206829139799</v>
      </c>
      <c r="G1495" s="2">
        <f t="shared" si="156"/>
        <v>-2.6261667457680993E-3</v>
      </c>
      <c r="H1495" s="2">
        <f t="shared" si="157"/>
        <v>-5.4705681850499063E-3</v>
      </c>
      <c r="I1495">
        <f t="shared" si="158"/>
        <v>14354.093753659228</v>
      </c>
      <c r="J1495">
        <f t="shared" si="159"/>
        <v>33904.793811422584</v>
      </c>
      <c r="AB1495" s="1">
        <v>40892</v>
      </c>
      <c r="AC1495">
        <v>2210.62</v>
      </c>
    </row>
    <row r="1496" spans="1:29">
      <c r="A1496" s="1">
        <v>40884</v>
      </c>
      <c r="B1496">
        <v>3832.6884360628701</v>
      </c>
      <c r="D1496" s="1">
        <v>40899</v>
      </c>
      <c r="E1496">
        <f t="shared" si="154"/>
        <v>2209.66</v>
      </c>
      <c r="F1496">
        <f t="shared" si="155"/>
        <v>3550.5007048059701</v>
      </c>
      <c r="G1496" s="2">
        <f t="shared" si="156"/>
        <v>1.4139784458926385E-3</v>
      </c>
      <c r="H1496" s="2">
        <f t="shared" si="157"/>
        <v>-6.8434532269326864E-4</v>
      </c>
      <c r="I1496">
        <f t="shared" si="158"/>
        <v>14374.390132837225</v>
      </c>
      <c r="J1496">
        <f t="shared" si="159"/>
        <v>33881.591224360855</v>
      </c>
      <c r="AB1496" s="1">
        <v>40893</v>
      </c>
      <c r="AC1496">
        <v>2220.12</v>
      </c>
    </row>
    <row r="1497" spans="1:29">
      <c r="A1497" s="1">
        <v>40885</v>
      </c>
      <c r="B1497">
        <v>3778.0246561172498</v>
      </c>
      <c r="D1497" s="1">
        <v>40900</v>
      </c>
      <c r="E1497">
        <f t="shared" si="154"/>
        <v>2198.9</v>
      </c>
      <c r="F1497">
        <f t="shared" si="155"/>
        <v>3525.1897029940401</v>
      </c>
      <c r="G1497" s="2">
        <f t="shared" si="156"/>
        <v>-4.8695274386103549E-3</v>
      </c>
      <c r="H1497" s="2">
        <f t="shared" si="157"/>
        <v>-7.1602033923711447E-3</v>
      </c>
      <c r="I1497">
        <f t="shared" si="158"/>
        <v>14304.393645672084</v>
      </c>
      <c r="J1497">
        <f t="shared" si="159"/>
        <v>33638.992139937254</v>
      </c>
      <c r="AB1497" s="1">
        <v>40896</v>
      </c>
      <c r="AC1497">
        <v>2226.3200000000002</v>
      </c>
    </row>
    <row r="1498" spans="1:29">
      <c r="A1498" s="1">
        <v>40886</v>
      </c>
      <c r="B1498">
        <v>3759.9320952861699</v>
      </c>
      <c r="D1498" s="1">
        <v>40904</v>
      </c>
      <c r="E1498">
        <f t="shared" si="154"/>
        <v>2204.58</v>
      </c>
      <c r="F1498">
        <f t="shared" si="155"/>
        <v>3534.6389168986202</v>
      </c>
      <c r="G1498" s="2">
        <f t="shared" si="156"/>
        <v>2.5831097366864064E-3</v>
      </c>
      <c r="H1498" s="2">
        <f t="shared" si="157"/>
        <v>2.6491345975590782E-3</v>
      </c>
      <c r="I1498">
        <f t="shared" si="158"/>
        <v>14341.343464175614</v>
      </c>
      <c r="J1498">
        <f t="shared" si="159"/>
        <v>33728.106357842174</v>
      </c>
      <c r="AB1498" s="1">
        <v>40897</v>
      </c>
      <c r="AC1498">
        <v>2212.35</v>
      </c>
    </row>
    <row r="1499" spans="1:29">
      <c r="A1499" s="1">
        <v>40889</v>
      </c>
      <c r="B1499">
        <v>3664.8788845249001</v>
      </c>
      <c r="D1499" s="1">
        <v>40905</v>
      </c>
      <c r="E1499">
        <f t="shared" si="154"/>
        <v>2220.91</v>
      </c>
      <c r="F1499">
        <f t="shared" si="155"/>
        <v>3469.27592194521</v>
      </c>
      <c r="G1499" s="2">
        <f t="shared" si="156"/>
        <v>7.4073066071542737E-3</v>
      </c>
      <c r="H1499" s="2">
        <f t="shared" si="157"/>
        <v>-1.8523477112517703E-2</v>
      </c>
      <c r="I1499">
        <f t="shared" si="158"/>
        <v>14447.574192373271</v>
      </c>
      <c r="J1499">
        <f t="shared" si="159"/>
        <v>33103.344551674127</v>
      </c>
      <c r="AB1499" s="1">
        <v>40898</v>
      </c>
      <c r="AC1499">
        <v>2206.54</v>
      </c>
    </row>
    <row r="1500" spans="1:29">
      <c r="A1500" s="1">
        <v>40890</v>
      </c>
      <c r="B1500">
        <v>3663.7226580767301</v>
      </c>
      <c r="D1500" s="1">
        <v>40906</v>
      </c>
      <c r="E1500">
        <f t="shared" si="154"/>
        <v>2222.7600000000002</v>
      </c>
      <c r="F1500">
        <f t="shared" si="155"/>
        <v>3424.9444362159802</v>
      </c>
      <c r="G1500" s="2">
        <f t="shared" si="156"/>
        <v>8.329918817062687E-4</v>
      </c>
      <c r="H1500" s="2">
        <f t="shared" si="157"/>
        <v>-1.280965993361286E-2</v>
      </c>
      <c r="I1500">
        <f t="shared" si="158"/>
        <v>14459.608904385866</v>
      </c>
      <c r="J1500">
        <f t="shared" si="159"/>
        <v>32679.301965301966</v>
      </c>
      <c r="AB1500" s="1">
        <v>40899</v>
      </c>
      <c r="AC1500">
        <v>2209.66</v>
      </c>
    </row>
    <row r="1501" spans="1:29">
      <c r="A1501" s="1">
        <v>40891</v>
      </c>
      <c r="B1501">
        <v>3516.0048730787398</v>
      </c>
      <c r="D1501" s="1">
        <v>40907</v>
      </c>
      <c r="E1501">
        <f t="shared" si="154"/>
        <v>2226.65</v>
      </c>
      <c r="F1501">
        <f t="shared" si="155"/>
        <v>3488.8780233135699</v>
      </c>
      <c r="G1501" s="2">
        <f t="shared" si="156"/>
        <v>1.7500764814915026E-3</v>
      </c>
      <c r="H1501" s="2">
        <f t="shared" si="157"/>
        <v>1.8635694387568593E-2</v>
      </c>
      <c r="I1501">
        <f t="shared" si="158"/>
        <v>14484.914325860997</v>
      </c>
      <c r="J1501">
        <f t="shared" si="159"/>
        <v>33288.3034495264</v>
      </c>
      <c r="AB1501" s="1">
        <v>40900</v>
      </c>
      <c r="AC1501">
        <v>2198.9</v>
      </c>
    </row>
    <row r="1502" spans="1:29">
      <c r="A1502" s="1">
        <v>40892</v>
      </c>
      <c r="B1502">
        <v>3488.1189243173899</v>
      </c>
      <c r="D1502" s="1">
        <v>40911</v>
      </c>
      <c r="E1502">
        <f t="shared" si="154"/>
        <v>2218.96</v>
      </c>
      <c r="F1502">
        <f t="shared" si="155"/>
        <v>3553.3449219986201</v>
      </c>
      <c r="G1502" s="2">
        <f t="shared" si="156"/>
        <v>-3.4536186648104206E-3</v>
      </c>
      <c r="H1502" s="2">
        <f t="shared" si="157"/>
        <v>1.8446481848295306E-2</v>
      </c>
      <c r="I1502">
        <f t="shared" si="158"/>
        <v>14434.888955387023</v>
      </c>
      <c r="J1502">
        <f t="shared" si="159"/>
        <v>33902.355534868635</v>
      </c>
      <c r="AB1502" s="1">
        <v>40904</v>
      </c>
      <c r="AC1502">
        <v>2204.58</v>
      </c>
    </row>
    <row r="1503" spans="1:29">
      <c r="A1503" s="1">
        <v>40893</v>
      </c>
      <c r="B1503">
        <v>3546.52964826162</v>
      </c>
      <c r="D1503" s="1">
        <v>40912</v>
      </c>
      <c r="E1503">
        <f t="shared" si="154"/>
        <v>2218.42</v>
      </c>
      <c r="F1503">
        <f t="shared" si="155"/>
        <v>3577.0243723584299</v>
      </c>
      <c r="G1503" s="2">
        <f t="shared" si="156"/>
        <v>-2.4335724844071205E-4</v>
      </c>
      <c r="H1503" s="2">
        <f t="shared" si="157"/>
        <v>6.6326394802574632E-3</v>
      </c>
      <c r="I1503">
        <f t="shared" si="158"/>
        <v>14431.376120529292</v>
      </c>
      <c r="J1503">
        <f t="shared" si="159"/>
        <v>34127.217636662928</v>
      </c>
      <c r="AB1503" s="1">
        <v>40905</v>
      </c>
      <c r="AC1503">
        <v>2220.91</v>
      </c>
    </row>
    <row r="1504" spans="1:29">
      <c r="A1504" s="1">
        <v>40896</v>
      </c>
      <c r="B1504">
        <v>3557.0642329775801</v>
      </c>
      <c r="D1504" s="1">
        <v>40913</v>
      </c>
      <c r="E1504">
        <f t="shared" si="154"/>
        <v>2217.56</v>
      </c>
      <c r="F1504">
        <f t="shared" si="155"/>
        <v>3593.7672776925801</v>
      </c>
      <c r="G1504" s="2">
        <f t="shared" si="156"/>
        <v>-3.876632918924372E-4</v>
      </c>
      <c r="H1504" s="2">
        <f t="shared" si="157"/>
        <v>4.6493304847180176E-3</v>
      </c>
      <c r="I1504">
        <f t="shared" si="158"/>
        <v>14425.78160575587</v>
      </c>
      <c r="J1504">
        <f t="shared" si="159"/>
        <v>34285.886349979672</v>
      </c>
      <c r="AB1504" s="1">
        <v>40906</v>
      </c>
      <c r="AC1504">
        <v>2222.7600000000002</v>
      </c>
    </row>
    <row r="1505" spans="1:29">
      <c r="A1505" s="1">
        <v>40897</v>
      </c>
      <c r="B1505">
        <v>3572.2509380126999</v>
      </c>
      <c r="D1505" s="1">
        <v>40914</v>
      </c>
      <c r="E1505">
        <f t="shared" si="154"/>
        <v>2224</v>
      </c>
      <c r="F1505">
        <f t="shared" si="155"/>
        <v>3596.7908102012998</v>
      </c>
      <c r="G1505" s="2">
        <f t="shared" si="156"/>
        <v>2.9040927866663679E-3</v>
      </c>
      <c r="H1505" s="2">
        <f t="shared" si="157"/>
        <v>8.0997753383446136E-4</v>
      </c>
      <c r="I1505">
        <f t="shared" si="158"/>
        <v>14467.675414059171</v>
      </c>
      <c r="J1505">
        <f t="shared" si="159"/>
        <v>34313.657147650752</v>
      </c>
      <c r="AB1505" s="1">
        <v>40907</v>
      </c>
      <c r="AC1505">
        <v>2226.65</v>
      </c>
    </row>
    <row r="1506" spans="1:29">
      <c r="A1506" s="1">
        <v>40898</v>
      </c>
      <c r="B1506">
        <v>3552.8206829139799</v>
      </c>
      <c r="D1506" s="1">
        <v>40917</v>
      </c>
      <c r="E1506">
        <f t="shared" si="154"/>
        <v>2226.4299999999998</v>
      </c>
      <c r="F1506">
        <f t="shared" si="155"/>
        <v>3580.06593275764</v>
      </c>
      <c r="G1506" s="2">
        <f t="shared" si="156"/>
        <v>1.0926258992804971E-3</v>
      </c>
      <c r="H1506" s="2">
        <f t="shared" si="157"/>
        <v>-4.6812936502196641E-3</v>
      </c>
      <c r="I1506">
        <f t="shared" si="158"/>
        <v>14483.483170918957</v>
      </c>
      <c r="J1506">
        <f t="shared" si="159"/>
        <v>34153.024842329643</v>
      </c>
      <c r="AB1506" s="1">
        <v>40911</v>
      </c>
      <c r="AC1506">
        <v>2218.96</v>
      </c>
    </row>
    <row r="1507" spans="1:29">
      <c r="A1507" s="1">
        <v>40899</v>
      </c>
      <c r="B1507">
        <v>3550.5007048059701</v>
      </c>
      <c r="D1507" s="1">
        <v>40918</v>
      </c>
      <c r="E1507">
        <f t="shared" si="154"/>
        <v>2228.5100000000002</v>
      </c>
      <c r="F1507">
        <f t="shared" si="155"/>
        <v>3632.9986581348098</v>
      </c>
      <c r="G1507" s="2">
        <f t="shared" si="156"/>
        <v>9.342310335380688E-4</v>
      </c>
      <c r="H1507" s="2">
        <f t="shared" si="157"/>
        <v>1.4754055970922797E-2</v>
      </c>
      <c r="I1507">
        <f t="shared" si="158"/>
        <v>14497.014090370956</v>
      </c>
      <c r="J1507">
        <f t="shared" si="159"/>
        <v>34656.92048242969</v>
      </c>
      <c r="AB1507" s="1">
        <v>40912</v>
      </c>
      <c r="AC1507">
        <v>2218.42</v>
      </c>
    </row>
    <row r="1508" spans="1:29">
      <c r="A1508" s="1">
        <v>40900</v>
      </c>
      <c r="B1508">
        <v>3525.1897029940401</v>
      </c>
      <c r="D1508" s="1">
        <v>40919</v>
      </c>
      <c r="E1508">
        <f t="shared" si="154"/>
        <v>2236.04</v>
      </c>
      <c r="F1508">
        <f t="shared" si="155"/>
        <v>3667.4926082338702</v>
      </c>
      <c r="G1508" s="2">
        <f t="shared" si="156"/>
        <v>3.3789392912753069E-3</v>
      </c>
      <c r="H1508" s="2">
        <f t="shared" si="157"/>
        <v>9.4632731001643381E-3</v>
      </c>
      <c r="I1508">
        <f t="shared" si="158"/>
        <v>14545.998620887083</v>
      </c>
      <c r="J1508">
        <f t="shared" si="159"/>
        <v>34984.888385765596</v>
      </c>
      <c r="AB1508" s="1">
        <v>40913</v>
      </c>
      <c r="AC1508">
        <v>2217.56</v>
      </c>
    </row>
    <row r="1509" spans="1:29">
      <c r="A1509" s="1">
        <v>40904</v>
      </c>
      <c r="B1509">
        <v>3534.6389168986202</v>
      </c>
      <c r="D1509" s="1">
        <v>40920</v>
      </c>
      <c r="E1509">
        <f t="shared" si="154"/>
        <v>2234.64</v>
      </c>
      <c r="F1509">
        <f t="shared" si="155"/>
        <v>3683.4272579209101</v>
      </c>
      <c r="G1509" s="2">
        <f t="shared" si="156"/>
        <v>-6.261068674979775E-4</v>
      </c>
      <c r="H1509" s="2">
        <f t="shared" si="157"/>
        <v>4.3134856411063075E-3</v>
      </c>
      <c r="I1509">
        <f t="shared" si="158"/>
        <v>14536.89127125593</v>
      </c>
      <c r="J1509">
        <f t="shared" si="159"/>
        <v>35135.795199473301</v>
      </c>
      <c r="AB1509" s="1">
        <v>40914</v>
      </c>
      <c r="AC1509">
        <v>2224</v>
      </c>
    </row>
    <row r="1510" spans="1:29">
      <c r="A1510" s="1">
        <v>40905</v>
      </c>
      <c r="B1510">
        <v>3469.27592194521</v>
      </c>
      <c r="D1510" s="1">
        <v>40921</v>
      </c>
      <c r="E1510">
        <f t="shared" si="154"/>
        <v>2245.09</v>
      </c>
      <c r="F1510">
        <f t="shared" si="155"/>
        <v>3658.6384772019801</v>
      </c>
      <c r="G1510" s="2">
        <f t="shared" si="156"/>
        <v>4.6763684530843896E-3</v>
      </c>
      <c r="H1510" s="2">
        <f t="shared" si="157"/>
        <v>-6.7611633123896616E-3</v>
      </c>
      <c r="I1510">
        <f t="shared" si="158"/>
        <v>14604.87113100275</v>
      </c>
      <c r="J1510">
        <f t="shared" si="159"/>
        <v>34898.236350018989</v>
      </c>
      <c r="AB1510" s="1">
        <v>40917</v>
      </c>
      <c r="AC1510">
        <v>2226.4299999999998</v>
      </c>
    </row>
    <row r="1511" spans="1:29">
      <c r="A1511" s="1">
        <v>40906</v>
      </c>
      <c r="B1511">
        <v>3424.9444362159802</v>
      </c>
      <c r="D1511" s="1">
        <v>40925</v>
      </c>
      <c r="E1511">
        <f t="shared" si="154"/>
        <v>2247.39</v>
      </c>
      <c r="F1511">
        <f t="shared" si="155"/>
        <v>3720.5654047807402</v>
      </c>
      <c r="G1511" s="2">
        <f t="shared" si="156"/>
        <v>1.0244578168356888E-3</v>
      </c>
      <c r="H1511" s="2">
        <f t="shared" si="157"/>
        <v>1.6894872929192308E-2</v>
      </c>
      <c r="I1511">
        <f t="shared" si="158"/>
        <v>14619.833205396784</v>
      </c>
      <c r="J1511">
        <f t="shared" si="159"/>
        <v>35487.837618605481</v>
      </c>
      <c r="AB1511" s="1">
        <v>40918</v>
      </c>
      <c r="AC1511">
        <v>2228.5100000000002</v>
      </c>
    </row>
    <row r="1512" spans="1:29">
      <c r="A1512" s="1">
        <v>40907</v>
      </c>
      <c r="B1512">
        <v>3488.8780233135699</v>
      </c>
      <c r="D1512" s="1">
        <v>40926</v>
      </c>
      <c r="E1512">
        <f t="shared" si="154"/>
        <v>2242.4499999999998</v>
      </c>
      <c r="F1512">
        <f t="shared" si="155"/>
        <v>3719.9445378259702</v>
      </c>
      <c r="G1512" s="2">
        <f t="shared" si="156"/>
        <v>-2.1981053577705412E-3</v>
      </c>
      <c r="H1512" s="2">
        <f t="shared" si="157"/>
        <v>-1.9822356205126878E-4</v>
      </c>
      <c r="I1512">
        <f t="shared" si="158"/>
        <v>14587.697271698289</v>
      </c>
      <c r="J1512">
        <f t="shared" si="159"/>
        <v>35480.803093023227</v>
      </c>
      <c r="AB1512" s="1">
        <v>40919</v>
      </c>
      <c r="AC1512">
        <v>2236.04</v>
      </c>
    </row>
    <row r="1513" spans="1:29">
      <c r="A1513" s="1">
        <v>40911</v>
      </c>
      <c r="B1513">
        <v>3553.3449219986201</v>
      </c>
      <c r="D1513" s="1">
        <v>40927</v>
      </c>
      <c r="E1513">
        <f t="shared" si="154"/>
        <v>2237.83</v>
      </c>
      <c r="F1513">
        <f t="shared" si="155"/>
        <v>3697.5858520737002</v>
      </c>
      <c r="G1513" s="2">
        <f t="shared" si="156"/>
        <v>-2.0602466052754842E-3</v>
      </c>
      <c r="H1513" s="2">
        <f t="shared" si="157"/>
        <v>-6.0418382136227296E-3</v>
      </c>
      <c r="I1513">
        <f t="shared" si="158"/>
        <v>14557.643017915487</v>
      </c>
      <c r="J1513">
        <f t="shared" si="159"/>
        <v>35266.433821045779</v>
      </c>
      <c r="AB1513" s="1">
        <v>40920</v>
      </c>
      <c r="AC1513">
        <v>2234.64</v>
      </c>
    </row>
    <row r="1514" spans="1:29">
      <c r="A1514" s="1">
        <v>40912</v>
      </c>
      <c r="B1514">
        <v>3577.0243723584299</v>
      </c>
      <c r="D1514" s="1">
        <v>40928</v>
      </c>
      <c r="E1514">
        <f t="shared" si="154"/>
        <v>2233.96</v>
      </c>
      <c r="F1514">
        <f t="shared" si="155"/>
        <v>3713.7738721553701</v>
      </c>
      <c r="G1514" s="2">
        <f t="shared" si="156"/>
        <v>-1.72935388300266E-3</v>
      </c>
      <c r="H1514" s="2">
        <f t="shared" si="157"/>
        <v>4.3466478785843757E-3</v>
      </c>
      <c r="I1514">
        <f t="shared" si="158"/>
        <v>14532.467701435087</v>
      </c>
      <c r="J1514">
        <f t="shared" si="159"/>
        <v>35419.724590799262</v>
      </c>
      <c r="AB1514" s="1">
        <v>40921</v>
      </c>
      <c r="AC1514">
        <v>2245.09</v>
      </c>
    </row>
    <row r="1515" spans="1:29">
      <c r="A1515" s="1">
        <v>40913</v>
      </c>
      <c r="B1515">
        <v>3593.7672776925801</v>
      </c>
      <c r="D1515" s="1">
        <v>40931</v>
      </c>
      <c r="E1515">
        <f t="shared" si="154"/>
        <v>2232.39</v>
      </c>
      <c r="F1515">
        <f t="shared" si="155"/>
        <v>3743.9389976770599</v>
      </c>
      <c r="G1515" s="2">
        <f t="shared" si="156"/>
        <v>-7.0278787444721935E-4</v>
      </c>
      <c r="H1515" s="2">
        <f t="shared" si="157"/>
        <v>8.0911500518468741E-3</v>
      </c>
      <c r="I1515">
        <f t="shared" si="158"/>
        <v>14522.254459348724</v>
      </c>
      <c r="J1515">
        <f t="shared" si="159"/>
        <v>35706.310897258503</v>
      </c>
      <c r="AB1515" s="1">
        <v>40925</v>
      </c>
      <c r="AC1515">
        <v>2247.39</v>
      </c>
    </row>
    <row r="1516" spans="1:29">
      <c r="A1516" s="1">
        <v>40914</v>
      </c>
      <c r="B1516">
        <v>3596.7908102012998</v>
      </c>
      <c r="D1516" s="1">
        <v>40932</v>
      </c>
      <c r="E1516">
        <f t="shared" si="154"/>
        <v>2234.14</v>
      </c>
      <c r="F1516">
        <f t="shared" si="155"/>
        <v>3719.7002394340998</v>
      </c>
      <c r="G1516" s="2">
        <f t="shared" si="156"/>
        <v>7.8391320512993801E-4</v>
      </c>
      <c r="H1516" s="2">
        <f t="shared" si="157"/>
        <v>-6.5054820001792298E-3</v>
      </c>
      <c r="I1516">
        <f t="shared" si="158"/>
        <v>14533.638646387664</v>
      </c>
      <c r="J1516">
        <f t="shared" si="159"/>
        <v>35474.024134423584</v>
      </c>
      <c r="AB1516" s="1">
        <v>40926</v>
      </c>
      <c r="AC1516">
        <v>2242.4499999999998</v>
      </c>
    </row>
    <row r="1517" spans="1:29">
      <c r="A1517" s="1">
        <v>40917</v>
      </c>
      <c r="B1517">
        <v>3580.06593275764</v>
      </c>
      <c r="D1517" s="1">
        <v>40933</v>
      </c>
      <c r="E1517">
        <f t="shared" si="154"/>
        <v>2241.4</v>
      </c>
      <c r="F1517">
        <f t="shared" si="155"/>
        <v>3810.0389174015399</v>
      </c>
      <c r="G1517" s="2">
        <f t="shared" si="156"/>
        <v>3.2495725424548372E-3</v>
      </c>
      <c r="H1517" s="2">
        <f t="shared" si="157"/>
        <v>2.4255198674504843E-2</v>
      </c>
      <c r="I1517">
        <f t="shared" si="158"/>
        <v>14580.866759474926</v>
      </c>
      <c r="J1517">
        <f t="shared" si="159"/>
        <v>36334.453637588202</v>
      </c>
      <c r="AB1517" s="1">
        <v>40927</v>
      </c>
      <c r="AC1517">
        <v>2237.83</v>
      </c>
    </row>
    <row r="1518" spans="1:29">
      <c r="A1518" s="1">
        <v>40918</v>
      </c>
      <c r="B1518">
        <v>3632.9986581348098</v>
      </c>
      <c r="D1518" s="1">
        <v>40934</v>
      </c>
      <c r="E1518">
        <f t="shared" si="154"/>
        <v>2256.62</v>
      </c>
      <c r="F1518">
        <f t="shared" si="155"/>
        <v>3888.6493409708701</v>
      </c>
      <c r="G1518" s="2">
        <f t="shared" si="156"/>
        <v>6.7903988578565944E-3</v>
      </c>
      <c r="H1518" s="2">
        <f t="shared" si="157"/>
        <v>2.060109714749089E-2</v>
      </c>
      <c r="I1518">
        <f t="shared" si="158"/>
        <v>14679.876660465023</v>
      </c>
      <c r="J1518">
        <f t="shared" si="159"/>
        <v>37082.983246777156</v>
      </c>
      <c r="AB1518" s="1">
        <v>40928</v>
      </c>
      <c r="AC1518">
        <v>2233.96</v>
      </c>
    </row>
    <row r="1519" spans="1:29">
      <c r="A1519" s="1">
        <v>40919</v>
      </c>
      <c r="B1519">
        <v>3667.4926082338702</v>
      </c>
      <c r="D1519" s="1">
        <v>40935</v>
      </c>
      <c r="E1519">
        <f t="shared" si="154"/>
        <v>2261.66</v>
      </c>
      <c r="F1519">
        <f t="shared" si="155"/>
        <v>3911.6168803143</v>
      </c>
      <c r="G1519" s="2">
        <f t="shared" si="156"/>
        <v>2.2334287562815192E-3</v>
      </c>
      <c r="H1519" s="2">
        <f t="shared" si="157"/>
        <v>5.8749532985960754E-3</v>
      </c>
      <c r="I1519">
        <f t="shared" si="158"/>
        <v>14712.663119137171</v>
      </c>
      <c r="J1519">
        <f t="shared" si="159"/>
        <v>37300.844041524586</v>
      </c>
      <c r="AB1519" s="1">
        <v>40931</v>
      </c>
      <c r="AC1519">
        <v>2232.39</v>
      </c>
    </row>
    <row r="1520" spans="1:29">
      <c r="A1520" s="1">
        <v>40920</v>
      </c>
      <c r="B1520">
        <v>3683.4272579209101</v>
      </c>
      <c r="D1520" s="1">
        <v>40938</v>
      </c>
      <c r="E1520">
        <f t="shared" si="154"/>
        <v>2269.58</v>
      </c>
      <c r="F1520">
        <f t="shared" si="155"/>
        <v>3923.3731117586499</v>
      </c>
      <c r="G1520" s="2">
        <f t="shared" si="156"/>
        <v>3.5018526215258028E-3</v>
      </c>
      <c r="H1520" s="2">
        <f t="shared" si="157"/>
        <v>2.9741167695019563E-3</v>
      </c>
      <c r="I1520">
        <f t="shared" si="158"/>
        <v>14764.184697050547</v>
      </c>
      <c r="J1520">
        <f t="shared" si="159"/>
        <v>37411.781107305062</v>
      </c>
      <c r="AB1520" s="1">
        <v>40932</v>
      </c>
      <c r="AC1520">
        <v>2234.14</v>
      </c>
    </row>
    <row r="1521" spans="1:29">
      <c r="A1521" s="1">
        <v>40921</v>
      </c>
      <c r="B1521">
        <v>3658.6384772019801</v>
      </c>
      <c r="D1521" s="1">
        <v>40939</v>
      </c>
      <c r="E1521">
        <f t="shared" si="154"/>
        <v>2275.9499999999998</v>
      </c>
      <c r="F1521">
        <f t="shared" si="155"/>
        <v>3948.5797436396701</v>
      </c>
      <c r="G1521" s="2">
        <f t="shared" si="156"/>
        <v>2.8066866997418227E-3</v>
      </c>
      <c r="H1521" s="2">
        <f t="shared" si="157"/>
        <v>6.3933856233498679E-3</v>
      </c>
      <c r="I1521">
        <f t="shared" si="158"/>
        <v>14805.62313787229</v>
      </c>
      <c r="J1521">
        <f t="shared" si="159"/>
        <v>37650.969050780412</v>
      </c>
      <c r="AB1521" s="1">
        <v>40933</v>
      </c>
      <c r="AC1521">
        <v>2241.4</v>
      </c>
    </row>
    <row r="1522" spans="1:29">
      <c r="A1522" s="1">
        <v>40925</v>
      </c>
      <c r="B1522">
        <v>3720.5654047807402</v>
      </c>
      <c r="D1522" s="1">
        <v>40940</v>
      </c>
      <c r="E1522">
        <f t="shared" si="154"/>
        <v>2271.1999999999998</v>
      </c>
      <c r="F1522">
        <f t="shared" si="155"/>
        <v>3961.5358567534799</v>
      </c>
      <c r="G1522" s="2">
        <f t="shared" si="156"/>
        <v>-2.0870405764625843E-3</v>
      </c>
      <c r="H1522" s="2">
        <f t="shared" si="157"/>
        <v>3.2498592166741677E-3</v>
      </c>
      <c r="I1522">
        <f t="shared" si="158"/>
        <v>14774.723201623738</v>
      </c>
      <c r="J1522">
        <f t="shared" si="159"/>
        <v>37773.329399566799</v>
      </c>
      <c r="AB1522" s="1">
        <v>40934</v>
      </c>
      <c r="AC1522">
        <v>2256.62</v>
      </c>
    </row>
    <row r="1523" spans="1:29">
      <c r="A1523" s="1">
        <v>40926</v>
      </c>
      <c r="B1523">
        <v>3719.9445378259702</v>
      </c>
      <c r="D1523" s="1">
        <v>40941</v>
      </c>
      <c r="E1523">
        <f t="shared" si="154"/>
        <v>2275.62</v>
      </c>
      <c r="F1523">
        <f t="shared" si="155"/>
        <v>3990.5083769122798</v>
      </c>
      <c r="G1523" s="2">
        <f t="shared" si="156"/>
        <v>1.9461077844311614E-3</v>
      </c>
      <c r="H1523" s="2">
        <f t="shared" si="157"/>
        <v>7.2821072929548317E-3</v>
      </c>
      <c r="I1523">
        <f t="shared" si="158"/>
        <v>14803.476405459232</v>
      </c>
      <c r="J1523">
        <f t="shared" si="159"/>
        <v>38048.398837066568</v>
      </c>
      <c r="AB1523" s="1">
        <v>40935</v>
      </c>
      <c r="AC1523">
        <v>2261.66</v>
      </c>
    </row>
    <row r="1524" spans="1:29">
      <c r="A1524" s="1">
        <v>40927</v>
      </c>
      <c r="B1524">
        <v>3697.5858520737002</v>
      </c>
      <c r="D1524" s="1">
        <v>40942</v>
      </c>
      <c r="E1524">
        <f t="shared" si="154"/>
        <v>2263.9</v>
      </c>
      <c r="F1524">
        <f t="shared" si="155"/>
        <v>3931.8346734483798</v>
      </c>
      <c r="G1524" s="2">
        <f t="shared" si="156"/>
        <v>-5.1502447684586006E-3</v>
      </c>
      <c r="H1524" s="2">
        <f t="shared" si="157"/>
        <v>-1.4734664654417451E-2</v>
      </c>
      <c r="I1524">
        <f t="shared" si="158"/>
        <v>14727.234878547015</v>
      </c>
      <c r="J1524">
        <f t="shared" si="159"/>
        <v>37487.768439564868</v>
      </c>
      <c r="AB1524" s="1">
        <v>40938</v>
      </c>
      <c r="AC1524">
        <v>2269.58</v>
      </c>
    </row>
    <row r="1525" spans="1:29">
      <c r="A1525" s="1">
        <v>40928</v>
      </c>
      <c r="B1525">
        <v>3713.7738721553701</v>
      </c>
      <c r="D1525" s="1">
        <v>40945</v>
      </c>
      <c r="E1525">
        <f t="shared" si="154"/>
        <v>2277.11</v>
      </c>
      <c r="F1525">
        <f t="shared" si="155"/>
        <v>3913.56538249186</v>
      </c>
      <c r="G1525" s="2">
        <f t="shared" si="156"/>
        <v>5.8350633861918855E-3</v>
      </c>
      <c r="H1525" s="2">
        <f t="shared" si="157"/>
        <v>-4.6778545845870597E-3</v>
      </c>
      <c r="I1525">
        <f t="shared" si="158"/>
        <v>14813.169227566672</v>
      </c>
      <c r="J1525">
        <f t="shared" si="159"/>
        <v>37312.406110103911</v>
      </c>
      <c r="AB1525" s="1">
        <v>40939</v>
      </c>
      <c r="AC1525">
        <v>2275.9499999999998</v>
      </c>
    </row>
    <row r="1526" spans="1:29">
      <c r="A1526" s="1">
        <v>40931</v>
      </c>
      <c r="B1526">
        <v>3743.9389976770599</v>
      </c>
      <c r="D1526" s="1">
        <v>40946</v>
      </c>
      <c r="E1526">
        <f t="shared" si="154"/>
        <v>2271.62</v>
      </c>
      <c r="F1526">
        <f t="shared" si="155"/>
        <v>3953.4675734100701</v>
      </c>
      <c r="G1526" s="2">
        <f t="shared" si="156"/>
        <v>-2.410950722626537E-3</v>
      </c>
      <c r="H1526" s="2">
        <f t="shared" si="157"/>
        <v>1.0164517482558278E-2</v>
      </c>
      <c r="I1526">
        <f t="shared" si="158"/>
        <v>14777.455406513081</v>
      </c>
      <c r="J1526">
        <f t="shared" si="159"/>
        <v>37691.668714326377</v>
      </c>
      <c r="AB1526" s="1">
        <v>40940</v>
      </c>
      <c r="AC1526">
        <v>2271.1999999999998</v>
      </c>
    </row>
    <row r="1527" spans="1:29">
      <c r="A1527" s="1">
        <v>40932</v>
      </c>
      <c r="B1527">
        <v>3719.7002394340998</v>
      </c>
      <c r="D1527" s="1">
        <v>40947</v>
      </c>
      <c r="E1527">
        <f t="shared" si="154"/>
        <v>2274.37</v>
      </c>
      <c r="F1527">
        <f t="shared" si="155"/>
        <v>3921.2808323051499</v>
      </c>
      <c r="G1527" s="2">
        <f t="shared" si="156"/>
        <v>1.2105897993501813E-3</v>
      </c>
      <c r="H1527" s="2">
        <f t="shared" si="157"/>
        <v>-8.1727441987855861E-3</v>
      </c>
      <c r="I1527">
        <f t="shared" si="158"/>
        <v>14795.344843288558</v>
      </c>
      <c r="J1527">
        <f t="shared" si="159"/>
        <v>37383.624347498822</v>
      </c>
      <c r="AB1527" s="1">
        <v>40941</v>
      </c>
      <c r="AC1527">
        <v>2275.62</v>
      </c>
    </row>
    <row r="1528" spans="1:29">
      <c r="A1528" s="1">
        <v>40933</v>
      </c>
      <c r="B1528">
        <v>3810.0389174015399</v>
      </c>
      <c r="D1528" s="1">
        <v>40948</v>
      </c>
      <c r="E1528">
        <f t="shared" si="154"/>
        <v>2270.04</v>
      </c>
      <c r="F1528">
        <f t="shared" si="155"/>
        <v>3934.8107793651202</v>
      </c>
      <c r="G1528" s="2">
        <f t="shared" si="156"/>
        <v>-1.903823916073466E-3</v>
      </c>
      <c r="H1528" s="2">
        <f t="shared" si="157"/>
        <v>3.4190405103232354E-3</v>
      </c>
      <c r="I1528">
        <f t="shared" si="158"/>
        <v>14767.177111929352</v>
      </c>
      <c r="J1528">
        <f t="shared" si="159"/>
        <v>37511.440473565621</v>
      </c>
      <c r="AB1528" s="1">
        <v>40942</v>
      </c>
      <c r="AC1528">
        <v>2263.9</v>
      </c>
    </row>
    <row r="1529" spans="1:29">
      <c r="A1529" s="1">
        <v>40934</v>
      </c>
      <c r="B1529">
        <v>3888.6493409708701</v>
      </c>
      <c r="D1529" s="1">
        <v>40949</v>
      </c>
      <c r="E1529">
        <f t="shared" si="154"/>
        <v>2277.31</v>
      </c>
      <c r="F1529">
        <f t="shared" si="155"/>
        <v>3914.1307108664701</v>
      </c>
      <c r="G1529" s="2">
        <f t="shared" si="156"/>
        <v>3.2025867385596651E-3</v>
      </c>
      <c r="H1529" s="2">
        <f t="shared" si="157"/>
        <v>-5.2870195951516871E-3</v>
      </c>
      <c r="I1529">
        <f t="shared" si="158"/>
        <v>14814.470277513978</v>
      </c>
      <c r="J1529">
        <f t="shared" si="159"/>
        <v>37313.116752739516</v>
      </c>
      <c r="AB1529" s="1">
        <v>40945</v>
      </c>
      <c r="AC1529">
        <v>2277.11</v>
      </c>
    </row>
    <row r="1530" spans="1:29">
      <c r="A1530" s="1">
        <v>40935</v>
      </c>
      <c r="B1530">
        <v>3911.6168803143</v>
      </c>
      <c r="D1530" s="1">
        <v>40952</v>
      </c>
      <c r="E1530">
        <f t="shared" si="154"/>
        <v>2276.9699999999998</v>
      </c>
      <c r="F1530">
        <f t="shared" si="155"/>
        <v>3915.4744892451999</v>
      </c>
      <c r="G1530" s="2">
        <f t="shared" si="156"/>
        <v>-1.4929895359006018E-4</v>
      </c>
      <c r="H1530" s="2">
        <f t="shared" si="157"/>
        <v>3.1196543437025459E-4</v>
      </c>
      <c r="I1530">
        <f t="shared" si="158"/>
        <v>14812.258492603554</v>
      </c>
      <c r="J1530">
        <f t="shared" si="159"/>
        <v>37324.757155414991</v>
      </c>
      <c r="AB1530" s="1">
        <v>40946</v>
      </c>
      <c r="AC1530">
        <v>2271.62</v>
      </c>
    </row>
    <row r="1531" spans="1:29">
      <c r="A1531" s="1">
        <v>40938</v>
      </c>
      <c r="B1531">
        <v>3923.3731117586499</v>
      </c>
      <c r="D1531" s="1">
        <v>40953</v>
      </c>
      <c r="E1531">
        <f t="shared" si="154"/>
        <v>2286.42</v>
      </c>
      <c r="F1531">
        <f t="shared" si="155"/>
        <v>3903.5260842085199</v>
      </c>
      <c r="G1531" s="2">
        <f t="shared" si="156"/>
        <v>4.1502523089897991E-3</v>
      </c>
      <c r="H1531" s="2">
        <f t="shared" si="157"/>
        <v>-3.0829346705118269E-3</v>
      </c>
      <c r="I1531">
        <f t="shared" si="158"/>
        <v>14873.733102613836</v>
      </c>
      <c r="J1531">
        <f t="shared" si="159"/>
        <v>37209.687367512131</v>
      </c>
      <c r="AB1531" s="1">
        <v>40947</v>
      </c>
      <c r="AC1531">
        <v>2274.37</v>
      </c>
    </row>
    <row r="1532" spans="1:29">
      <c r="A1532" s="1">
        <v>40939</v>
      </c>
      <c r="B1532">
        <v>3948.5797436396701</v>
      </c>
      <c r="D1532" s="1">
        <v>40954</v>
      </c>
      <c r="E1532">
        <f t="shared" si="154"/>
        <v>2282.65</v>
      </c>
      <c r="F1532">
        <f t="shared" si="155"/>
        <v>3927.6580408261302</v>
      </c>
      <c r="G1532" s="2">
        <f t="shared" si="156"/>
        <v>-1.6488659126494554E-3</v>
      </c>
      <c r="H1532" s="2">
        <f t="shared" si="157"/>
        <v>6.1507425991172652E-3</v>
      </c>
      <c r="I1532">
        <f t="shared" si="158"/>
        <v>14849.20831110709</v>
      </c>
      <c r="J1532">
        <f t="shared" si="159"/>
        <v>37438.554576703318</v>
      </c>
      <c r="AB1532" s="1">
        <v>40948</v>
      </c>
      <c r="AC1532">
        <v>2270.04</v>
      </c>
    </row>
    <row r="1533" spans="1:29">
      <c r="A1533" s="1">
        <v>40940</v>
      </c>
      <c r="B1533">
        <v>3961.5358567534799</v>
      </c>
      <c r="D1533" s="1">
        <v>40955</v>
      </c>
      <c r="E1533">
        <f t="shared" si="154"/>
        <v>2269</v>
      </c>
      <c r="F1533">
        <f t="shared" si="155"/>
        <v>3913.9687261365202</v>
      </c>
      <c r="G1533" s="2">
        <f t="shared" si="156"/>
        <v>-5.9798917924342998E-3</v>
      </c>
      <c r="H1533" s="2">
        <f t="shared" si="157"/>
        <v>-3.5167123788342517E-3</v>
      </c>
      <c r="I1533">
        <f t="shared" si="158"/>
        <v>14760.411652203353</v>
      </c>
      <c r="J1533">
        <f t="shared" si="159"/>
        <v>37306.893948377765</v>
      </c>
      <c r="AB1533" s="1">
        <v>40949</v>
      </c>
      <c r="AC1533">
        <v>2277.31</v>
      </c>
    </row>
    <row r="1534" spans="1:29">
      <c r="A1534" s="1">
        <v>40941</v>
      </c>
      <c r="B1534">
        <v>3990.5083769122798</v>
      </c>
      <c r="D1534" s="1">
        <v>40956</v>
      </c>
      <c r="E1534">
        <f t="shared" si="154"/>
        <v>2271.0500000000002</v>
      </c>
      <c r="F1534">
        <f t="shared" si="155"/>
        <v>3910.4303083029799</v>
      </c>
      <c r="G1534" s="2">
        <f t="shared" si="156"/>
        <v>9.034817100044279E-4</v>
      </c>
      <c r="H1534" s="2">
        <f t="shared" si="157"/>
        <v>-9.3539777728227557E-4</v>
      </c>
      <c r="I1534">
        <f t="shared" si="158"/>
        <v>14773.747414163256</v>
      </c>
      <c r="J1534">
        <f t="shared" si="159"/>
        <v>37271.997162701147</v>
      </c>
      <c r="AB1534" s="1">
        <v>40952</v>
      </c>
      <c r="AC1534">
        <v>2276.9699999999998</v>
      </c>
    </row>
    <row r="1535" spans="1:29">
      <c r="A1535" s="1">
        <v>40942</v>
      </c>
      <c r="B1535">
        <v>3931.8346734483798</v>
      </c>
      <c r="D1535" s="1">
        <v>40960</v>
      </c>
      <c r="E1535">
        <f t="shared" si="154"/>
        <v>2269.35</v>
      </c>
      <c r="F1535">
        <f t="shared" si="155"/>
        <v>3976.17508292002</v>
      </c>
      <c r="G1535" s="2">
        <f t="shared" si="156"/>
        <v>-7.4855243169469343E-4</v>
      </c>
      <c r="H1535" s="2">
        <f t="shared" si="157"/>
        <v>1.6781320866671914E-2</v>
      </c>
      <c r="I1535">
        <f t="shared" si="158"/>
        <v>14762.688489611141</v>
      </c>
      <c r="J1535">
        <f t="shared" si="159"/>
        <v>37897.470506430116</v>
      </c>
      <c r="AB1535" s="1">
        <v>40953</v>
      </c>
      <c r="AC1535">
        <v>2286.42</v>
      </c>
    </row>
    <row r="1536" spans="1:29">
      <c r="A1536" s="1">
        <v>40945</v>
      </c>
      <c r="B1536">
        <v>3913.56538249186</v>
      </c>
      <c r="D1536" s="1">
        <v>40961</v>
      </c>
      <c r="E1536">
        <f t="shared" si="154"/>
        <v>2276.54</v>
      </c>
      <c r="F1536">
        <f t="shared" si="155"/>
        <v>4024.5645894132699</v>
      </c>
      <c r="G1536" s="2">
        <f t="shared" si="156"/>
        <v>3.1683081058453411E-3</v>
      </c>
      <c r="H1536" s="2">
        <f t="shared" si="157"/>
        <v>1.213851391188E-2</v>
      </c>
      <c r="I1536">
        <f t="shared" si="158"/>
        <v>14809.461235216846</v>
      </c>
      <c r="J1536">
        <f t="shared" si="159"/>
        <v>38357.489479397474</v>
      </c>
      <c r="AB1536" s="1">
        <v>40954</v>
      </c>
      <c r="AC1536">
        <v>2282.65</v>
      </c>
    </row>
    <row r="1537" spans="1:29">
      <c r="A1537" s="1">
        <v>40946</v>
      </c>
      <c r="B1537">
        <v>3953.4675734100701</v>
      </c>
      <c r="D1537" s="1">
        <v>40962</v>
      </c>
      <c r="E1537">
        <f t="shared" si="154"/>
        <v>2279.79</v>
      </c>
      <c r="F1537">
        <f t="shared" si="155"/>
        <v>4060.6702198676298</v>
      </c>
      <c r="G1537" s="2">
        <f t="shared" si="156"/>
        <v>1.4276050497685766E-3</v>
      </c>
      <c r="H1537" s="2">
        <f t="shared" si="157"/>
        <v>8.9399642493564694E-3</v>
      </c>
      <c r="I1537">
        <f t="shared" si="158"/>
        <v>14830.603296860594</v>
      </c>
      <c r="J1537">
        <f t="shared" si="159"/>
        <v>38700.404064038354</v>
      </c>
      <c r="AB1537" s="1">
        <v>40955</v>
      </c>
      <c r="AC1537">
        <v>2269</v>
      </c>
    </row>
    <row r="1538" spans="1:29">
      <c r="A1538" s="1">
        <v>40947</v>
      </c>
      <c r="B1538">
        <v>3921.2808323051499</v>
      </c>
      <c r="D1538" s="1">
        <v>40963</v>
      </c>
      <c r="E1538">
        <f t="shared" si="154"/>
        <v>2284.5100000000002</v>
      </c>
      <c r="F1538">
        <f t="shared" si="155"/>
        <v>4045.28419679747</v>
      </c>
      <c r="G1538" s="2">
        <f t="shared" si="156"/>
        <v>2.0703661302139409E-3</v>
      </c>
      <c r="H1538" s="2">
        <f t="shared" si="157"/>
        <v>-3.8203845717134414E-3</v>
      </c>
      <c r="I1538">
        <f t="shared" si="158"/>
        <v>14861.308075617053</v>
      </c>
      <c r="J1538">
        <f t="shared" si="159"/>
        <v>38552.553637433026</v>
      </c>
      <c r="AB1538" s="1">
        <v>40956</v>
      </c>
      <c r="AC1538">
        <v>2271.0500000000002</v>
      </c>
    </row>
    <row r="1539" spans="1:29">
      <c r="A1539" s="1">
        <v>40948</v>
      </c>
      <c r="B1539">
        <v>3934.8107793651202</v>
      </c>
      <c r="D1539" s="1">
        <v>40966</v>
      </c>
      <c r="E1539">
        <f t="shared" si="154"/>
        <v>2293.58</v>
      </c>
      <c r="F1539">
        <f t="shared" si="155"/>
        <v>4058.57677957037</v>
      </c>
      <c r="G1539" s="2">
        <f t="shared" si="156"/>
        <v>3.9702168079804867E-3</v>
      </c>
      <c r="H1539" s="2">
        <f t="shared" si="157"/>
        <v>3.254596137966271E-3</v>
      </c>
      <c r="I1539">
        <f t="shared" si="158"/>
        <v>14920.310690727443</v>
      </c>
      <c r="J1539">
        <f t="shared" si="159"/>
        <v>38678.026629610147</v>
      </c>
      <c r="AB1539" s="1">
        <v>40960</v>
      </c>
      <c r="AC1539">
        <v>2269.35</v>
      </c>
    </row>
    <row r="1540" spans="1:29">
      <c r="A1540" s="1">
        <v>40949</v>
      </c>
      <c r="B1540">
        <v>3914.1307108664701</v>
      </c>
      <c r="D1540" s="1">
        <v>40967</v>
      </c>
      <c r="E1540">
        <f t="shared" si="154"/>
        <v>2294.9699999999998</v>
      </c>
      <c r="F1540">
        <f t="shared" si="155"/>
        <v>4090.6889883322001</v>
      </c>
      <c r="G1540" s="2">
        <f t="shared" si="156"/>
        <v>6.0603946668513764E-4</v>
      </c>
      <c r="H1540" s="2">
        <f t="shared" si="157"/>
        <v>7.8808354105522564E-3</v>
      </c>
      <c r="I1540">
        <f t="shared" si="158"/>
        <v>14929.352987861228</v>
      </c>
      <c r="J1540">
        <f t="shared" si="159"/>
        <v>38982.841791483057</v>
      </c>
      <c r="AB1540" s="1">
        <v>40961</v>
      </c>
      <c r="AC1540">
        <v>2276.54</v>
      </c>
    </row>
    <row r="1541" spans="1:29">
      <c r="A1541" s="1">
        <v>40952</v>
      </c>
      <c r="B1541">
        <v>3915.4744892451999</v>
      </c>
      <c r="D1541" s="1">
        <v>40968</v>
      </c>
      <c r="E1541">
        <f t="shared" ref="E1541:E1604" si="160">SUMIF(AB:AB,D1541,AC:AC)</f>
        <v>2295.11</v>
      </c>
      <c r="F1541">
        <f t="shared" ref="F1541:F1604" si="161">SUMIF(A:A,D1541,B:B)</f>
        <v>3914.8466533845699</v>
      </c>
      <c r="G1541" s="2">
        <f t="shared" ref="G1541:G1604" si="162">E1541/E1540-1</f>
        <v>6.1002976073920578E-5</v>
      </c>
      <c r="H1541" s="2">
        <f t="shared" ref="H1541:H1604" si="163">(F1541/F1540-1)-($M$23/252)</f>
        <v>-4.3017343851550129E-2</v>
      </c>
      <c r="I1541">
        <f t="shared" ref="I1541:I1604" si="164">I1540*(1+G1541)</f>
        <v>14930.263722824346</v>
      </c>
      <c r="J1541">
        <f t="shared" ref="J1541:J1604" si="165">J1540*(1+H1541)</f>
        <v>37305.903481828253</v>
      </c>
      <c r="AB1541" s="1">
        <v>40962</v>
      </c>
      <c r="AC1541">
        <v>2279.79</v>
      </c>
    </row>
    <row r="1542" spans="1:29">
      <c r="A1542" s="1">
        <v>40953</v>
      </c>
      <c r="B1542">
        <v>3903.5260842085199</v>
      </c>
      <c r="D1542" s="1">
        <v>40969</v>
      </c>
      <c r="E1542">
        <f t="shared" si="160"/>
        <v>2289.13</v>
      </c>
      <c r="F1542">
        <f t="shared" si="161"/>
        <v>3932.1509797308299</v>
      </c>
      <c r="G1542" s="2">
        <f t="shared" si="162"/>
        <v>-2.6055396037663048E-3</v>
      </c>
      <c r="H1542" s="2">
        <f t="shared" si="163"/>
        <v>4.3888306572220318E-3</v>
      </c>
      <c r="I1542">
        <f t="shared" si="164"/>
        <v>14891.362329399852</v>
      </c>
      <c r="J1542">
        <f t="shared" si="165"/>
        <v>37469.632774724661</v>
      </c>
      <c r="AB1542" s="1">
        <v>40963</v>
      </c>
      <c r="AC1542">
        <v>2284.5100000000002</v>
      </c>
    </row>
    <row r="1543" spans="1:29">
      <c r="A1543" s="1">
        <v>40954</v>
      </c>
      <c r="B1543">
        <v>3927.6580408261302</v>
      </c>
      <c r="D1543" s="1">
        <v>40970</v>
      </c>
      <c r="E1543">
        <f t="shared" si="160"/>
        <v>2296.94</v>
      </c>
      <c r="F1543">
        <f t="shared" si="161"/>
        <v>3920.5894894335102</v>
      </c>
      <c r="G1543" s="2">
        <f t="shared" si="162"/>
        <v>3.4117765264531918E-3</v>
      </c>
      <c r="H1543" s="2">
        <f t="shared" si="163"/>
        <v>-2.9715949794429145E-3</v>
      </c>
      <c r="I1543">
        <f t="shared" si="164"/>
        <v>14942.168329842207</v>
      </c>
      <c r="J1543">
        <f t="shared" si="165"/>
        <v>37358.288202089723</v>
      </c>
      <c r="AB1543" s="1">
        <v>40966</v>
      </c>
      <c r="AC1543">
        <v>2293.58</v>
      </c>
    </row>
    <row r="1544" spans="1:29">
      <c r="A1544" s="1">
        <v>40955</v>
      </c>
      <c r="B1544">
        <v>3913.9687261365202</v>
      </c>
      <c r="D1544" s="1">
        <v>40973</v>
      </c>
      <c r="E1544">
        <f t="shared" si="160"/>
        <v>2292.3200000000002</v>
      </c>
      <c r="F1544">
        <f t="shared" si="161"/>
        <v>3899.6414372289601</v>
      </c>
      <c r="G1544" s="2">
        <f t="shared" si="162"/>
        <v>-2.011371650979088E-3</v>
      </c>
      <c r="H1544" s="2">
        <f t="shared" si="163"/>
        <v>-5.3744365816043357E-3</v>
      </c>
      <c r="I1544">
        <f t="shared" si="164"/>
        <v>14912.114076059404</v>
      </c>
      <c r="J1544">
        <f t="shared" si="165"/>
        <v>37157.508451350295</v>
      </c>
      <c r="AB1544" s="1">
        <v>40967</v>
      </c>
      <c r="AC1544">
        <v>2294.9699999999998</v>
      </c>
    </row>
    <row r="1545" spans="1:29">
      <c r="A1545" s="1">
        <v>40956</v>
      </c>
      <c r="B1545">
        <v>3910.4303083029799</v>
      </c>
      <c r="D1545" s="1">
        <v>40974</v>
      </c>
      <c r="E1545">
        <f t="shared" si="160"/>
        <v>2294.2399999999998</v>
      </c>
      <c r="F1545">
        <f t="shared" si="161"/>
        <v>3833.9743554243901</v>
      </c>
      <c r="G1545" s="2">
        <f t="shared" si="162"/>
        <v>8.3757939554662819E-4</v>
      </c>
      <c r="H1545" s="2">
        <f t="shared" si="163"/>
        <v>-1.6870610677330009E-2</v>
      </c>
      <c r="I1545">
        <f t="shared" si="164"/>
        <v>14924.604155553552</v>
      </c>
      <c r="J1545">
        <f t="shared" si="165"/>
        <v>36530.638592527968</v>
      </c>
      <c r="AB1545" s="1">
        <v>40968</v>
      </c>
      <c r="AC1545">
        <v>2295.11</v>
      </c>
    </row>
    <row r="1546" spans="1:29">
      <c r="A1546" s="1">
        <v>40960</v>
      </c>
      <c r="B1546">
        <v>3976.17508292002</v>
      </c>
      <c r="D1546" s="1">
        <v>40975</v>
      </c>
      <c r="E1546">
        <f t="shared" si="160"/>
        <v>2288.7199999999998</v>
      </c>
      <c r="F1546">
        <f t="shared" si="161"/>
        <v>3853.04910244249</v>
      </c>
      <c r="G1546" s="2">
        <f t="shared" si="162"/>
        <v>-2.4060255247925211E-3</v>
      </c>
      <c r="H1546" s="2">
        <f t="shared" si="163"/>
        <v>4.9438397880979482E-3</v>
      </c>
      <c r="I1546">
        <f t="shared" si="164"/>
        <v>14888.695177007865</v>
      </c>
      <c r="J1546">
        <f t="shared" si="165"/>
        <v>36711.240217086335</v>
      </c>
      <c r="AB1546" s="1">
        <v>40969</v>
      </c>
      <c r="AC1546">
        <v>2289.13</v>
      </c>
    </row>
    <row r="1547" spans="1:29">
      <c r="A1547" s="1">
        <v>40961</v>
      </c>
      <c r="B1547">
        <v>4024.5645894132699</v>
      </c>
      <c r="D1547" s="1">
        <v>40976</v>
      </c>
      <c r="E1547">
        <f t="shared" si="160"/>
        <v>2285.1999999999998</v>
      </c>
      <c r="F1547">
        <f t="shared" si="161"/>
        <v>3875.74650668714</v>
      </c>
      <c r="G1547" s="2">
        <f t="shared" si="162"/>
        <v>-1.5379775595092404E-3</v>
      </c>
      <c r="H1547" s="2">
        <f t="shared" si="163"/>
        <v>5.8594151314999791E-3</v>
      </c>
      <c r="I1547">
        <f t="shared" si="164"/>
        <v>14865.796697935253</v>
      </c>
      <c r="J1547">
        <f t="shared" si="165"/>
        <v>36926.346613510461</v>
      </c>
      <c r="AB1547" s="1">
        <v>40970</v>
      </c>
      <c r="AC1547">
        <v>2296.94</v>
      </c>
    </row>
    <row r="1548" spans="1:29">
      <c r="A1548" s="1">
        <v>40962</v>
      </c>
      <c r="B1548">
        <v>4060.6702198676298</v>
      </c>
      <c r="D1548" s="1">
        <v>40977</v>
      </c>
      <c r="E1548">
        <f t="shared" si="160"/>
        <v>2281.5300000000002</v>
      </c>
      <c r="F1548">
        <f t="shared" si="161"/>
        <v>3905.9435152833098</v>
      </c>
      <c r="G1548" s="2">
        <f t="shared" si="162"/>
        <v>-1.605986346927879E-3</v>
      </c>
      <c r="H1548" s="2">
        <f t="shared" si="163"/>
        <v>7.759926240605031E-3</v>
      </c>
      <c r="I1548">
        <f t="shared" si="164"/>
        <v>14841.922431402163</v>
      </c>
      <c r="J1548">
        <f t="shared" si="165"/>
        <v>37212.892339566315</v>
      </c>
      <c r="AB1548" s="1">
        <v>40973</v>
      </c>
      <c r="AC1548">
        <v>2292.3200000000002</v>
      </c>
    </row>
    <row r="1549" spans="1:29">
      <c r="A1549" s="1">
        <v>40963</v>
      </c>
      <c r="B1549">
        <v>4045.28419679747</v>
      </c>
      <c r="D1549" s="1">
        <v>40980</v>
      </c>
      <c r="E1549">
        <f t="shared" si="160"/>
        <v>2283.48</v>
      </c>
      <c r="F1549">
        <f t="shared" si="161"/>
        <v>3879.6464675391699</v>
      </c>
      <c r="G1549" s="2">
        <f t="shared" si="162"/>
        <v>8.5468961617851669E-4</v>
      </c>
      <c r="H1549" s="2">
        <f t="shared" si="163"/>
        <v>-6.7639216670732135E-3</v>
      </c>
      <c r="I1549">
        <f t="shared" si="164"/>
        <v>14854.607668388409</v>
      </c>
      <c r="J1549">
        <f t="shared" si="165"/>
        <v>36961.18725077626</v>
      </c>
      <c r="AB1549" s="1">
        <v>40974</v>
      </c>
      <c r="AC1549">
        <v>2294.2399999999998</v>
      </c>
    </row>
    <row r="1550" spans="1:29">
      <c r="A1550" s="1">
        <v>40966</v>
      </c>
      <c r="B1550">
        <v>4058.57677957037</v>
      </c>
      <c r="D1550" s="1">
        <v>40981</v>
      </c>
      <c r="E1550">
        <f t="shared" si="160"/>
        <v>2275.16</v>
      </c>
      <c r="F1550">
        <f t="shared" si="161"/>
        <v>3845.6373255492899</v>
      </c>
      <c r="G1550" s="2">
        <f t="shared" si="162"/>
        <v>-3.6435615814459643E-3</v>
      </c>
      <c r="H1550" s="2">
        <f t="shared" si="163"/>
        <v>-8.7973907192635866E-3</v>
      </c>
      <c r="I1550">
        <f t="shared" si="164"/>
        <v>14800.483990580417</v>
      </c>
      <c r="J1550">
        <f t="shared" si="165"/>
        <v>36636.025245083321</v>
      </c>
      <c r="AB1550" s="1">
        <v>40975</v>
      </c>
      <c r="AC1550">
        <v>2288.7199999999998</v>
      </c>
    </row>
    <row r="1551" spans="1:29">
      <c r="A1551" s="1">
        <v>40967</v>
      </c>
      <c r="B1551">
        <v>4090.6889883322001</v>
      </c>
      <c r="D1551" s="1">
        <v>40982</v>
      </c>
      <c r="E1551">
        <f t="shared" si="160"/>
        <v>2257.31</v>
      </c>
      <c r="F1551">
        <f t="shared" si="161"/>
        <v>3702.9205427348502</v>
      </c>
      <c r="G1551" s="2">
        <f t="shared" si="162"/>
        <v>-7.8456020675468086E-3</v>
      </c>
      <c r="H1551" s="2">
        <f t="shared" si="163"/>
        <v>-3.7142696619760031E-2</v>
      </c>
      <c r="I1551">
        <f t="shared" si="164"/>
        <v>14684.365282783225</v>
      </c>
      <c r="J1551">
        <f t="shared" si="165"/>
        <v>35275.264474051321</v>
      </c>
      <c r="AB1551" s="1">
        <v>40976</v>
      </c>
      <c r="AC1551">
        <v>2285.1999999999998</v>
      </c>
    </row>
    <row r="1552" spans="1:29">
      <c r="A1552" s="1">
        <v>40968</v>
      </c>
      <c r="B1552">
        <v>3914.8466533845699</v>
      </c>
      <c r="D1552" s="1">
        <v>40983</v>
      </c>
      <c r="E1552">
        <f t="shared" si="160"/>
        <v>2261.69</v>
      </c>
      <c r="F1552">
        <f t="shared" si="161"/>
        <v>3745.4192622186101</v>
      </c>
      <c r="G1552" s="2">
        <f t="shared" si="162"/>
        <v>1.9403626440321897E-3</v>
      </c>
      <c r="H1552" s="2">
        <f t="shared" si="163"/>
        <v>1.1445731922799707E-2</v>
      </c>
      <c r="I1552">
        <f t="shared" si="164"/>
        <v>14712.85827662926</v>
      </c>
      <c r="J1552">
        <f t="shared" si="165"/>
        <v>35679.015694727168</v>
      </c>
      <c r="AB1552" s="1">
        <v>40977</v>
      </c>
      <c r="AC1552">
        <v>2281.5300000000002</v>
      </c>
    </row>
    <row r="1553" spans="1:29">
      <c r="A1553" s="1">
        <v>40969</v>
      </c>
      <c r="B1553">
        <v>3932.1509797308299</v>
      </c>
      <c r="D1553" s="1">
        <v>40984</v>
      </c>
      <c r="E1553">
        <f t="shared" si="160"/>
        <v>2262.79</v>
      </c>
      <c r="F1553">
        <f t="shared" si="161"/>
        <v>3740.7964976407902</v>
      </c>
      <c r="G1553" s="2">
        <f t="shared" si="162"/>
        <v>4.8636196826268296E-4</v>
      </c>
      <c r="H1553" s="2">
        <f t="shared" si="163"/>
        <v>-1.2655940943518177E-3</v>
      </c>
      <c r="I1553">
        <f t="shared" si="164"/>
        <v>14720.014051339451</v>
      </c>
      <c r="J1553">
        <f t="shared" si="165"/>
        <v>35633.860543171635</v>
      </c>
      <c r="AB1553" s="1">
        <v>40980</v>
      </c>
      <c r="AC1553">
        <v>2283.48</v>
      </c>
    </row>
    <row r="1554" spans="1:29">
      <c r="A1554" s="1">
        <v>40970</v>
      </c>
      <c r="B1554">
        <v>3920.5894894335102</v>
      </c>
      <c r="D1554" s="1">
        <v>40987</v>
      </c>
      <c r="E1554">
        <f t="shared" si="160"/>
        <v>2254.85</v>
      </c>
      <c r="F1554">
        <f t="shared" si="161"/>
        <v>3754.9768860460899</v>
      </c>
      <c r="G1554" s="2">
        <f t="shared" si="162"/>
        <v>-3.5089425001878505E-3</v>
      </c>
      <c r="H1554" s="2">
        <f t="shared" si="163"/>
        <v>3.7593911919170061E-3</v>
      </c>
      <c r="I1554">
        <f t="shared" si="164"/>
        <v>14668.362368431344</v>
      </c>
      <c r="J1554">
        <f t="shared" si="165"/>
        <v>35767.822164631631</v>
      </c>
      <c r="AB1554" s="1">
        <v>40981</v>
      </c>
      <c r="AC1554">
        <v>2275.16</v>
      </c>
    </row>
    <row r="1555" spans="1:29">
      <c r="A1555" s="1">
        <v>40973</v>
      </c>
      <c r="B1555">
        <v>3899.6414372289601</v>
      </c>
      <c r="D1555" s="1">
        <v>40988</v>
      </c>
      <c r="E1555">
        <f t="shared" si="160"/>
        <v>2255.08</v>
      </c>
      <c r="F1555">
        <f t="shared" si="161"/>
        <v>3712.5081400809499</v>
      </c>
      <c r="G1555" s="2">
        <f t="shared" si="162"/>
        <v>1.0200235048896111E-4</v>
      </c>
      <c r="H1555" s="2">
        <f t="shared" si="163"/>
        <v>-1.1341337857133904E-2</v>
      </c>
      <c r="I1555">
        <f t="shared" si="164"/>
        <v>14669.858575870749</v>
      </c>
      <c r="J1555">
        <f t="shared" si="165"/>
        <v>35362.167209048661</v>
      </c>
      <c r="AB1555" s="1">
        <v>40982</v>
      </c>
      <c r="AC1555">
        <v>2257.31</v>
      </c>
    </row>
    <row r="1556" spans="1:29">
      <c r="A1556" s="1">
        <v>40974</v>
      </c>
      <c r="B1556">
        <v>3833.9743554243901</v>
      </c>
      <c r="D1556" s="1">
        <v>40989</v>
      </c>
      <c r="E1556">
        <f t="shared" si="160"/>
        <v>2266.31</v>
      </c>
      <c r="F1556">
        <f t="shared" si="161"/>
        <v>3735.7152615956102</v>
      </c>
      <c r="G1556" s="2">
        <f t="shared" si="162"/>
        <v>4.9798676765346883E-3</v>
      </c>
      <c r="H1556" s="2">
        <f t="shared" si="163"/>
        <v>6.2197135897457904E-3</v>
      </c>
      <c r="I1556">
        <f t="shared" si="164"/>
        <v>14742.912530412063</v>
      </c>
      <c r="J1556">
        <f t="shared" si="165"/>
        <v>35582.109761001644</v>
      </c>
      <c r="AB1556" s="1">
        <v>40983</v>
      </c>
      <c r="AC1556">
        <v>2261.69</v>
      </c>
    </row>
    <row r="1557" spans="1:29">
      <c r="A1557" s="1">
        <v>40975</v>
      </c>
      <c r="B1557">
        <v>3853.04910244249</v>
      </c>
      <c r="D1557" s="1">
        <v>40990</v>
      </c>
      <c r="E1557">
        <f t="shared" si="160"/>
        <v>2265.4899999999998</v>
      </c>
      <c r="F1557">
        <f t="shared" si="161"/>
        <v>3719.64903222871</v>
      </c>
      <c r="G1557" s="2">
        <f t="shared" si="162"/>
        <v>-3.6182163958164981E-4</v>
      </c>
      <c r="H1557" s="2">
        <f t="shared" si="163"/>
        <v>-4.3320595768815747E-3</v>
      </c>
      <c r="I1557">
        <f t="shared" si="164"/>
        <v>14737.5782256281</v>
      </c>
      <c r="J1557">
        <f t="shared" si="165"/>
        <v>35427.965941645845</v>
      </c>
      <c r="AB1557" s="1">
        <v>40984</v>
      </c>
      <c r="AC1557">
        <v>2262.79</v>
      </c>
    </row>
    <row r="1558" spans="1:29">
      <c r="A1558" s="1">
        <v>40976</v>
      </c>
      <c r="B1558">
        <v>3875.74650668714</v>
      </c>
      <c r="D1558" s="1">
        <v>40991</v>
      </c>
      <c r="E1558">
        <f t="shared" si="160"/>
        <v>2270.1999999999998</v>
      </c>
      <c r="F1558">
        <f t="shared" si="161"/>
        <v>3776.5866283361001</v>
      </c>
      <c r="G1558" s="2">
        <f t="shared" si="162"/>
        <v>2.0790204326657236E-3</v>
      </c>
      <c r="H1558" s="2">
        <f t="shared" si="163"/>
        <v>1.5275900379312668E-2</v>
      </c>
      <c r="I1558">
        <f t="shared" si="164"/>
        <v>14768.217951887191</v>
      </c>
      <c r="J1558">
        <f t="shared" si="165"/>
        <v>35969.16002001211</v>
      </c>
      <c r="AB1558" s="1">
        <v>40987</v>
      </c>
      <c r="AC1558">
        <v>2254.85</v>
      </c>
    </row>
    <row r="1559" spans="1:29">
      <c r="A1559" s="1">
        <v>40977</v>
      </c>
      <c r="B1559">
        <v>3905.9435152833098</v>
      </c>
      <c r="D1559" s="1">
        <v>40994</v>
      </c>
      <c r="E1559">
        <f t="shared" si="160"/>
        <v>2271.25</v>
      </c>
      <c r="F1559">
        <f t="shared" si="161"/>
        <v>3824.85015584551</v>
      </c>
      <c r="G1559" s="2">
        <f t="shared" si="162"/>
        <v>4.625143159193712E-4</v>
      </c>
      <c r="H1559" s="2">
        <f t="shared" si="163"/>
        <v>1.2748319912659978E-2</v>
      </c>
      <c r="I1559">
        <f t="shared" si="164"/>
        <v>14775.048464110556</v>
      </c>
      <c r="J1559">
        <f t="shared" si="165"/>
        <v>36427.706378936884</v>
      </c>
      <c r="AB1559" s="1">
        <v>40988</v>
      </c>
      <c r="AC1559">
        <v>2255.08</v>
      </c>
    </row>
    <row r="1560" spans="1:29">
      <c r="A1560" s="1">
        <v>40980</v>
      </c>
      <c r="B1560">
        <v>3879.6464675391699</v>
      </c>
      <c r="D1560" s="1">
        <v>40995</v>
      </c>
      <c r="E1560">
        <f t="shared" si="160"/>
        <v>2278.61</v>
      </c>
      <c r="F1560">
        <f t="shared" si="161"/>
        <v>3837.5259484175999</v>
      </c>
      <c r="G1560" s="2">
        <f t="shared" si="162"/>
        <v>3.2405063291138791E-3</v>
      </c>
      <c r="H1560" s="2">
        <f t="shared" si="163"/>
        <v>3.2827133204447975E-3</v>
      </c>
      <c r="I1560">
        <f t="shared" si="164"/>
        <v>14822.92710217147</v>
      </c>
      <c r="J1560">
        <f t="shared" si="165"/>
        <v>36547.288095900272</v>
      </c>
      <c r="AB1560" s="1">
        <v>40989</v>
      </c>
      <c r="AC1560">
        <v>2266.31</v>
      </c>
    </row>
    <row r="1561" spans="1:29">
      <c r="A1561" s="1">
        <v>40981</v>
      </c>
      <c r="B1561">
        <v>3845.6373255492899</v>
      </c>
      <c r="D1561" s="1">
        <v>40996</v>
      </c>
      <c r="E1561">
        <f t="shared" si="160"/>
        <v>2278.14</v>
      </c>
      <c r="F1561">
        <f t="shared" si="161"/>
        <v>3771.2919455083302</v>
      </c>
      <c r="G1561" s="2">
        <f t="shared" si="162"/>
        <v>-2.0626610082474794E-4</v>
      </c>
      <c r="H1561" s="2">
        <f t="shared" si="163"/>
        <v>-1.7290907525839203E-2</v>
      </c>
      <c r="I1561">
        <f t="shared" si="164"/>
        <v>14819.869634795295</v>
      </c>
      <c r="J1561">
        <f t="shared" si="165"/>
        <v>35915.352317113859</v>
      </c>
      <c r="AB1561" s="1">
        <v>40990</v>
      </c>
      <c r="AC1561">
        <v>2265.4899999999998</v>
      </c>
    </row>
    <row r="1562" spans="1:29">
      <c r="A1562" s="1">
        <v>40982</v>
      </c>
      <c r="B1562">
        <v>3702.9205427348502</v>
      </c>
      <c r="D1562" s="1">
        <v>40997</v>
      </c>
      <c r="E1562">
        <f t="shared" si="160"/>
        <v>2281.04</v>
      </c>
      <c r="F1562">
        <f t="shared" si="161"/>
        <v>3768.4325922231101</v>
      </c>
      <c r="G1562" s="2">
        <f t="shared" si="162"/>
        <v>1.2729682986998281E-3</v>
      </c>
      <c r="H1562" s="2">
        <f t="shared" si="163"/>
        <v>-7.8953852887711983E-4</v>
      </c>
      <c r="I1562">
        <f t="shared" si="164"/>
        <v>14838.734859031254</v>
      </c>
      <c r="J1562">
        <f t="shared" si="165"/>
        <v>35886.995762681305</v>
      </c>
      <c r="AB1562" s="1">
        <v>40991</v>
      </c>
      <c r="AC1562">
        <v>2270.1999999999998</v>
      </c>
    </row>
    <row r="1563" spans="1:29">
      <c r="A1563" s="1">
        <v>40983</v>
      </c>
      <c r="B1563">
        <v>3745.4192622186101</v>
      </c>
      <c r="D1563" s="1">
        <v>40998</v>
      </c>
      <c r="E1563">
        <f t="shared" si="160"/>
        <v>2272.94</v>
      </c>
      <c r="F1563">
        <f t="shared" si="161"/>
        <v>3788.5220558501401</v>
      </c>
      <c r="G1563" s="2">
        <f t="shared" si="162"/>
        <v>-3.5510118191701689E-3</v>
      </c>
      <c r="H1563" s="2">
        <f t="shared" si="163"/>
        <v>5.2996373869863226E-3</v>
      </c>
      <c r="I1563">
        <f t="shared" si="164"/>
        <v>14786.042336165301</v>
      </c>
      <c r="J1563">
        <f t="shared" si="165"/>
        <v>36077.183827131827</v>
      </c>
      <c r="AB1563" s="1">
        <v>40994</v>
      </c>
      <c r="AC1563">
        <v>2271.25</v>
      </c>
    </row>
    <row r="1564" spans="1:29">
      <c r="A1564" s="1">
        <v>40984</v>
      </c>
      <c r="B1564">
        <v>3740.7964976407902</v>
      </c>
      <c r="D1564" s="1">
        <v>41001</v>
      </c>
      <c r="E1564">
        <f t="shared" si="160"/>
        <v>2275.94</v>
      </c>
      <c r="F1564">
        <f t="shared" si="161"/>
        <v>3814.9683887084698</v>
      </c>
      <c r="G1564" s="2">
        <f t="shared" si="162"/>
        <v>1.3198764595634405E-3</v>
      </c>
      <c r="H1564" s="2">
        <f t="shared" si="163"/>
        <v>6.9492971957199837E-3</v>
      </c>
      <c r="I1564">
        <f t="shared" si="164"/>
        <v>14805.558085374914</v>
      </c>
      <c r="J1564">
        <f t="shared" si="165"/>
        <v>36327.894899531188</v>
      </c>
      <c r="AB1564" s="1">
        <v>40995</v>
      </c>
      <c r="AC1564">
        <v>2278.61</v>
      </c>
    </row>
    <row r="1565" spans="1:29">
      <c r="A1565" s="1">
        <v>40987</v>
      </c>
      <c r="B1565">
        <v>3754.9768860460899</v>
      </c>
      <c r="D1565" s="1">
        <v>41002</v>
      </c>
      <c r="E1565">
        <f t="shared" si="160"/>
        <v>2265.4499999999998</v>
      </c>
      <c r="F1565">
        <f t="shared" si="161"/>
        <v>3774.7299318854002</v>
      </c>
      <c r="G1565" s="2">
        <f t="shared" si="162"/>
        <v>-4.6090845980123474E-3</v>
      </c>
      <c r="H1565" s="2">
        <f t="shared" si="163"/>
        <v>-1.0578869584805617E-2</v>
      </c>
      <c r="I1565">
        <f t="shared" si="164"/>
        <v>14737.318015638635</v>
      </c>
      <c r="J1565">
        <f t="shared" si="165"/>
        <v>35943.586837098526</v>
      </c>
      <c r="AB1565" s="1">
        <v>40996</v>
      </c>
      <c r="AC1565">
        <v>2278.14</v>
      </c>
    </row>
    <row r="1566" spans="1:29">
      <c r="A1566" s="1">
        <v>40988</v>
      </c>
      <c r="B1566">
        <v>3712.5081400809499</v>
      </c>
      <c r="D1566" s="1">
        <v>41003</v>
      </c>
      <c r="E1566">
        <f t="shared" si="160"/>
        <v>2267.91</v>
      </c>
      <c r="F1566">
        <f t="shared" si="161"/>
        <v>3658.8038071217002</v>
      </c>
      <c r="G1566" s="2">
        <f t="shared" si="162"/>
        <v>1.0858769780839328E-3</v>
      </c>
      <c r="H1566" s="2">
        <f t="shared" si="163"/>
        <v>-3.0742453538466861E-2</v>
      </c>
      <c r="I1566">
        <f t="shared" si="164"/>
        <v>14753.320929990519</v>
      </c>
      <c r="J1566">
        <f t="shared" si="165"/>
        <v>34838.59278875318</v>
      </c>
      <c r="AB1566" s="1">
        <v>40997</v>
      </c>
      <c r="AC1566">
        <v>2281.04</v>
      </c>
    </row>
    <row r="1567" spans="1:29">
      <c r="A1567" s="1">
        <v>40989</v>
      </c>
      <c r="B1567">
        <v>3735.7152615956102</v>
      </c>
      <c r="D1567" s="1">
        <v>41004</v>
      </c>
      <c r="E1567">
        <f t="shared" si="160"/>
        <v>2273.2600000000002</v>
      </c>
      <c r="F1567">
        <f t="shared" si="161"/>
        <v>3700.0868702828002</v>
      </c>
      <c r="G1567" s="2">
        <f t="shared" si="162"/>
        <v>2.3590001366899926E-3</v>
      </c>
      <c r="H1567" s="2">
        <f t="shared" si="163"/>
        <v>1.1251863924878059E-2</v>
      </c>
      <c r="I1567">
        <f t="shared" si="164"/>
        <v>14788.124016080998</v>
      </c>
      <c r="J1567">
        <f t="shared" si="165"/>
        <v>35230.591894146462</v>
      </c>
      <c r="AB1567" s="1">
        <v>40998</v>
      </c>
      <c r="AC1567">
        <v>2272.94</v>
      </c>
    </row>
    <row r="1568" spans="1:29">
      <c r="A1568" s="1">
        <v>40990</v>
      </c>
      <c r="B1568">
        <v>3719.64903222871</v>
      </c>
      <c r="D1568" s="1">
        <v>41008</v>
      </c>
      <c r="E1568">
        <f t="shared" si="160"/>
        <v>2286.88</v>
      </c>
      <c r="F1568">
        <f t="shared" si="161"/>
        <v>3751.0411038718998</v>
      </c>
      <c r="G1568" s="2">
        <f t="shared" si="162"/>
        <v>5.9913956168673455E-3</v>
      </c>
      <c r="H1568" s="2">
        <f t="shared" si="163"/>
        <v>1.3739741953249751E-2</v>
      </c>
      <c r="I1568">
        <f t="shared" si="164"/>
        <v>14876.725517492636</v>
      </c>
      <c r="J1568">
        <f t="shared" si="165"/>
        <v>35714.651135632288</v>
      </c>
      <c r="AB1568" s="1">
        <v>41001</v>
      </c>
      <c r="AC1568">
        <v>2275.94</v>
      </c>
    </row>
    <row r="1569" spans="1:29">
      <c r="A1569" s="1">
        <v>40991</v>
      </c>
      <c r="B1569">
        <v>3776.5866283361001</v>
      </c>
      <c r="D1569" s="1">
        <v>41009</v>
      </c>
      <c r="E1569">
        <f t="shared" si="160"/>
        <v>2292.2399999999998</v>
      </c>
      <c r="F1569">
        <f t="shared" si="161"/>
        <v>3799.2344950460702</v>
      </c>
      <c r="G1569" s="2">
        <f t="shared" si="162"/>
        <v>2.3438046596233608E-3</v>
      </c>
      <c r="H1569" s="2">
        <f t="shared" si="163"/>
        <v>1.2816654811635153E-2</v>
      </c>
      <c r="I1569">
        <f t="shared" si="164"/>
        <v>14911.593656080473</v>
      </c>
      <c r="J1569">
        <f t="shared" si="165"/>
        <v>36172.393490955656</v>
      </c>
      <c r="AB1569" s="1">
        <v>41002</v>
      </c>
      <c r="AC1569">
        <v>2265.4499999999998</v>
      </c>
    </row>
    <row r="1570" spans="1:29">
      <c r="A1570" s="1">
        <v>40994</v>
      </c>
      <c r="B1570">
        <v>3824.85015584551</v>
      </c>
      <c r="D1570" s="1">
        <v>41010</v>
      </c>
      <c r="E1570">
        <f t="shared" si="160"/>
        <v>2284.63</v>
      </c>
      <c r="F1570">
        <f t="shared" si="161"/>
        <v>3784.3851674976399</v>
      </c>
      <c r="G1570" s="2">
        <f t="shared" si="162"/>
        <v>-3.31989669493582E-3</v>
      </c>
      <c r="H1570" s="2">
        <f t="shared" si="163"/>
        <v>-3.9398543454220222E-3</v>
      </c>
      <c r="I1570">
        <f t="shared" si="164"/>
        <v>14862.088705585425</v>
      </c>
      <c r="J1570">
        <f t="shared" si="165"/>
        <v>36029.879529275997</v>
      </c>
      <c r="AB1570" s="1">
        <v>41003</v>
      </c>
      <c r="AC1570">
        <v>2267.91</v>
      </c>
    </row>
    <row r="1571" spans="1:29">
      <c r="A1571" s="1">
        <v>40995</v>
      </c>
      <c r="B1571">
        <v>3837.5259484175999</v>
      </c>
      <c r="D1571" s="1">
        <v>41011</v>
      </c>
      <c r="E1571">
        <f t="shared" si="160"/>
        <v>2284.2800000000002</v>
      </c>
      <c r="F1571">
        <f t="shared" si="161"/>
        <v>3826.8219623391201</v>
      </c>
      <c r="G1571" s="2">
        <f t="shared" si="162"/>
        <v>-1.5319767314614374E-4</v>
      </c>
      <c r="H1571" s="2">
        <f t="shared" si="163"/>
        <v>1.1182307164030536E-2</v>
      </c>
      <c r="I1571">
        <f t="shared" si="164"/>
        <v>14859.811868177638</v>
      </c>
      <c r="J1571">
        <f t="shared" si="165"/>
        <v>36432.776709255377</v>
      </c>
      <c r="AB1571" s="1">
        <v>41004</v>
      </c>
      <c r="AC1571">
        <v>2273.2600000000002</v>
      </c>
    </row>
    <row r="1572" spans="1:29">
      <c r="A1572" s="1">
        <v>40996</v>
      </c>
      <c r="B1572">
        <v>3771.2919455083302</v>
      </c>
      <c r="D1572" s="1">
        <v>41012</v>
      </c>
      <c r="E1572">
        <f t="shared" si="160"/>
        <v>2293.88</v>
      </c>
      <c r="F1572">
        <f t="shared" si="161"/>
        <v>3799.1714131136901</v>
      </c>
      <c r="G1572" s="2">
        <f t="shared" si="162"/>
        <v>4.2026371548145036E-3</v>
      </c>
      <c r="H1572" s="2">
        <f t="shared" si="163"/>
        <v>-7.2568092610753362E-3</v>
      </c>
      <c r="I1572">
        <f t="shared" si="164"/>
        <v>14922.262265648395</v>
      </c>
      <c r="J1572">
        <f t="shared" si="165"/>
        <v>36168.390997824965</v>
      </c>
      <c r="AB1572" s="1">
        <v>41005</v>
      </c>
      <c r="AC1572">
        <v>2289.3200000000002</v>
      </c>
    </row>
    <row r="1573" spans="1:29">
      <c r="A1573" s="1">
        <v>40997</v>
      </c>
      <c r="B1573">
        <v>3768.4325922231101</v>
      </c>
      <c r="D1573" s="1">
        <v>41015</v>
      </c>
      <c r="E1573">
        <f t="shared" si="160"/>
        <v>2295.7600000000002</v>
      </c>
      <c r="F1573">
        <f t="shared" si="161"/>
        <v>3775.24686569807</v>
      </c>
      <c r="G1573" s="2">
        <f t="shared" si="162"/>
        <v>8.195720787487204E-4</v>
      </c>
      <c r="H1573" s="2">
        <f t="shared" si="163"/>
        <v>-6.3286558593312111E-3</v>
      </c>
      <c r="I1573">
        <f t="shared" si="164"/>
        <v>14934.492135153085</v>
      </c>
      <c r="J1573">
        <f t="shared" si="165"/>
        <v>35939.493698213999</v>
      </c>
      <c r="AB1573" s="1">
        <v>41008</v>
      </c>
      <c r="AC1573">
        <v>2286.88</v>
      </c>
    </row>
    <row r="1574" spans="1:29">
      <c r="A1574" s="1">
        <v>40998</v>
      </c>
      <c r="B1574">
        <v>3788.5220558501401</v>
      </c>
      <c r="D1574" s="1">
        <v>41016</v>
      </c>
      <c r="E1574">
        <f t="shared" si="160"/>
        <v>2291.6999999999998</v>
      </c>
      <c r="F1574">
        <f t="shared" si="161"/>
        <v>3776.8399502667598</v>
      </c>
      <c r="G1574" s="2">
        <f t="shared" si="162"/>
        <v>-1.7684775412065701E-3</v>
      </c>
      <c r="H1574" s="2">
        <f t="shared" si="163"/>
        <v>3.9063235548305675E-4</v>
      </c>
      <c r="I1574">
        <f t="shared" si="164"/>
        <v>14908.08082122274</v>
      </c>
      <c r="J1574">
        <f t="shared" si="165"/>
        <v>35953.532827292198</v>
      </c>
      <c r="AB1574" s="1">
        <v>41009</v>
      </c>
      <c r="AC1574">
        <v>2292.2399999999998</v>
      </c>
    </row>
    <row r="1575" spans="1:29">
      <c r="A1575" s="1">
        <v>41001</v>
      </c>
      <c r="B1575">
        <v>3814.9683887084698</v>
      </c>
      <c r="D1575" s="1">
        <v>41017</v>
      </c>
      <c r="E1575">
        <f t="shared" si="160"/>
        <v>2295.1</v>
      </c>
      <c r="F1575">
        <f t="shared" si="161"/>
        <v>3754.6775347253802</v>
      </c>
      <c r="G1575" s="2">
        <f t="shared" si="162"/>
        <v>1.4836147837848923E-3</v>
      </c>
      <c r="H1575" s="2">
        <f t="shared" si="163"/>
        <v>-5.8993276839160221E-3</v>
      </c>
      <c r="I1575">
        <f t="shared" si="164"/>
        <v>14930.198670326967</v>
      </c>
      <c r="J1575">
        <f t="shared" si="165"/>
        <v>35741.431155749568</v>
      </c>
      <c r="AB1575" s="1">
        <v>41010</v>
      </c>
      <c r="AC1575">
        <v>2284.63</v>
      </c>
    </row>
    <row r="1576" spans="1:29">
      <c r="A1576" s="1">
        <v>41002</v>
      </c>
      <c r="B1576">
        <v>3774.7299318854002</v>
      </c>
      <c r="D1576" s="1">
        <v>41018</v>
      </c>
      <c r="E1576">
        <f t="shared" si="160"/>
        <v>2298.0700000000002</v>
      </c>
      <c r="F1576">
        <f t="shared" si="161"/>
        <v>3761.0257885369501</v>
      </c>
      <c r="G1576" s="2">
        <f t="shared" si="162"/>
        <v>1.2940612609473323E-3</v>
      </c>
      <c r="H1576" s="2">
        <f t="shared" si="163"/>
        <v>1.6594095213598677E-3</v>
      </c>
      <c r="I1576">
        <f t="shared" si="164"/>
        <v>14949.519262044485</v>
      </c>
      <c r="J1576">
        <f t="shared" si="165"/>
        <v>35800.740826916444</v>
      </c>
      <c r="AB1576" s="1">
        <v>41011</v>
      </c>
      <c r="AC1576">
        <v>2284.2800000000002</v>
      </c>
    </row>
    <row r="1577" spans="1:29">
      <c r="A1577" s="1">
        <v>41003</v>
      </c>
      <c r="B1577">
        <v>3658.8038071217002</v>
      </c>
      <c r="D1577" s="1">
        <v>41019</v>
      </c>
      <c r="E1577">
        <f t="shared" si="160"/>
        <v>2295.66</v>
      </c>
      <c r="F1577">
        <f t="shared" si="161"/>
        <v>3763.7659365494601</v>
      </c>
      <c r="G1577" s="2">
        <f t="shared" si="162"/>
        <v>-1.0487060881523291E-3</v>
      </c>
      <c r="H1577" s="2">
        <f t="shared" si="163"/>
        <v>6.9721479894465721E-4</v>
      </c>
      <c r="I1577">
        <f t="shared" si="164"/>
        <v>14933.841610179428</v>
      </c>
      <c r="J1577">
        <f t="shared" si="165"/>
        <v>35825.701633234152</v>
      </c>
      <c r="AB1577" s="1">
        <v>41012</v>
      </c>
      <c r="AC1577">
        <v>2293.88</v>
      </c>
    </row>
    <row r="1578" spans="1:29">
      <c r="A1578" s="1">
        <v>41004</v>
      </c>
      <c r="B1578">
        <v>3700.0868702828002</v>
      </c>
      <c r="D1578" s="1">
        <v>41022</v>
      </c>
      <c r="E1578">
        <f t="shared" si="160"/>
        <v>2297.85</v>
      </c>
      <c r="F1578">
        <f t="shared" si="161"/>
        <v>3746.7671197421901</v>
      </c>
      <c r="G1578" s="2">
        <f t="shared" si="162"/>
        <v>9.5397402054309133E-4</v>
      </c>
      <c r="H1578" s="2">
        <f t="shared" si="163"/>
        <v>-4.5477875539618236E-3</v>
      </c>
      <c r="I1578">
        <f t="shared" si="164"/>
        <v>14948.088107102445</v>
      </c>
      <c r="J1578">
        <f t="shared" si="165"/>
        <v>35662.77395323458</v>
      </c>
      <c r="AB1578" s="1">
        <v>41015</v>
      </c>
      <c r="AC1578">
        <v>2295.7600000000002</v>
      </c>
    </row>
    <row r="1579" spans="1:29">
      <c r="A1579" s="1">
        <v>41008</v>
      </c>
      <c r="B1579">
        <v>3751.0411038718998</v>
      </c>
      <c r="D1579" s="1">
        <v>41023</v>
      </c>
      <c r="E1579">
        <f t="shared" si="160"/>
        <v>2295.13</v>
      </c>
      <c r="F1579">
        <f t="shared" si="161"/>
        <v>3764.29793156285</v>
      </c>
      <c r="G1579" s="2">
        <f t="shared" si="162"/>
        <v>-1.183715212045966E-3</v>
      </c>
      <c r="H1579" s="2">
        <f t="shared" si="163"/>
        <v>4.6475676466058661E-3</v>
      </c>
      <c r="I1579">
        <f t="shared" si="164"/>
        <v>14930.393827819065</v>
      </c>
      <c r="J1579">
        <f t="shared" si="165"/>
        <v>35828.519107647851</v>
      </c>
      <c r="AB1579" s="1">
        <v>41016</v>
      </c>
      <c r="AC1579">
        <v>2291.6999999999998</v>
      </c>
    </row>
    <row r="1580" spans="1:29">
      <c r="A1580" s="1">
        <v>41009</v>
      </c>
      <c r="B1580">
        <v>3799.2344950460702</v>
      </c>
      <c r="D1580" s="1">
        <v>41024</v>
      </c>
      <c r="E1580">
        <f t="shared" si="160"/>
        <v>2294.5500000000002</v>
      </c>
      <c r="F1580">
        <f t="shared" si="161"/>
        <v>3757.5087120204798</v>
      </c>
      <c r="G1580" s="2">
        <f t="shared" si="162"/>
        <v>-2.5270899687601656E-4</v>
      </c>
      <c r="H1580" s="2">
        <f t="shared" si="163"/>
        <v>-1.8349310869022798E-3</v>
      </c>
      <c r="I1580">
        <f t="shared" si="164"/>
        <v>14926.620782971873</v>
      </c>
      <c r="J1580">
        <f t="shared" si="165"/>
        <v>35762.776244139561</v>
      </c>
      <c r="AB1580" s="1">
        <v>41017</v>
      </c>
      <c r="AC1580">
        <v>2295.1</v>
      </c>
    </row>
    <row r="1581" spans="1:29">
      <c r="A1581" s="1">
        <v>41010</v>
      </c>
      <c r="B1581">
        <v>3784.3851674976399</v>
      </c>
      <c r="D1581" s="1">
        <v>41025</v>
      </c>
      <c r="E1581">
        <f t="shared" si="160"/>
        <v>2297.31</v>
      </c>
      <c r="F1581">
        <f t="shared" si="161"/>
        <v>3807.1932265683499</v>
      </c>
      <c r="G1581" s="2">
        <f t="shared" si="162"/>
        <v>1.2028502320715617E-3</v>
      </c>
      <c r="H1581" s="2">
        <f t="shared" si="163"/>
        <v>1.3191378498559858E-2</v>
      </c>
      <c r="I1581">
        <f t="shared" si="164"/>
        <v>14944.575272244716</v>
      </c>
      <c r="J1581">
        <f t="shared" si="165"/>
        <v>36234.536561735309</v>
      </c>
      <c r="AB1581" s="1">
        <v>41018</v>
      </c>
      <c r="AC1581">
        <v>2298.0700000000002</v>
      </c>
    </row>
    <row r="1582" spans="1:29">
      <c r="A1582" s="1">
        <v>41011</v>
      </c>
      <c r="B1582">
        <v>3826.8219623391201</v>
      </c>
      <c r="D1582" s="1">
        <v>41026</v>
      </c>
      <c r="E1582">
        <f t="shared" si="160"/>
        <v>2301.21</v>
      </c>
      <c r="F1582">
        <f t="shared" si="161"/>
        <v>3820.6607861770699</v>
      </c>
      <c r="G1582" s="2">
        <f t="shared" si="162"/>
        <v>1.6976376718857988E-3</v>
      </c>
      <c r="H1582" s="2">
        <f t="shared" si="163"/>
        <v>3.5060492936106144E-3</v>
      </c>
      <c r="I1582">
        <f t="shared" si="164"/>
        <v>14969.945746217212</v>
      </c>
      <c r="J1582">
        <f t="shared" si="165"/>
        <v>36361.576633051889</v>
      </c>
      <c r="AB1582" s="1">
        <v>41019</v>
      </c>
      <c r="AC1582">
        <v>2295.66</v>
      </c>
    </row>
    <row r="1583" spans="1:29">
      <c r="A1583" s="1">
        <v>41012</v>
      </c>
      <c r="B1583">
        <v>3799.1714131136901</v>
      </c>
      <c r="D1583" s="1">
        <v>41029</v>
      </c>
      <c r="E1583">
        <f t="shared" si="160"/>
        <v>2304.67</v>
      </c>
      <c r="F1583">
        <f t="shared" si="161"/>
        <v>3822.3094402326501</v>
      </c>
      <c r="G1583" s="2">
        <f t="shared" si="162"/>
        <v>1.5035568244532449E-3</v>
      </c>
      <c r="H1583" s="2">
        <f t="shared" si="163"/>
        <v>4.0016098203107331E-4</v>
      </c>
      <c r="I1583">
        <f t="shared" si="164"/>
        <v>14992.453910305632</v>
      </c>
      <c r="J1583">
        <f t="shared" si="165"/>
        <v>36376.127117265569</v>
      </c>
      <c r="AB1583" s="1">
        <v>41022</v>
      </c>
      <c r="AC1583">
        <v>2297.85</v>
      </c>
    </row>
    <row r="1584" spans="1:29">
      <c r="A1584" s="1">
        <v>41015</v>
      </c>
      <c r="B1584">
        <v>3775.24686569807</v>
      </c>
      <c r="D1584" s="1">
        <v>41030</v>
      </c>
      <c r="E1584">
        <f t="shared" si="160"/>
        <v>2299.17</v>
      </c>
      <c r="F1584">
        <f t="shared" si="161"/>
        <v>3815.1550435826298</v>
      </c>
      <c r="G1584" s="2">
        <f t="shared" si="162"/>
        <v>-2.3864587988735586E-3</v>
      </c>
      <c r="H1584" s="2">
        <f t="shared" si="163"/>
        <v>-1.9030963168042195E-3</v>
      </c>
      <c r="I1584">
        <f t="shared" si="164"/>
        <v>14956.675036754677</v>
      </c>
      <c r="J1584">
        <f t="shared" si="165"/>
        <v>36306.899843729101</v>
      </c>
      <c r="AB1584" s="1">
        <v>41023</v>
      </c>
      <c r="AC1584">
        <v>2295.13</v>
      </c>
    </row>
    <row r="1585" spans="1:29">
      <c r="A1585" s="1">
        <v>41016</v>
      </c>
      <c r="B1585">
        <v>3776.8399502667598</v>
      </c>
      <c r="D1585" s="1">
        <v>41031</v>
      </c>
      <c r="E1585">
        <f t="shared" si="160"/>
        <v>2307.19</v>
      </c>
      <c r="F1585">
        <f t="shared" si="161"/>
        <v>3805.8369803066498</v>
      </c>
      <c r="G1585" s="2">
        <f t="shared" si="162"/>
        <v>3.4882153124822235E-3</v>
      </c>
      <c r="H1585" s="2">
        <f t="shared" si="163"/>
        <v>-2.473730490866998E-3</v>
      </c>
      <c r="I1585">
        <f t="shared" si="164"/>
        <v>15008.847139641706</v>
      </c>
      <c r="J1585">
        <f t="shared" si="165"/>
        <v>36217.086358556815</v>
      </c>
      <c r="AB1585" s="1">
        <v>41024</v>
      </c>
      <c r="AC1585">
        <v>2294.5500000000002</v>
      </c>
    </row>
    <row r="1586" spans="1:29">
      <c r="A1586" s="1">
        <v>41017</v>
      </c>
      <c r="B1586">
        <v>3754.6775347253802</v>
      </c>
      <c r="D1586" s="1">
        <v>41032</v>
      </c>
      <c r="E1586">
        <f t="shared" si="160"/>
        <v>2309.09</v>
      </c>
      <c r="F1586">
        <f t="shared" si="161"/>
        <v>3764.88823697827</v>
      </c>
      <c r="G1586" s="2">
        <f t="shared" si="162"/>
        <v>8.2351258457258325E-4</v>
      </c>
      <c r="H1586" s="2">
        <f t="shared" si="163"/>
        <v>-1.0790807254675882E-2</v>
      </c>
      <c r="I1586">
        <f t="shared" si="164"/>
        <v>15021.207114141127</v>
      </c>
      <c r="J1586">
        <f t="shared" si="165"/>
        <v>35826.274760335677</v>
      </c>
      <c r="AB1586" s="1">
        <v>41025</v>
      </c>
      <c r="AC1586">
        <v>2297.31</v>
      </c>
    </row>
    <row r="1587" spans="1:29">
      <c r="A1587" s="1">
        <v>41018</v>
      </c>
      <c r="B1587">
        <v>3761.0257885369501</v>
      </c>
      <c r="D1587" s="1">
        <v>41033</v>
      </c>
      <c r="E1587">
        <f t="shared" si="160"/>
        <v>2314.94</v>
      </c>
      <c r="F1587">
        <f t="shared" si="161"/>
        <v>3799.28059476404</v>
      </c>
      <c r="G1587" s="2">
        <f t="shared" si="162"/>
        <v>2.5334655643565185E-3</v>
      </c>
      <c r="H1587" s="2">
        <f t="shared" si="163"/>
        <v>9.1036783485121901E-3</v>
      </c>
      <c r="I1587">
        <f t="shared" si="164"/>
        <v>15059.262825099871</v>
      </c>
      <c r="J1587">
        <f t="shared" si="165"/>
        <v>36152.425642179187</v>
      </c>
      <c r="AB1587" s="1">
        <v>41026</v>
      </c>
      <c r="AC1587">
        <v>2301.21</v>
      </c>
    </row>
    <row r="1588" spans="1:29">
      <c r="A1588" s="1">
        <v>41019</v>
      </c>
      <c r="B1588">
        <v>3763.7659365494601</v>
      </c>
      <c r="D1588" s="1">
        <v>41036</v>
      </c>
      <c r="E1588">
        <f t="shared" si="160"/>
        <v>2312.12</v>
      </c>
      <c r="F1588">
        <f t="shared" si="161"/>
        <v>3783.77438232747</v>
      </c>
      <c r="G1588" s="2">
        <f t="shared" si="162"/>
        <v>-1.2181741211435559E-3</v>
      </c>
      <c r="H1588" s="2">
        <f t="shared" si="163"/>
        <v>-4.1127040970460379E-3</v>
      </c>
      <c r="I1588">
        <f t="shared" si="164"/>
        <v>15040.918020842835</v>
      </c>
      <c r="J1588">
        <f t="shared" si="165"/>
        <v>36003.741413122443</v>
      </c>
      <c r="AB1588" s="1">
        <v>41029</v>
      </c>
      <c r="AC1588">
        <v>2304.67</v>
      </c>
    </row>
    <row r="1589" spans="1:29">
      <c r="A1589" s="1">
        <v>41022</v>
      </c>
      <c r="B1589">
        <v>3746.7671197421901</v>
      </c>
      <c r="D1589" s="1">
        <v>41037</v>
      </c>
      <c r="E1589">
        <f t="shared" si="160"/>
        <v>2316.7600000000002</v>
      </c>
      <c r="F1589">
        <f t="shared" si="161"/>
        <v>3708.7499157185798</v>
      </c>
      <c r="G1589" s="2">
        <f t="shared" si="162"/>
        <v>2.0068162552118185E-3</v>
      </c>
      <c r="H1589" s="2">
        <f t="shared" si="163"/>
        <v>-1.9859293218893934E-2</v>
      </c>
      <c r="I1589">
        <f t="shared" si="164"/>
        <v>15071.102379620372</v>
      </c>
      <c r="J1589">
        <f t="shared" si="165"/>
        <v>35288.732555422008</v>
      </c>
      <c r="AB1589" s="1">
        <v>41030</v>
      </c>
      <c r="AC1589">
        <v>2299.17</v>
      </c>
    </row>
    <row r="1590" spans="1:29">
      <c r="A1590" s="1">
        <v>41023</v>
      </c>
      <c r="B1590">
        <v>3764.29793156285</v>
      </c>
      <c r="D1590" s="1">
        <v>41038</v>
      </c>
      <c r="E1590">
        <f t="shared" si="160"/>
        <v>2311.58</v>
      </c>
      <c r="F1590">
        <f t="shared" si="161"/>
        <v>3684.3316469331799</v>
      </c>
      <c r="G1590" s="2">
        <f t="shared" si="162"/>
        <v>-2.2358811443569104E-3</v>
      </c>
      <c r="H1590" s="2">
        <f t="shared" si="163"/>
        <v>-6.6153112799064769E-3</v>
      </c>
      <c r="I1590">
        <f t="shared" si="164"/>
        <v>15037.405185985106</v>
      </c>
      <c r="J1590">
        <f t="shared" si="165"/>
        <v>35055.286604894522</v>
      </c>
      <c r="AB1590" s="1">
        <v>41031</v>
      </c>
      <c r="AC1590">
        <v>2307.19</v>
      </c>
    </row>
    <row r="1591" spans="1:29">
      <c r="A1591" s="1">
        <v>41024</v>
      </c>
      <c r="B1591">
        <v>3757.5087120204798</v>
      </c>
      <c r="D1591" s="1">
        <v>41039</v>
      </c>
      <c r="E1591">
        <f t="shared" si="160"/>
        <v>2310.73</v>
      </c>
      <c r="F1591">
        <f t="shared" si="161"/>
        <v>3681.55603768025</v>
      </c>
      <c r="G1591" s="2">
        <f t="shared" si="162"/>
        <v>-3.6771385805378642E-4</v>
      </c>
      <c r="H1591" s="2">
        <f t="shared" si="163"/>
        <v>-7.8470409372480765E-4</v>
      </c>
      <c r="I1591">
        <f t="shared" si="164"/>
        <v>15031.87572370905</v>
      </c>
      <c r="J1591">
        <f t="shared" si="165"/>
        <v>35027.778577988967</v>
      </c>
      <c r="AB1591" s="1">
        <v>41032</v>
      </c>
      <c r="AC1591">
        <v>2309.09</v>
      </c>
    </row>
    <row r="1592" spans="1:29">
      <c r="A1592" s="1">
        <v>41025</v>
      </c>
      <c r="B1592">
        <v>3807.1932265683499</v>
      </c>
      <c r="D1592" s="1">
        <v>41040</v>
      </c>
      <c r="E1592">
        <f t="shared" si="160"/>
        <v>2314.41</v>
      </c>
      <c r="F1592">
        <f t="shared" si="161"/>
        <v>3660.7023063275501</v>
      </c>
      <c r="G1592" s="2">
        <f t="shared" si="162"/>
        <v>1.5925703132775304E-3</v>
      </c>
      <c r="H1592" s="2">
        <f t="shared" si="163"/>
        <v>-5.6957289249423334E-3</v>
      </c>
      <c r="I1592">
        <f t="shared" si="164"/>
        <v>15055.815042739507</v>
      </c>
      <c r="J1592">
        <f t="shared" si="165"/>
        <v>34828.269846365838</v>
      </c>
      <c r="AB1592" s="1">
        <v>41033</v>
      </c>
      <c r="AC1592">
        <v>2314.94</v>
      </c>
    </row>
    <row r="1593" spans="1:29">
      <c r="A1593" s="1">
        <v>41026</v>
      </c>
      <c r="B1593">
        <v>3820.6607861770699</v>
      </c>
      <c r="D1593" s="1">
        <v>41043</v>
      </c>
      <c r="E1593">
        <f t="shared" si="160"/>
        <v>2318.5</v>
      </c>
      <c r="F1593">
        <f t="shared" si="161"/>
        <v>3618.96946461265</v>
      </c>
      <c r="G1593" s="2">
        <f t="shared" si="162"/>
        <v>1.7671890460204676E-3</v>
      </c>
      <c r="H1593" s="2">
        <f t="shared" si="163"/>
        <v>-1.1431577420144256E-2</v>
      </c>
      <c r="I1593">
        <f t="shared" si="164"/>
        <v>15082.421514161946</v>
      </c>
      <c r="J1593">
        <f t="shared" si="165"/>
        <v>34430.127783207434</v>
      </c>
      <c r="AB1593" s="1">
        <v>41036</v>
      </c>
      <c r="AC1593">
        <v>2312.12</v>
      </c>
    </row>
    <row r="1594" spans="1:29">
      <c r="A1594" s="1">
        <v>41029</v>
      </c>
      <c r="B1594">
        <v>3822.3094402326501</v>
      </c>
      <c r="D1594" s="1">
        <v>41044</v>
      </c>
      <c r="E1594">
        <f t="shared" si="160"/>
        <v>2317.98</v>
      </c>
      <c r="F1594">
        <f t="shared" si="161"/>
        <v>3606.5616416081102</v>
      </c>
      <c r="G1594" s="2">
        <f t="shared" si="162"/>
        <v>-2.2428294155707462E-4</v>
      </c>
      <c r="H1594" s="2">
        <f t="shared" si="163"/>
        <v>-3.459900656110603E-3</v>
      </c>
      <c r="I1594">
        <f t="shared" si="164"/>
        <v>15079.038784298946</v>
      </c>
      <c r="J1594">
        <f t="shared" si="165"/>
        <v>34311.002961500344</v>
      </c>
      <c r="AB1594" s="1">
        <v>41037</v>
      </c>
      <c r="AC1594">
        <v>2316.7600000000002</v>
      </c>
    </row>
    <row r="1595" spans="1:29">
      <c r="A1595" s="1">
        <v>41030</v>
      </c>
      <c r="B1595">
        <v>3815.1550435826298</v>
      </c>
      <c r="D1595" s="1">
        <v>41045</v>
      </c>
      <c r="E1595">
        <f t="shared" si="160"/>
        <v>2312.7800000000002</v>
      </c>
      <c r="F1595">
        <f t="shared" si="161"/>
        <v>3554.3518746587201</v>
      </c>
      <c r="G1595" s="2">
        <f t="shared" si="162"/>
        <v>-2.2433325567950968E-3</v>
      </c>
      <c r="H1595" s="2">
        <f t="shared" si="163"/>
        <v>-1.4507676561206361E-2</v>
      </c>
      <c r="I1595">
        <f t="shared" si="164"/>
        <v>15045.211485668951</v>
      </c>
      <c r="J1595">
        <f t="shared" si="165"/>
        <v>33813.230028044301</v>
      </c>
      <c r="AB1595" s="1">
        <v>41038</v>
      </c>
      <c r="AC1595">
        <v>2311.58</v>
      </c>
    </row>
    <row r="1596" spans="1:29">
      <c r="A1596" s="1">
        <v>41031</v>
      </c>
      <c r="B1596">
        <v>3805.8369803066498</v>
      </c>
      <c r="D1596" s="1">
        <v>41046</v>
      </c>
      <c r="E1596">
        <f t="shared" si="160"/>
        <v>2314.85</v>
      </c>
      <c r="F1596">
        <f t="shared" si="161"/>
        <v>3649.1925178956199</v>
      </c>
      <c r="G1596" s="2">
        <f t="shared" si="162"/>
        <v>8.9502676432684503E-4</v>
      </c>
      <c r="H1596" s="2">
        <f t="shared" si="163"/>
        <v>2.6651614827988581E-2</v>
      </c>
      <c r="I1596">
        <f t="shared" si="164"/>
        <v>15058.677352623583</v>
      </c>
      <c r="J1596">
        <f t="shared" si="165"/>
        <v>34714.407210841913</v>
      </c>
      <c r="AB1596" s="1">
        <v>41039</v>
      </c>
      <c r="AC1596">
        <v>2310.73</v>
      </c>
    </row>
    <row r="1597" spans="1:29">
      <c r="A1597" s="1">
        <v>41032</v>
      </c>
      <c r="B1597">
        <v>3764.88823697827</v>
      </c>
      <c r="D1597" s="1">
        <v>41047</v>
      </c>
      <c r="E1597">
        <f t="shared" si="160"/>
        <v>2309.17</v>
      </c>
      <c r="F1597">
        <f t="shared" si="161"/>
        <v>3669.5567342449199</v>
      </c>
      <c r="G1597" s="2">
        <f t="shared" si="162"/>
        <v>-2.4537227034148179E-3</v>
      </c>
      <c r="H1597" s="2">
        <f t="shared" si="163"/>
        <v>5.5491227061173713E-3</v>
      </c>
      <c r="I1597">
        <f t="shared" si="164"/>
        <v>15021.727534120051</v>
      </c>
      <c r="J1597">
        <f t="shared" si="165"/>
        <v>34907.041716125001</v>
      </c>
      <c r="AB1597" s="1">
        <v>41040</v>
      </c>
      <c r="AC1597">
        <v>2314.41</v>
      </c>
    </row>
    <row r="1598" spans="1:29">
      <c r="A1598" s="1">
        <v>41033</v>
      </c>
      <c r="B1598">
        <v>3799.28059476404</v>
      </c>
      <c r="D1598" s="1">
        <v>41050</v>
      </c>
      <c r="E1598">
        <f t="shared" si="160"/>
        <v>2304.4699999999998</v>
      </c>
      <c r="F1598">
        <f t="shared" si="161"/>
        <v>3661.2070401186802</v>
      </c>
      <c r="G1598" s="2">
        <f t="shared" si="162"/>
        <v>-2.0353633556646766E-3</v>
      </c>
      <c r="H1598" s="2">
        <f t="shared" si="163"/>
        <v>-2.3067450459390063E-3</v>
      </c>
      <c r="I1598">
        <f t="shared" si="164"/>
        <v>14991.152860358325</v>
      </c>
      <c r="J1598">
        <f t="shared" si="165"/>
        <v>34826.520070577943</v>
      </c>
      <c r="AB1598" s="1">
        <v>41043</v>
      </c>
      <c r="AC1598">
        <v>2318.5</v>
      </c>
    </row>
    <row r="1599" spans="1:29">
      <c r="A1599" s="1">
        <v>41036</v>
      </c>
      <c r="B1599">
        <v>3783.77438232747</v>
      </c>
      <c r="D1599" s="1">
        <v>41051</v>
      </c>
      <c r="E1599">
        <f t="shared" si="160"/>
        <v>2293.65</v>
      </c>
      <c r="F1599">
        <f t="shared" si="161"/>
        <v>3615.53528838084</v>
      </c>
      <c r="G1599" s="2">
        <f t="shared" si="162"/>
        <v>-4.6952227627174992E-3</v>
      </c>
      <c r="H1599" s="2">
        <f t="shared" si="163"/>
        <v>-1.2505855902468698E-2</v>
      </c>
      <c r="I1599">
        <f t="shared" si="164"/>
        <v>14920.766058208992</v>
      </c>
      <c r="J1599">
        <f t="shared" si="165"/>
        <v>34390.98462899086</v>
      </c>
      <c r="AB1599" s="1">
        <v>41044</v>
      </c>
      <c r="AC1599">
        <v>2317.98</v>
      </c>
    </row>
    <row r="1600" spans="1:29">
      <c r="A1600" s="1">
        <v>41037</v>
      </c>
      <c r="B1600">
        <v>3708.7499157185798</v>
      </c>
      <c r="D1600" s="1">
        <v>41052</v>
      </c>
      <c r="E1600">
        <f t="shared" si="160"/>
        <v>2302.9499999999998</v>
      </c>
      <c r="F1600">
        <f t="shared" si="161"/>
        <v>3555.6886709231799</v>
      </c>
      <c r="G1600" s="2">
        <f t="shared" si="162"/>
        <v>4.0546726832775271E-3</v>
      </c>
      <c r="H1600" s="2">
        <f t="shared" si="163"/>
        <v>-1.6583979089395271E-2</v>
      </c>
      <c r="I1600">
        <f t="shared" si="164"/>
        <v>14981.264880758787</v>
      </c>
      <c r="J1600">
        <f t="shared" si="165"/>
        <v>33820.645259039964</v>
      </c>
      <c r="AB1600" s="1">
        <v>41045</v>
      </c>
      <c r="AC1600">
        <v>2312.7800000000002</v>
      </c>
    </row>
    <row r="1601" spans="1:29">
      <c r="A1601" s="1">
        <v>41038</v>
      </c>
      <c r="B1601">
        <v>3684.3316469331799</v>
      </c>
      <c r="D1601" s="1">
        <v>41053</v>
      </c>
      <c r="E1601">
        <f t="shared" si="160"/>
        <v>2297.5700000000002</v>
      </c>
      <c r="F1601">
        <f t="shared" si="161"/>
        <v>3569.9632456941199</v>
      </c>
      <c r="G1601" s="2">
        <f t="shared" si="162"/>
        <v>-2.3361340888858884E-3</v>
      </c>
      <c r="H1601" s="2">
        <f t="shared" si="163"/>
        <v>3.9832246475629222E-3</v>
      </c>
      <c r="I1601">
        <f t="shared" si="164"/>
        <v>14946.266637176217</v>
      </c>
      <c r="J1601">
        <f t="shared" si="165"/>
        <v>33955.360486832251</v>
      </c>
      <c r="AB1601" s="1">
        <v>41046</v>
      </c>
      <c r="AC1601">
        <v>2314.85</v>
      </c>
    </row>
    <row r="1602" spans="1:29">
      <c r="A1602" s="1">
        <v>41039</v>
      </c>
      <c r="B1602">
        <v>3681.55603768025</v>
      </c>
      <c r="D1602" s="1">
        <v>41054</v>
      </c>
      <c r="E1602">
        <f t="shared" si="160"/>
        <v>2300.0500000000002</v>
      </c>
      <c r="F1602">
        <f t="shared" si="161"/>
        <v>3601.5997281598502</v>
      </c>
      <c r="G1602" s="2">
        <f t="shared" si="162"/>
        <v>1.0794012804833386E-3</v>
      </c>
      <c r="H1602" s="2">
        <f t="shared" si="163"/>
        <v>8.8305018235986469E-3</v>
      </c>
      <c r="I1602">
        <f t="shared" si="164"/>
        <v>14962.39965652283</v>
      </c>
      <c r="J1602">
        <f t="shared" si="165"/>
        <v>34255.20335953217</v>
      </c>
      <c r="AB1602" s="1">
        <v>41047</v>
      </c>
      <c r="AC1602">
        <v>2309.17</v>
      </c>
    </row>
    <row r="1603" spans="1:29">
      <c r="A1603" s="1">
        <v>41040</v>
      </c>
      <c r="B1603">
        <v>3660.7023063275501</v>
      </c>
      <c r="D1603" s="1">
        <v>41058</v>
      </c>
      <c r="E1603">
        <f t="shared" si="160"/>
        <v>2303.9</v>
      </c>
      <c r="F1603">
        <f t="shared" si="161"/>
        <v>3555.5527599613101</v>
      </c>
      <c r="G1603" s="2">
        <f t="shared" si="162"/>
        <v>1.6738766548551887E-3</v>
      </c>
      <c r="H1603" s="2">
        <f t="shared" si="163"/>
        <v>-1.2816492385507116E-2</v>
      </c>
      <c r="I1603">
        <f t="shared" si="164"/>
        <v>14987.444868008497</v>
      </c>
      <c r="J1603">
        <f t="shared" si="165"/>
        <v>33816.171806510727</v>
      </c>
      <c r="AB1603" s="1">
        <v>41050</v>
      </c>
      <c r="AC1603">
        <v>2304.4699999999998</v>
      </c>
    </row>
    <row r="1604" spans="1:29">
      <c r="A1604" s="1">
        <v>41043</v>
      </c>
      <c r="B1604">
        <v>3618.96946461265</v>
      </c>
      <c r="D1604" s="1">
        <v>41059</v>
      </c>
      <c r="E1604">
        <f t="shared" si="160"/>
        <v>2318.1</v>
      </c>
      <c r="F1604">
        <f t="shared" si="161"/>
        <v>3615.35545169631</v>
      </c>
      <c r="G1604" s="2">
        <f t="shared" si="162"/>
        <v>6.1634619558139647E-3</v>
      </c>
      <c r="H1604" s="2">
        <f t="shared" si="163"/>
        <v>1.6788171068650239E-2</v>
      </c>
      <c r="I1604">
        <f t="shared" si="164"/>
        <v>15079.819414267327</v>
      </c>
      <c r="J1604">
        <f t="shared" si="165"/>
        <v>34383.883483685291</v>
      </c>
      <c r="AB1604" s="1">
        <v>41051</v>
      </c>
      <c r="AC1604">
        <v>2293.65</v>
      </c>
    </row>
    <row r="1605" spans="1:29">
      <c r="A1605" s="1">
        <v>41044</v>
      </c>
      <c r="B1605">
        <v>3606.5616416081102</v>
      </c>
      <c r="D1605" s="1">
        <v>41060</v>
      </c>
      <c r="E1605">
        <f t="shared" ref="E1605:E1668" si="166">SUMIF(AB:AB,D1605,AC:AC)</f>
        <v>2322.06</v>
      </c>
      <c r="F1605">
        <f t="shared" ref="F1605:F1668" si="167">SUMIF(A:A,D1605,B:B)</f>
        <v>3621.73664438579</v>
      </c>
      <c r="G1605" s="2">
        <f t="shared" ref="G1605:G1668" si="168">E1605/E1604-1</f>
        <v>1.708295586902997E-3</v>
      </c>
      <c r="H1605" s="2">
        <f t="shared" ref="H1605:H1668" si="169">(F1605/F1604-1)-($M$23/252)</f>
        <v>1.7336757752154049E-3</v>
      </c>
      <c r="I1605">
        <f t="shared" ref="I1605:I1668" si="170">I1604*(1+G1605)</f>
        <v>15105.580203224014</v>
      </c>
      <c r="J1605">
        <f t="shared" ref="J1605:J1668" si="171">J1604*(1+H1605)</f>
        <v>34443.49398953878</v>
      </c>
      <c r="AB1605" s="1">
        <v>41052</v>
      </c>
      <c r="AC1605">
        <v>2302.9499999999998</v>
      </c>
    </row>
    <row r="1606" spans="1:29">
      <c r="A1606" s="1">
        <v>41045</v>
      </c>
      <c r="B1606">
        <v>3554.3518746587201</v>
      </c>
      <c r="D1606" s="1">
        <v>41061</v>
      </c>
      <c r="E1606">
        <f t="shared" si="166"/>
        <v>2330.37</v>
      </c>
      <c r="F1606">
        <f t="shared" si="167"/>
        <v>3763.4793279580099</v>
      </c>
      <c r="G1606" s="2">
        <f t="shared" si="168"/>
        <v>3.5787188961524663E-3</v>
      </c>
      <c r="H1606" s="2">
        <f t="shared" si="169"/>
        <v>3.9105312978059269E-2</v>
      </c>
      <c r="I1606">
        <f t="shared" si="170"/>
        <v>15159.638828534638</v>
      </c>
      <c r="J1606">
        <f t="shared" si="171"/>
        <v>35790.417602057598</v>
      </c>
      <c r="AB1606" s="1">
        <v>41053</v>
      </c>
      <c r="AC1606">
        <v>2297.5700000000002</v>
      </c>
    </row>
    <row r="1607" spans="1:29">
      <c r="A1607" s="1">
        <v>41046</v>
      </c>
      <c r="B1607">
        <v>3649.1925178956199</v>
      </c>
      <c r="D1607" s="1">
        <v>41064</v>
      </c>
      <c r="E1607">
        <f t="shared" si="166"/>
        <v>2321.7399999999998</v>
      </c>
      <c r="F1607">
        <f t="shared" si="167"/>
        <v>3732.3548638883599</v>
      </c>
      <c r="G1607" s="2">
        <f t="shared" si="168"/>
        <v>-3.703274587297356E-3</v>
      </c>
      <c r="H1607" s="2">
        <f t="shared" si="169"/>
        <v>-8.3014794123087762E-3</v>
      </c>
      <c r="I1607">
        <f t="shared" si="170"/>
        <v>15103.498523308319</v>
      </c>
      <c r="J1607">
        <f t="shared" si="171"/>
        <v>35493.304187176182</v>
      </c>
      <c r="AB1607" s="1">
        <v>41054</v>
      </c>
      <c r="AC1607">
        <v>2300.0500000000002</v>
      </c>
    </row>
    <row r="1608" spans="1:29">
      <c r="A1608" s="1">
        <v>41047</v>
      </c>
      <c r="B1608">
        <v>3669.5567342449199</v>
      </c>
      <c r="D1608" s="1">
        <v>41065</v>
      </c>
      <c r="E1608">
        <f t="shared" si="166"/>
        <v>2316.14</v>
      </c>
      <c r="F1608">
        <f t="shared" si="167"/>
        <v>3727.0234485647202</v>
      </c>
      <c r="G1608" s="2">
        <f t="shared" si="168"/>
        <v>-2.4119841153616983E-3</v>
      </c>
      <c r="H1608" s="2">
        <f t="shared" si="169"/>
        <v>-1.4597812601238372E-3</v>
      </c>
      <c r="I1608">
        <f t="shared" si="170"/>
        <v>15067.069124783711</v>
      </c>
      <c r="J1608">
        <f t="shared" si="171"/>
        <v>35441.491726863867</v>
      </c>
      <c r="AB1608" s="1">
        <v>41058</v>
      </c>
      <c r="AC1608">
        <v>2303.9</v>
      </c>
    </row>
    <row r="1609" spans="1:29">
      <c r="A1609" s="1">
        <v>41050</v>
      </c>
      <c r="B1609">
        <v>3661.2070401186802</v>
      </c>
      <c r="D1609" s="1">
        <v>41066</v>
      </c>
      <c r="E1609">
        <f t="shared" si="166"/>
        <v>2307.14</v>
      </c>
      <c r="F1609">
        <f t="shared" si="167"/>
        <v>3751.9061053584401</v>
      </c>
      <c r="G1609" s="2">
        <f t="shared" si="168"/>
        <v>-3.8857754712582349E-3</v>
      </c>
      <c r="H1609" s="2">
        <f t="shared" si="169"/>
        <v>6.6449320505615698E-3</v>
      </c>
      <c r="I1609">
        <f t="shared" si="170"/>
        <v>15008.521877154875</v>
      </c>
      <c r="J1609">
        <f t="shared" si="171"/>
        <v>35676.998031159412</v>
      </c>
      <c r="AB1609" s="1">
        <v>41059</v>
      </c>
      <c r="AC1609">
        <v>2318.1</v>
      </c>
    </row>
    <row r="1610" spans="1:29">
      <c r="A1610" s="1">
        <v>41051</v>
      </c>
      <c r="B1610">
        <v>3615.53528838084</v>
      </c>
      <c r="D1610" s="1">
        <v>41067</v>
      </c>
      <c r="E1610">
        <f t="shared" si="166"/>
        <v>2310.58</v>
      </c>
      <c r="F1610">
        <f t="shared" si="167"/>
        <v>3656.4699682267301</v>
      </c>
      <c r="G1610" s="2">
        <f t="shared" si="168"/>
        <v>1.4910235182954423E-3</v>
      </c>
      <c r="H1610" s="2">
        <f t="shared" si="169"/>
        <v>-2.5468056429754613E-2</v>
      </c>
      <c r="I1610">
        <f t="shared" si="170"/>
        <v>15030.899936248565</v>
      </c>
      <c r="J1610">
        <f t="shared" si="171"/>
        <v>34768.374232057598</v>
      </c>
      <c r="AB1610" s="1">
        <v>41060</v>
      </c>
      <c r="AC1610">
        <v>2322.06</v>
      </c>
    </row>
    <row r="1611" spans="1:29">
      <c r="A1611" s="1">
        <v>41052</v>
      </c>
      <c r="B1611">
        <v>3555.6886709231799</v>
      </c>
      <c r="D1611" s="1">
        <v>41068</v>
      </c>
      <c r="E1611">
        <f t="shared" si="166"/>
        <v>2311.6799999999998</v>
      </c>
      <c r="F1611">
        <f t="shared" si="167"/>
        <v>3668.5164016021099</v>
      </c>
      <c r="G1611" s="2">
        <f t="shared" si="168"/>
        <v>4.7607094322632548E-4</v>
      </c>
      <c r="H1611" s="2">
        <f t="shared" si="169"/>
        <v>3.2632035945923906E-3</v>
      </c>
      <c r="I1611">
        <f t="shared" si="170"/>
        <v>15038.055710958755</v>
      </c>
      <c r="J1611">
        <f t="shared" si="171"/>
        <v>34881.830515829781</v>
      </c>
      <c r="AB1611" s="1">
        <v>41061</v>
      </c>
      <c r="AC1611">
        <v>2330.37</v>
      </c>
    </row>
    <row r="1612" spans="1:29">
      <c r="A1612" s="1">
        <v>41053</v>
      </c>
      <c r="B1612">
        <v>3569.9632456941199</v>
      </c>
      <c r="D1612" s="1">
        <v>41071</v>
      </c>
      <c r="E1612">
        <f t="shared" si="166"/>
        <v>2321.0100000000002</v>
      </c>
      <c r="F1612">
        <f t="shared" si="167"/>
        <v>3689.1272474714601</v>
      </c>
      <c r="G1612" s="2">
        <f t="shared" si="168"/>
        <v>4.0360257475084982E-3</v>
      </c>
      <c r="H1612" s="2">
        <f t="shared" si="169"/>
        <v>5.5869562918487662E-3</v>
      </c>
      <c r="I1612">
        <f t="shared" si="170"/>
        <v>15098.749691000652</v>
      </c>
      <c r="J1612">
        <f t="shared" si="171"/>
        <v>35076.713778301397</v>
      </c>
      <c r="AB1612" s="1">
        <v>41064</v>
      </c>
      <c r="AC1612">
        <v>2321.7399999999998</v>
      </c>
    </row>
    <row r="1613" spans="1:29">
      <c r="A1613" s="1">
        <v>41054</v>
      </c>
      <c r="B1613">
        <v>3601.5997281598502</v>
      </c>
      <c r="D1613" s="1">
        <v>41072</v>
      </c>
      <c r="E1613">
        <f t="shared" si="166"/>
        <v>2309.69</v>
      </c>
      <c r="F1613">
        <f t="shared" si="167"/>
        <v>3713.3387319576</v>
      </c>
      <c r="G1613" s="2">
        <f t="shared" si="168"/>
        <v>-4.8771870866562983E-3</v>
      </c>
      <c r="H1613" s="2">
        <f t="shared" si="169"/>
        <v>6.5315809562616848E-3</v>
      </c>
      <c r="I1613">
        <f t="shared" si="170"/>
        <v>15025.110263983048</v>
      </c>
      <c r="J1613">
        <f t="shared" si="171"/>
        <v>35305.820174023989</v>
      </c>
      <c r="AB1613" s="1">
        <v>41065</v>
      </c>
      <c r="AC1613">
        <v>2316.14</v>
      </c>
    </row>
    <row r="1614" spans="1:29">
      <c r="A1614" s="1">
        <v>41058</v>
      </c>
      <c r="B1614">
        <v>3555.5527599613101</v>
      </c>
      <c r="D1614" s="1">
        <v>41073</v>
      </c>
      <c r="E1614">
        <f t="shared" si="166"/>
        <v>2317.16</v>
      </c>
      <c r="F1614">
        <f t="shared" si="167"/>
        <v>3740.1277027964802</v>
      </c>
      <c r="G1614" s="2">
        <f t="shared" si="168"/>
        <v>3.2342002606409181E-3</v>
      </c>
      <c r="H1614" s="2">
        <f t="shared" si="169"/>
        <v>7.1829053426176407E-3</v>
      </c>
      <c r="I1614">
        <f t="shared" si="170"/>
        <v>15073.70447951498</v>
      </c>
      <c r="J1614">
        <f t="shared" si="171"/>
        <v>35559.418538377482</v>
      </c>
      <c r="AB1614" s="1">
        <v>41066</v>
      </c>
      <c r="AC1614">
        <v>2307.14</v>
      </c>
    </row>
    <row r="1615" spans="1:29">
      <c r="A1615" s="1">
        <v>41059</v>
      </c>
      <c r="B1615">
        <v>3615.35545169631</v>
      </c>
      <c r="D1615" s="1">
        <v>41074</v>
      </c>
      <c r="E1615">
        <f t="shared" si="166"/>
        <v>2315.69</v>
      </c>
      <c r="F1615">
        <f t="shared" si="167"/>
        <v>3737.2346673487</v>
      </c>
      <c r="G1615" s="2">
        <f t="shared" si="168"/>
        <v>-6.3439727942815605E-4</v>
      </c>
      <c r="H1615" s="2">
        <f t="shared" si="169"/>
        <v>-8.048616844437465E-4</v>
      </c>
      <c r="I1615">
        <f t="shared" si="170"/>
        <v>15064.141762402271</v>
      </c>
      <c r="J1615">
        <f t="shared" si="171"/>
        <v>35530.798124874847</v>
      </c>
      <c r="AB1615" s="1">
        <v>41067</v>
      </c>
      <c r="AC1615">
        <v>2310.58</v>
      </c>
    </row>
    <row r="1616" spans="1:29">
      <c r="A1616" s="1">
        <v>41060</v>
      </c>
      <c r="B1616">
        <v>3621.73664438579</v>
      </c>
      <c r="D1616" s="1">
        <v>41075</v>
      </c>
      <c r="E1616">
        <f t="shared" si="166"/>
        <v>2323.33</v>
      </c>
      <c r="F1616">
        <f t="shared" si="167"/>
        <v>3767.1255981264799</v>
      </c>
      <c r="G1616" s="2">
        <f t="shared" si="168"/>
        <v>3.2992326261287452E-3</v>
      </c>
      <c r="H1616" s="2">
        <f t="shared" si="169"/>
        <v>7.9667920500535398E-3</v>
      </c>
      <c r="I1616">
        <f t="shared" si="170"/>
        <v>15113.841870389417</v>
      </c>
      <c r="J1616">
        <f t="shared" si="171"/>
        <v>35813.864604908158</v>
      </c>
      <c r="AB1616" s="1">
        <v>41068</v>
      </c>
      <c r="AC1616">
        <v>2311.6799999999998</v>
      </c>
    </row>
    <row r="1617" spans="1:29">
      <c r="A1617" s="1">
        <v>41061</v>
      </c>
      <c r="B1617">
        <v>3763.4793279580099</v>
      </c>
      <c r="D1617" s="1">
        <v>41078</v>
      </c>
      <c r="E1617">
        <f t="shared" si="166"/>
        <v>2325.69</v>
      </c>
      <c r="F1617">
        <f t="shared" si="167"/>
        <v>3769.0050870912501</v>
      </c>
      <c r="G1617" s="2">
        <f t="shared" si="168"/>
        <v>1.0157833798900562E-3</v>
      </c>
      <c r="H1617" s="2">
        <f t="shared" si="169"/>
        <v>4.6756937648359054E-4</v>
      </c>
      <c r="I1617">
        <f t="shared" si="170"/>
        <v>15129.194259767644</v>
      </c>
      <c r="J1617">
        <f t="shared" si="171"/>
        <v>35830.610071250943</v>
      </c>
      <c r="AB1617" s="1">
        <v>41071</v>
      </c>
      <c r="AC1617">
        <v>2321.0100000000002</v>
      </c>
    </row>
    <row r="1618" spans="1:29">
      <c r="A1618" s="1">
        <v>41064</v>
      </c>
      <c r="B1618">
        <v>3732.3548638883599</v>
      </c>
      <c r="D1618" s="1">
        <v>41079</v>
      </c>
      <c r="E1618">
        <f t="shared" si="166"/>
        <v>2322.31</v>
      </c>
      <c r="F1618">
        <f t="shared" si="167"/>
        <v>3753.0069172343301</v>
      </c>
      <c r="G1618" s="2">
        <f t="shared" si="168"/>
        <v>-1.453332129389584E-3</v>
      </c>
      <c r="H1618" s="2">
        <f t="shared" si="169"/>
        <v>-4.276015766156582E-3</v>
      </c>
      <c r="I1618">
        <f t="shared" si="170"/>
        <v>15107.206515658148</v>
      </c>
      <c r="J1618">
        <f t="shared" si="171"/>
        <v>35677.397817675264</v>
      </c>
      <c r="AB1618" s="1">
        <v>41072</v>
      </c>
      <c r="AC1618">
        <v>2309.69</v>
      </c>
    </row>
    <row r="1619" spans="1:29">
      <c r="A1619" s="1">
        <v>41065</v>
      </c>
      <c r="B1619">
        <v>3727.0234485647202</v>
      </c>
      <c r="D1619" s="1">
        <v>41080</v>
      </c>
      <c r="E1619">
        <f t="shared" si="166"/>
        <v>2325.4299999999998</v>
      </c>
      <c r="F1619">
        <f t="shared" si="167"/>
        <v>3740.40259758607</v>
      </c>
      <c r="G1619" s="2">
        <f t="shared" si="168"/>
        <v>1.343489887224214E-3</v>
      </c>
      <c r="H1619" s="2">
        <f t="shared" si="169"/>
        <v>-3.3898081503972769E-3</v>
      </c>
      <c r="I1619">
        <f t="shared" si="170"/>
        <v>15127.502894836143</v>
      </c>
      <c r="J1619">
        <f t="shared" si="171"/>
        <v>35556.458283767941</v>
      </c>
      <c r="AB1619" s="1">
        <v>41073</v>
      </c>
      <c r="AC1619">
        <v>2317.16</v>
      </c>
    </row>
    <row r="1620" spans="1:29">
      <c r="A1620" s="1">
        <v>41066</v>
      </c>
      <c r="B1620">
        <v>3751.9061053584401</v>
      </c>
      <c r="D1620" s="1">
        <v>41081</v>
      </c>
      <c r="E1620">
        <f t="shared" si="166"/>
        <v>2332.7800000000002</v>
      </c>
      <c r="F1620">
        <f t="shared" si="167"/>
        <v>3633.6064851482902</v>
      </c>
      <c r="G1620" s="2">
        <f t="shared" si="168"/>
        <v>3.1607057619451595E-3</v>
      </c>
      <c r="H1620" s="2">
        <f t="shared" si="169"/>
        <v>-2.85833859594791E-2</v>
      </c>
      <c r="I1620">
        <f t="shared" si="170"/>
        <v>15175.316480399693</v>
      </c>
      <c r="J1620">
        <f t="shared" si="171"/>
        <v>34540.134313290888</v>
      </c>
      <c r="AB1620" s="1">
        <v>41074</v>
      </c>
      <c r="AC1620">
        <v>2315.69</v>
      </c>
    </row>
    <row r="1621" spans="1:29">
      <c r="A1621" s="1">
        <v>41067</v>
      </c>
      <c r="B1621">
        <v>3656.4699682267301</v>
      </c>
      <c r="D1621" s="1">
        <v>41082</v>
      </c>
      <c r="E1621">
        <f t="shared" si="166"/>
        <v>2325.3000000000002</v>
      </c>
      <c r="F1621">
        <f t="shared" si="167"/>
        <v>3627.3268898326</v>
      </c>
      <c r="G1621" s="2">
        <f t="shared" si="168"/>
        <v>-3.2064746782808351E-3</v>
      </c>
      <c r="H1621" s="2">
        <f t="shared" si="169"/>
        <v>-1.7595482673528388E-3</v>
      </c>
      <c r="I1621">
        <f t="shared" si="170"/>
        <v>15126.657212370394</v>
      </c>
      <c r="J1621">
        <f t="shared" si="171"/>
        <v>34479.359279805802</v>
      </c>
      <c r="AB1621" s="1">
        <v>41075</v>
      </c>
      <c r="AC1621">
        <v>2323.33</v>
      </c>
    </row>
    <row r="1622" spans="1:29">
      <c r="A1622" s="1">
        <v>41068</v>
      </c>
      <c r="B1622">
        <v>3668.5164016021099</v>
      </c>
      <c r="D1622" s="1">
        <v>41085</v>
      </c>
      <c r="E1622">
        <f t="shared" si="166"/>
        <v>2334.65</v>
      </c>
      <c r="F1622">
        <f t="shared" si="167"/>
        <v>3690.6092262007601</v>
      </c>
      <c r="G1622" s="2">
        <f t="shared" si="168"/>
        <v>4.0209865393712185E-3</v>
      </c>
      <c r="H1622" s="2">
        <f t="shared" si="169"/>
        <v>1.7414648436030546E-2</v>
      </c>
      <c r="I1622">
        <f t="shared" si="170"/>
        <v>15187.481297407017</v>
      </c>
      <c r="J1622">
        <f t="shared" si="171"/>
        <v>35079.805199963201</v>
      </c>
      <c r="AB1622" s="1">
        <v>41078</v>
      </c>
      <c r="AC1622">
        <v>2325.69</v>
      </c>
    </row>
    <row r="1623" spans="1:29">
      <c r="A1623" s="1">
        <v>41071</v>
      </c>
      <c r="B1623">
        <v>3689.1272474714601</v>
      </c>
      <c r="D1623" s="1">
        <v>41086</v>
      </c>
      <c r="E1623">
        <f t="shared" si="166"/>
        <v>2331.36</v>
      </c>
      <c r="F1623">
        <f t="shared" si="167"/>
        <v>3653.2255817324399</v>
      </c>
      <c r="G1623" s="2">
        <f t="shared" si="168"/>
        <v>-1.4092048058594875E-3</v>
      </c>
      <c r="H1623" s="2">
        <f t="shared" si="169"/>
        <v>-1.0160745784811775E-2</v>
      </c>
      <c r="I1623">
        <f t="shared" si="170"/>
        <v>15166.07902577381</v>
      </c>
      <c r="J1623">
        <f t="shared" si="171"/>
        <v>34723.36821714566</v>
      </c>
      <c r="AB1623" s="1">
        <v>41079</v>
      </c>
      <c r="AC1623">
        <v>2322.31</v>
      </c>
    </row>
    <row r="1624" spans="1:29">
      <c r="A1624" s="1">
        <v>41072</v>
      </c>
      <c r="B1624">
        <v>3713.3387319576</v>
      </c>
      <c r="D1624" s="1">
        <v>41087</v>
      </c>
      <c r="E1624">
        <f t="shared" si="166"/>
        <v>2332.84</v>
      </c>
      <c r="F1624">
        <f t="shared" si="167"/>
        <v>3665.3145797627599</v>
      </c>
      <c r="G1624" s="2">
        <f t="shared" si="168"/>
        <v>6.3482259282143794E-4</v>
      </c>
      <c r="H1624" s="2">
        <f t="shared" si="169"/>
        <v>3.2777807008675616E-3</v>
      </c>
      <c r="I1624">
        <f t="shared" si="170"/>
        <v>15175.706795383887</v>
      </c>
      <c r="J1624">
        <f t="shared" si="171"/>
        <v>34837.183803356937</v>
      </c>
      <c r="AB1624" s="1">
        <v>41080</v>
      </c>
      <c r="AC1624">
        <v>2325.4299999999998</v>
      </c>
    </row>
    <row r="1625" spans="1:29">
      <c r="A1625" s="1">
        <v>41073</v>
      </c>
      <c r="B1625">
        <v>3740.1277027964802</v>
      </c>
      <c r="D1625" s="1">
        <v>41088</v>
      </c>
      <c r="E1625">
        <f t="shared" si="166"/>
        <v>2336.9899999999998</v>
      </c>
      <c r="F1625">
        <f t="shared" si="167"/>
        <v>3604.4907362837198</v>
      </c>
      <c r="G1625" s="2">
        <f t="shared" si="168"/>
        <v>1.7789475489102813E-3</v>
      </c>
      <c r="H1625" s="2">
        <f t="shared" si="169"/>
        <v>-1.6625789371148589E-2</v>
      </c>
      <c r="I1625">
        <f t="shared" si="170"/>
        <v>15202.703581790516</v>
      </c>
      <c r="J1625">
        <f t="shared" si="171"/>
        <v>34257.988123158335</v>
      </c>
      <c r="AB1625" s="1">
        <v>41081</v>
      </c>
      <c r="AC1625">
        <v>2332.7800000000002</v>
      </c>
    </row>
    <row r="1626" spans="1:29">
      <c r="A1626" s="1">
        <v>41074</v>
      </c>
      <c r="B1626">
        <v>3737.2346673487</v>
      </c>
      <c r="D1626" s="1">
        <v>41089</v>
      </c>
      <c r="E1626">
        <f t="shared" si="166"/>
        <v>2330.3000000000002</v>
      </c>
      <c r="F1626">
        <f t="shared" si="167"/>
        <v>3717.80252061493</v>
      </c>
      <c r="G1626" s="2">
        <f t="shared" si="168"/>
        <v>-2.8626566651973606E-3</v>
      </c>
      <c r="H1626" s="2">
        <f t="shared" si="169"/>
        <v>3.1404931983274841E-2</v>
      </c>
      <c r="I1626">
        <f t="shared" si="170"/>
        <v>15159.183461053084</v>
      </c>
      <c r="J1626">
        <f t="shared" si="171"/>
        <v>35333.857910049956</v>
      </c>
      <c r="AB1626" s="1">
        <v>41082</v>
      </c>
      <c r="AC1626">
        <v>2325.3000000000002</v>
      </c>
    </row>
    <row r="1627" spans="1:29">
      <c r="A1627" s="1">
        <v>41075</v>
      </c>
      <c r="B1627">
        <v>3767.1255981264799</v>
      </c>
      <c r="D1627" s="1">
        <v>41092</v>
      </c>
      <c r="E1627">
        <f t="shared" si="166"/>
        <v>2344.1</v>
      </c>
      <c r="F1627">
        <f t="shared" si="167"/>
        <v>3739.3324208252002</v>
      </c>
      <c r="G1627" s="2">
        <f t="shared" si="168"/>
        <v>5.9219842938675882E-3</v>
      </c>
      <c r="H1627" s="2">
        <f t="shared" si="169"/>
        <v>5.7596792549229007E-3</v>
      </c>
      <c r="I1627">
        <f t="shared" si="170"/>
        <v>15248.955907417298</v>
      </c>
      <c r="J1627">
        <f t="shared" si="171"/>
        <v>35537.369598450859</v>
      </c>
      <c r="AB1627" s="1">
        <v>41085</v>
      </c>
      <c r="AC1627">
        <v>2334.65</v>
      </c>
    </row>
    <row r="1628" spans="1:29">
      <c r="A1628" s="1">
        <v>41078</v>
      </c>
      <c r="B1628">
        <v>3769.0050870912501</v>
      </c>
      <c r="D1628" s="1">
        <v>41093</v>
      </c>
      <c r="E1628">
        <f t="shared" si="166"/>
        <v>2339.5100000000002</v>
      </c>
      <c r="F1628">
        <f t="shared" si="167"/>
        <v>3772.9675028035299</v>
      </c>
      <c r="G1628" s="2">
        <f t="shared" si="168"/>
        <v>-1.9581075892665112E-3</v>
      </c>
      <c r="H1628" s="2">
        <f t="shared" si="169"/>
        <v>8.9635937923016832E-3</v>
      </c>
      <c r="I1628">
        <f t="shared" si="170"/>
        <v>15219.096811126594</v>
      </c>
      <c r="J1628">
        <f t="shared" si="171"/>
        <v>35855.912143978261</v>
      </c>
      <c r="AB1628" s="1">
        <v>41086</v>
      </c>
      <c r="AC1628">
        <v>2331.36</v>
      </c>
    </row>
    <row r="1629" spans="1:29">
      <c r="A1629" s="1">
        <v>41079</v>
      </c>
      <c r="B1629">
        <v>3753.0069172343301</v>
      </c>
      <c r="D1629" s="1">
        <v>41095</v>
      </c>
      <c r="E1629">
        <f t="shared" si="166"/>
        <v>2344.64</v>
      </c>
      <c r="F1629">
        <f t="shared" si="167"/>
        <v>3755.2955106295599</v>
      </c>
      <c r="G1629" s="2">
        <f t="shared" si="168"/>
        <v>2.1927668614365459E-3</v>
      </c>
      <c r="H1629" s="2">
        <f t="shared" si="169"/>
        <v>-4.7151934644401924E-3</v>
      </c>
      <c r="I1629">
        <f t="shared" si="170"/>
        <v>15252.468742275027</v>
      </c>
      <c r="J1629">
        <f t="shared" si="171"/>
        <v>35686.844581375437</v>
      </c>
      <c r="AB1629" s="1">
        <v>41087</v>
      </c>
      <c r="AC1629">
        <v>2332.84</v>
      </c>
    </row>
    <row r="1630" spans="1:29">
      <c r="A1630" s="1">
        <v>41080</v>
      </c>
      <c r="B1630">
        <v>3740.40259758607</v>
      </c>
      <c r="D1630" s="1">
        <v>41096</v>
      </c>
      <c r="E1630">
        <f t="shared" si="166"/>
        <v>2351.19</v>
      </c>
      <c r="F1630">
        <f t="shared" si="167"/>
        <v>3696.8420187875499</v>
      </c>
      <c r="G1630" s="2">
        <f t="shared" si="168"/>
        <v>2.7936058414086418E-3</v>
      </c>
      <c r="H1630" s="2">
        <f t="shared" si="169"/>
        <v>-1.5596966260068268E-2</v>
      </c>
      <c r="I1630">
        <f t="shared" si="170"/>
        <v>15295.078128049348</v>
      </c>
      <c r="J1630">
        <f t="shared" si="171"/>
        <v>35130.238070511426</v>
      </c>
      <c r="AB1630" s="1">
        <v>41088</v>
      </c>
      <c r="AC1630">
        <v>2336.9899999999998</v>
      </c>
    </row>
    <row r="1631" spans="1:29">
      <c r="A1631" s="1">
        <v>41081</v>
      </c>
      <c r="B1631">
        <v>3633.6064851482902</v>
      </c>
      <c r="D1631" s="1">
        <v>41099</v>
      </c>
      <c r="E1631">
        <f t="shared" si="166"/>
        <v>2355.9899999999998</v>
      </c>
      <c r="F1631">
        <f t="shared" si="167"/>
        <v>3730.9923280724802</v>
      </c>
      <c r="G1631" s="2">
        <f t="shared" si="168"/>
        <v>2.0415194008138737E-3</v>
      </c>
      <c r="H1631" s="2">
        <f t="shared" si="169"/>
        <v>9.2063485668790416E-3</v>
      </c>
      <c r="I1631">
        <f t="shared" si="170"/>
        <v>15326.303326784726</v>
      </c>
      <c r="J1631">
        <f t="shared" si="171"/>
        <v>35453.659287425995</v>
      </c>
      <c r="AB1631" s="1">
        <v>41089</v>
      </c>
      <c r="AC1631">
        <v>2330.3000000000002</v>
      </c>
    </row>
    <row r="1632" spans="1:29">
      <c r="A1632" s="1">
        <v>41082</v>
      </c>
      <c r="B1632">
        <v>3627.3268898326</v>
      </c>
      <c r="D1632" s="1">
        <v>41100</v>
      </c>
      <c r="E1632">
        <f t="shared" si="166"/>
        <v>2362.34</v>
      </c>
      <c r="F1632">
        <f t="shared" si="167"/>
        <v>3713.1989707591902</v>
      </c>
      <c r="G1632" s="2">
        <f t="shared" si="168"/>
        <v>2.695257619939051E-3</v>
      </c>
      <c r="H1632" s="2">
        <f t="shared" si="169"/>
        <v>-4.8004175261660339E-3</v>
      </c>
      <c r="I1632">
        <f t="shared" si="170"/>
        <v>15367.61166261174</v>
      </c>
      <c r="J1632">
        <f t="shared" si="171"/>
        <v>35283.466920015919</v>
      </c>
      <c r="AB1632" s="1">
        <v>41092</v>
      </c>
      <c r="AC1632">
        <v>2344.1</v>
      </c>
    </row>
    <row r="1633" spans="1:29">
      <c r="A1633" s="1">
        <v>41085</v>
      </c>
      <c r="B1633">
        <v>3690.6092262007601</v>
      </c>
      <c r="D1633" s="1">
        <v>41101</v>
      </c>
      <c r="E1633">
        <f t="shared" si="166"/>
        <v>2364.48</v>
      </c>
      <c r="F1633">
        <f t="shared" si="167"/>
        <v>3705.72351942669</v>
      </c>
      <c r="G1633" s="2">
        <f t="shared" si="168"/>
        <v>9.0588145652192864E-4</v>
      </c>
      <c r="H1633" s="2">
        <f t="shared" si="169"/>
        <v>-2.0445597537418806E-3</v>
      </c>
      <c r="I1633">
        <f t="shared" si="170"/>
        <v>15381.53289704793</v>
      </c>
      <c r="J1633">
        <f t="shared" si="171"/>
        <v>35211.327763578774</v>
      </c>
      <c r="AB1633" s="1">
        <v>41093</v>
      </c>
      <c r="AC1633">
        <v>2339.5100000000002</v>
      </c>
    </row>
    <row r="1634" spans="1:29">
      <c r="A1634" s="1">
        <v>41086</v>
      </c>
      <c r="B1634">
        <v>3653.2255817324399</v>
      </c>
      <c r="D1634" s="1">
        <v>41102</v>
      </c>
      <c r="E1634">
        <f t="shared" si="166"/>
        <v>2367.86</v>
      </c>
      <c r="F1634">
        <f t="shared" si="167"/>
        <v>3692.3946770030002</v>
      </c>
      <c r="G1634" s="2">
        <f t="shared" si="168"/>
        <v>1.4294897821085506E-3</v>
      </c>
      <c r="H1634" s="2">
        <f t="shared" si="169"/>
        <v>-3.6281751308456004E-3</v>
      </c>
      <c r="I1634">
        <f t="shared" si="170"/>
        <v>15403.520641157425</v>
      </c>
      <c r="J1634">
        <f t="shared" si="171"/>
        <v>35083.574899862906</v>
      </c>
      <c r="AB1634" s="1">
        <v>41095</v>
      </c>
      <c r="AC1634">
        <v>2344.64</v>
      </c>
    </row>
    <row r="1635" spans="1:29">
      <c r="A1635" s="1">
        <v>41087</v>
      </c>
      <c r="B1635">
        <v>3665.3145797627599</v>
      </c>
      <c r="D1635" s="1">
        <v>41103</v>
      </c>
      <c r="E1635">
        <f t="shared" si="166"/>
        <v>2367.9699999999998</v>
      </c>
      <c r="F1635">
        <f t="shared" si="167"/>
        <v>3757.6553079457099</v>
      </c>
      <c r="G1635" s="2">
        <f t="shared" si="168"/>
        <v>4.6455449224103162E-5</v>
      </c>
      <c r="H1635" s="2">
        <f t="shared" si="169"/>
        <v>1.7642988628976477E-2</v>
      </c>
      <c r="I1635">
        <f t="shared" si="170"/>
        <v>15404.236218628443</v>
      </c>
      <c r="J1635">
        <f t="shared" si="171"/>
        <v>35702.554012885026</v>
      </c>
      <c r="AB1635" s="1">
        <v>41096</v>
      </c>
      <c r="AC1635">
        <v>2351.19</v>
      </c>
    </row>
    <row r="1636" spans="1:29">
      <c r="A1636" s="1">
        <v>41088</v>
      </c>
      <c r="B1636">
        <v>3604.4907362837198</v>
      </c>
      <c r="D1636" s="1">
        <v>41106</v>
      </c>
      <c r="E1636">
        <f t="shared" si="166"/>
        <v>2375.85</v>
      </c>
      <c r="F1636">
        <f t="shared" si="167"/>
        <v>3765.0116922981501</v>
      </c>
      <c r="G1636" s="2">
        <f t="shared" si="168"/>
        <v>3.3277448616326755E-3</v>
      </c>
      <c r="H1636" s="2">
        <f t="shared" si="169"/>
        <v>1.9263567963501934E-3</v>
      </c>
      <c r="I1636">
        <f t="shared" si="170"/>
        <v>15455.497586552359</v>
      </c>
      <c r="J1636">
        <f t="shared" si="171"/>
        <v>35771.329870454807</v>
      </c>
      <c r="AB1636" s="1">
        <v>41099</v>
      </c>
      <c r="AC1636">
        <v>2355.9899999999998</v>
      </c>
    </row>
    <row r="1637" spans="1:29">
      <c r="A1637" s="1">
        <v>41089</v>
      </c>
      <c r="B1637">
        <v>3717.80252061493</v>
      </c>
      <c r="D1637" s="1">
        <v>41107</v>
      </c>
      <c r="E1637">
        <f t="shared" si="166"/>
        <v>2374.8000000000002</v>
      </c>
      <c r="F1637">
        <f t="shared" si="167"/>
        <v>3758.6046953377499</v>
      </c>
      <c r="G1637" s="2">
        <f t="shared" si="168"/>
        <v>-4.4194709261935472E-4</v>
      </c>
      <c r="H1637" s="2">
        <f t="shared" si="169"/>
        <v>-1.733069541907916E-3</v>
      </c>
      <c r="I1637">
        <f t="shared" si="170"/>
        <v>15448.667074328998</v>
      </c>
      <c r="J1637">
        <f t="shared" si="171"/>
        <v>35709.335668182779</v>
      </c>
      <c r="AB1637" s="1">
        <v>41100</v>
      </c>
      <c r="AC1637">
        <v>2362.34</v>
      </c>
    </row>
    <row r="1638" spans="1:29">
      <c r="A1638" s="1">
        <v>41092</v>
      </c>
      <c r="B1638">
        <v>3739.3324208252002</v>
      </c>
      <c r="D1638" s="1">
        <v>41108</v>
      </c>
      <c r="E1638">
        <f t="shared" si="166"/>
        <v>2387.0300000000002</v>
      </c>
      <c r="F1638">
        <f t="shared" si="167"/>
        <v>3728.0167227868201</v>
      </c>
      <c r="G1638" s="2">
        <f t="shared" si="168"/>
        <v>5.1499073606198209E-3</v>
      </c>
      <c r="H1638" s="2">
        <f t="shared" si="169"/>
        <v>-8.1694682772032508E-3</v>
      </c>
      <c r="I1638">
        <f t="shared" si="170"/>
        <v>15528.22627860685</v>
      </c>
      <c r="J1638">
        <f t="shared" si="171"/>
        <v>35417.609383241557</v>
      </c>
      <c r="AB1638" s="1">
        <v>41101</v>
      </c>
      <c r="AC1638">
        <v>2364.48</v>
      </c>
    </row>
    <row r="1639" spans="1:29">
      <c r="A1639" s="1">
        <v>41093</v>
      </c>
      <c r="B1639">
        <v>3772.9675028035299</v>
      </c>
      <c r="D1639" s="1">
        <v>41109</v>
      </c>
      <c r="E1639">
        <f t="shared" si="166"/>
        <v>2386.5500000000002</v>
      </c>
      <c r="F1639">
        <f t="shared" si="167"/>
        <v>3752.1014362895398</v>
      </c>
      <c r="G1639" s="2">
        <f t="shared" si="168"/>
        <v>-2.0108670607410506E-4</v>
      </c>
      <c r="H1639" s="2">
        <f t="shared" si="169"/>
        <v>6.4291136331831814E-3</v>
      </c>
      <c r="I1639">
        <f t="shared" si="170"/>
        <v>15525.10375873331</v>
      </c>
      <c r="J1639">
        <f t="shared" si="171"/>
        <v>35645.313218582109</v>
      </c>
      <c r="AB1639" s="1">
        <v>41102</v>
      </c>
      <c r="AC1639">
        <v>2367.86</v>
      </c>
    </row>
    <row r="1640" spans="1:29">
      <c r="A1640" s="1">
        <v>41095</v>
      </c>
      <c r="B1640">
        <v>3755.2955106295599</v>
      </c>
      <c r="D1640" s="1">
        <v>41110</v>
      </c>
      <c r="E1640">
        <f t="shared" si="166"/>
        <v>2393.59</v>
      </c>
      <c r="F1640">
        <f t="shared" si="167"/>
        <v>3769.3208241032899</v>
      </c>
      <c r="G1640" s="2">
        <f t="shared" si="168"/>
        <v>2.9498648676959949E-3</v>
      </c>
      <c r="H1640" s="2">
        <f t="shared" si="169"/>
        <v>4.5579157978448918E-3</v>
      </c>
      <c r="I1640">
        <f t="shared" si="170"/>
        <v>15570.900716878532</v>
      </c>
      <c r="J1640">
        <f t="shared" si="171"/>
        <v>35807.781554820212</v>
      </c>
      <c r="AB1640" s="1">
        <v>41103</v>
      </c>
      <c r="AC1640">
        <v>2367.9699999999998</v>
      </c>
    </row>
    <row r="1641" spans="1:29">
      <c r="A1641" s="1">
        <v>41096</v>
      </c>
      <c r="B1641">
        <v>3696.8420187875499</v>
      </c>
      <c r="D1641" s="1">
        <v>41113</v>
      </c>
      <c r="E1641">
        <f t="shared" si="166"/>
        <v>2390.84</v>
      </c>
      <c r="F1641">
        <f t="shared" si="167"/>
        <v>3760.3472788911399</v>
      </c>
      <c r="G1641" s="2">
        <f t="shared" si="168"/>
        <v>-1.1489018587143018E-3</v>
      </c>
      <c r="H1641" s="2">
        <f t="shared" si="169"/>
        <v>-2.4120288117485448E-3</v>
      </c>
      <c r="I1641">
        <f t="shared" si="170"/>
        <v>15553.011280103054</v>
      </c>
      <c r="J1641">
        <f t="shared" si="171"/>
        <v>35721.412154025187</v>
      </c>
      <c r="AB1641" s="1">
        <v>41106</v>
      </c>
      <c r="AC1641">
        <v>2375.85</v>
      </c>
    </row>
    <row r="1642" spans="1:29">
      <c r="A1642" s="1">
        <v>41099</v>
      </c>
      <c r="B1642">
        <v>3730.9923280724802</v>
      </c>
      <c r="D1642" s="1">
        <v>41114</v>
      </c>
      <c r="E1642">
        <f t="shared" si="166"/>
        <v>2395.02</v>
      </c>
      <c r="F1642">
        <f t="shared" si="167"/>
        <v>3765.7782616966902</v>
      </c>
      <c r="G1642" s="2">
        <f t="shared" si="168"/>
        <v>1.7483394957420462E-3</v>
      </c>
      <c r="H1642" s="2">
        <f t="shared" si="169"/>
        <v>1.4129277188266961E-3</v>
      </c>
      <c r="I1642">
        <f t="shared" si="170"/>
        <v>15580.20322400178</v>
      </c>
      <c r="J1642">
        <f t="shared" si="171"/>
        <v>35771.883927413241</v>
      </c>
      <c r="AB1642" s="1">
        <v>41107</v>
      </c>
      <c r="AC1642">
        <v>2374.8000000000002</v>
      </c>
    </row>
    <row r="1643" spans="1:29">
      <c r="A1643" s="1">
        <v>41100</v>
      </c>
      <c r="B1643">
        <v>3713.1989707591902</v>
      </c>
      <c r="D1643" s="1">
        <v>41115</v>
      </c>
      <c r="E1643">
        <f t="shared" si="166"/>
        <v>2396.42</v>
      </c>
      <c r="F1643">
        <f t="shared" si="167"/>
        <v>3840.8096663395499</v>
      </c>
      <c r="G1643" s="2">
        <f t="shared" si="168"/>
        <v>5.8454626683701605E-4</v>
      </c>
      <c r="H1643" s="2">
        <f t="shared" si="169"/>
        <v>1.9893192131104378E-2</v>
      </c>
      <c r="I1643">
        <f t="shared" si="170"/>
        <v>15589.310573632933</v>
      </c>
      <c r="J1643">
        <f t="shared" si="171"/>
        <v>36483.500887272836</v>
      </c>
      <c r="AB1643" s="1">
        <v>41108</v>
      </c>
      <c r="AC1643">
        <v>2387.0300000000002</v>
      </c>
    </row>
    <row r="1644" spans="1:29">
      <c r="A1644" s="1">
        <v>41101</v>
      </c>
      <c r="B1644">
        <v>3705.72351942669</v>
      </c>
      <c r="D1644" s="1">
        <v>41116</v>
      </c>
      <c r="E1644">
        <f t="shared" si="166"/>
        <v>2396.8200000000002</v>
      </c>
      <c r="F1644">
        <f t="shared" si="167"/>
        <v>3848.3022066147801</v>
      </c>
      <c r="G1644" s="2">
        <f t="shared" si="168"/>
        <v>1.6691564917681312E-4</v>
      </c>
      <c r="H1644" s="2">
        <f t="shared" si="169"/>
        <v>1.9194218357293188E-3</v>
      </c>
      <c r="I1644">
        <f t="shared" si="170"/>
        <v>15591.912673527549</v>
      </c>
      <c r="J1644">
        <f t="shared" si="171"/>
        <v>36553.528115519715</v>
      </c>
      <c r="AB1644" s="1">
        <v>41109</v>
      </c>
      <c r="AC1644">
        <v>2386.5500000000002</v>
      </c>
    </row>
    <row r="1645" spans="1:29">
      <c r="A1645" s="1">
        <v>41102</v>
      </c>
      <c r="B1645">
        <v>3692.3946770030002</v>
      </c>
      <c r="D1645" s="1">
        <v>41117</v>
      </c>
      <c r="E1645">
        <f t="shared" si="166"/>
        <v>2381.4299999999998</v>
      </c>
      <c r="F1645">
        <f t="shared" si="167"/>
        <v>3840.2201905403099</v>
      </c>
      <c r="G1645" s="2">
        <f t="shared" si="168"/>
        <v>-6.4210078353820199E-3</v>
      </c>
      <c r="H1645" s="2">
        <f t="shared" si="169"/>
        <v>-2.1315002965048061E-3</v>
      </c>
      <c r="I1645">
        <f t="shared" si="170"/>
        <v>15491.796880082236</v>
      </c>
      <c r="J1645">
        <f t="shared" si="171"/>
        <v>36475.614259503192</v>
      </c>
      <c r="AB1645" s="1">
        <v>41110</v>
      </c>
      <c r="AC1645">
        <v>2393.59</v>
      </c>
    </row>
    <row r="1646" spans="1:29">
      <c r="A1646" s="1">
        <v>41103</v>
      </c>
      <c r="B1646">
        <v>3757.6553079457099</v>
      </c>
      <c r="D1646" s="1">
        <v>41120</v>
      </c>
      <c r="E1646">
        <f t="shared" si="166"/>
        <v>2393.9699999999998</v>
      </c>
      <c r="F1646">
        <f t="shared" si="167"/>
        <v>3856.7149820662398</v>
      </c>
      <c r="G1646" s="2">
        <f t="shared" si="168"/>
        <v>5.2657436918153167E-3</v>
      </c>
      <c r="H1646" s="2">
        <f t="shared" si="169"/>
        <v>4.2639231237536438E-3</v>
      </c>
      <c r="I1646">
        <f t="shared" si="170"/>
        <v>15573.372711778413</v>
      </c>
      <c r="J1646">
        <f t="shared" si="171"/>
        <v>36631.143474597404</v>
      </c>
      <c r="AB1646" s="1">
        <v>41113</v>
      </c>
      <c r="AC1646">
        <v>2390.84</v>
      </c>
    </row>
    <row r="1647" spans="1:29">
      <c r="A1647" s="1">
        <v>41106</v>
      </c>
      <c r="B1647">
        <v>3765.0116922981501</v>
      </c>
      <c r="D1647" s="1">
        <v>41121</v>
      </c>
      <c r="E1647">
        <f t="shared" si="166"/>
        <v>2397.35</v>
      </c>
      <c r="F1647">
        <f t="shared" si="167"/>
        <v>3843.2979758689598</v>
      </c>
      <c r="G1647" s="2">
        <f t="shared" si="168"/>
        <v>1.4118806835508035E-3</v>
      </c>
      <c r="H1647" s="2">
        <f t="shared" si="169"/>
        <v>-3.5102182074730252E-3</v>
      </c>
      <c r="I1647">
        <f t="shared" si="170"/>
        <v>15595.360455887911</v>
      </c>
      <c r="J1647">
        <f t="shared" si="171"/>
        <v>36502.560167812313</v>
      </c>
      <c r="AB1647" s="1">
        <v>41114</v>
      </c>
      <c r="AC1647">
        <v>2395.02</v>
      </c>
    </row>
    <row r="1648" spans="1:29">
      <c r="A1648" s="1">
        <v>41107</v>
      </c>
      <c r="B1648">
        <v>3758.6046953377499</v>
      </c>
      <c r="D1648" s="1">
        <v>41122</v>
      </c>
      <c r="E1648">
        <f t="shared" si="166"/>
        <v>2392.15</v>
      </c>
      <c r="F1648">
        <f t="shared" si="167"/>
        <v>3819.6194150105198</v>
      </c>
      <c r="G1648" s="2">
        <f t="shared" si="168"/>
        <v>-2.1690616722630507E-3</v>
      </c>
      <c r="H1648" s="2">
        <f t="shared" si="169"/>
        <v>-6.1923497343101871E-3</v>
      </c>
      <c r="I1648">
        <f t="shared" si="170"/>
        <v>15561.533157257918</v>
      </c>
      <c r="J1648">
        <f t="shared" si="171"/>
        <v>36276.523549055521</v>
      </c>
      <c r="AB1648" s="1">
        <v>41115</v>
      </c>
      <c r="AC1648">
        <v>2396.42</v>
      </c>
    </row>
    <row r="1649" spans="1:29">
      <c r="A1649" s="1">
        <v>41108</v>
      </c>
      <c r="B1649">
        <v>3728.0167227868201</v>
      </c>
      <c r="D1649" s="1">
        <v>41123</v>
      </c>
      <c r="E1649">
        <f t="shared" si="166"/>
        <v>2401.4499999999998</v>
      </c>
      <c r="F1649">
        <f t="shared" si="167"/>
        <v>3787.1798735796001</v>
      </c>
      <c r="G1649" s="2">
        <f t="shared" si="168"/>
        <v>3.8877160713164383E-3</v>
      </c>
      <c r="H1649" s="2">
        <f t="shared" si="169"/>
        <v>-8.524221900271833E-3</v>
      </c>
      <c r="I1649">
        <f t="shared" si="170"/>
        <v>15622.031979807713</v>
      </c>
      <c r="J1649">
        <f t="shared" si="171"/>
        <v>35967.294412552939</v>
      </c>
      <c r="AB1649" s="1">
        <v>41116</v>
      </c>
      <c r="AC1649">
        <v>2396.8200000000002</v>
      </c>
    </row>
    <row r="1650" spans="1:29">
      <c r="A1650" s="1">
        <v>41109</v>
      </c>
      <c r="B1650">
        <v>3752.1014362895398</v>
      </c>
      <c r="D1650" s="1">
        <v>41124</v>
      </c>
      <c r="E1650">
        <f t="shared" si="166"/>
        <v>2386.63</v>
      </c>
      <c r="F1650">
        <f t="shared" si="167"/>
        <v>3814.7151205220198</v>
      </c>
      <c r="G1650" s="2">
        <f t="shared" si="168"/>
        <v>-6.1712715234544246E-3</v>
      </c>
      <c r="H1650" s="2">
        <f t="shared" si="169"/>
        <v>7.2392975180149647E-3</v>
      </c>
      <c r="I1650">
        <f t="shared" si="170"/>
        <v>15525.624178712231</v>
      </c>
      <c r="J1650">
        <f t="shared" si="171"/>
        <v>36227.672357723444</v>
      </c>
      <c r="AB1650" s="1">
        <v>41117</v>
      </c>
      <c r="AC1650">
        <v>2381.4299999999998</v>
      </c>
    </row>
    <row r="1651" spans="1:29">
      <c r="A1651" s="1">
        <v>41110</v>
      </c>
      <c r="B1651">
        <v>3769.3208241032899</v>
      </c>
      <c r="D1651" s="1">
        <v>41127</v>
      </c>
      <c r="E1651">
        <f t="shared" si="166"/>
        <v>2393.46</v>
      </c>
      <c r="F1651">
        <f t="shared" si="167"/>
        <v>3821.4368767239998</v>
      </c>
      <c r="G1651" s="2">
        <f t="shared" si="168"/>
        <v>2.8617758094049428E-3</v>
      </c>
      <c r="H1651" s="2">
        <f t="shared" si="169"/>
        <v>1.7307106040463601E-3</v>
      </c>
      <c r="I1651">
        <f t="shared" si="170"/>
        <v>15570.055034412782</v>
      </c>
      <c r="J1651">
        <f t="shared" si="171"/>
        <v>36290.37197443287</v>
      </c>
      <c r="AB1651" s="1">
        <v>41120</v>
      </c>
      <c r="AC1651">
        <v>2393.9699999999998</v>
      </c>
    </row>
    <row r="1652" spans="1:29">
      <c r="A1652" s="1">
        <v>41113</v>
      </c>
      <c r="B1652">
        <v>3760.3472788911399</v>
      </c>
      <c r="D1652" s="1">
        <v>41128</v>
      </c>
      <c r="E1652">
        <f t="shared" si="166"/>
        <v>2384.3200000000002</v>
      </c>
      <c r="F1652">
        <f t="shared" si="167"/>
        <v>3816.2733838384802</v>
      </c>
      <c r="G1652" s="2">
        <f t="shared" si="168"/>
        <v>-3.8187393981933271E-3</v>
      </c>
      <c r="H1652" s="2">
        <f t="shared" si="169"/>
        <v>-1.3825406696886026E-3</v>
      </c>
      <c r="I1652">
        <f t="shared" si="170"/>
        <v>15510.597051820832</v>
      </c>
      <c r="J1652">
        <f t="shared" si="171"/>
        <v>36240.199059260092</v>
      </c>
      <c r="AB1652" s="1">
        <v>41121</v>
      </c>
      <c r="AC1652">
        <v>2397.35</v>
      </c>
    </row>
    <row r="1653" spans="1:29">
      <c r="A1653" s="1">
        <v>41114</v>
      </c>
      <c r="B1653">
        <v>3765.7782616966902</v>
      </c>
      <c r="D1653" s="1">
        <v>41129</v>
      </c>
      <c r="E1653">
        <f t="shared" si="166"/>
        <v>2381.67</v>
      </c>
      <c r="F1653">
        <f t="shared" si="167"/>
        <v>3819.0315824191998</v>
      </c>
      <c r="G1653" s="2">
        <f t="shared" si="168"/>
        <v>-1.111427996242198E-3</v>
      </c>
      <c r="H1653" s="2">
        <f t="shared" si="169"/>
        <v>6.9139738523412786E-4</v>
      </c>
      <c r="I1653">
        <f t="shared" si="170"/>
        <v>15493.358140019007</v>
      </c>
      <c r="J1653">
        <f t="shared" si="171"/>
        <v>36265.255438130029</v>
      </c>
      <c r="AB1653" s="1">
        <v>41122</v>
      </c>
      <c r="AC1653">
        <v>2392.15</v>
      </c>
    </row>
    <row r="1654" spans="1:29">
      <c r="A1654" s="1">
        <v>41115</v>
      </c>
      <c r="B1654">
        <v>3840.8096663395499</v>
      </c>
      <c r="D1654" s="1">
        <v>41130</v>
      </c>
      <c r="E1654">
        <f t="shared" si="166"/>
        <v>2381.4899999999998</v>
      </c>
      <c r="F1654">
        <f t="shared" si="167"/>
        <v>3825.6668786465898</v>
      </c>
      <c r="G1654" s="2">
        <f t="shared" si="168"/>
        <v>-7.5577221025691088E-5</v>
      </c>
      <c r="H1654" s="2">
        <f t="shared" si="169"/>
        <v>1.7060797947450975E-3</v>
      </c>
      <c r="I1654">
        <f t="shared" si="170"/>
        <v>15492.187195066428</v>
      </c>
      <c r="J1654">
        <f t="shared" si="171"/>
        <v>36327.126857684292</v>
      </c>
      <c r="AB1654" s="1">
        <v>41123</v>
      </c>
      <c r="AC1654">
        <v>2401.4499999999998</v>
      </c>
    </row>
    <row r="1655" spans="1:29">
      <c r="A1655" s="1">
        <v>41116</v>
      </c>
      <c r="B1655">
        <v>3848.3022066147801</v>
      </c>
      <c r="D1655" s="1">
        <v>41131</v>
      </c>
      <c r="E1655">
        <f t="shared" si="166"/>
        <v>2386.34</v>
      </c>
      <c r="F1655">
        <f t="shared" si="167"/>
        <v>3840.6867944463502</v>
      </c>
      <c r="G1655" s="2">
        <f t="shared" si="168"/>
        <v>2.0365401492343782E-3</v>
      </c>
      <c r="H1655" s="2">
        <f t="shared" si="169"/>
        <v>3.8947416625646166E-3</v>
      </c>
      <c r="I1655">
        <f t="shared" si="170"/>
        <v>15523.737656288635</v>
      </c>
      <c r="J1655">
        <f t="shared" si="171"/>
        <v>36468.611632138185</v>
      </c>
      <c r="AB1655" s="1">
        <v>41124</v>
      </c>
      <c r="AC1655">
        <v>2386.63</v>
      </c>
    </row>
    <row r="1656" spans="1:29">
      <c r="A1656" s="1">
        <v>41117</v>
      </c>
      <c r="B1656">
        <v>3840.2201905403099</v>
      </c>
      <c r="D1656" s="1">
        <v>41134</v>
      </c>
      <c r="E1656">
        <f t="shared" si="166"/>
        <v>2387.59</v>
      </c>
      <c r="F1656">
        <f t="shared" si="167"/>
        <v>3817.5906354597701</v>
      </c>
      <c r="G1656" s="2">
        <f t="shared" si="168"/>
        <v>5.2381471206963681E-4</v>
      </c>
      <c r="H1656" s="2">
        <f t="shared" si="169"/>
        <v>-6.0448984028046767E-3</v>
      </c>
      <c r="I1656">
        <f t="shared" si="170"/>
        <v>15531.869218459307</v>
      </c>
      <c r="J1656">
        <f t="shared" si="171"/>
        <v>36248.162579930569</v>
      </c>
      <c r="AB1656" s="1">
        <v>41127</v>
      </c>
      <c r="AC1656">
        <v>2393.46</v>
      </c>
    </row>
    <row r="1657" spans="1:29">
      <c r="A1657" s="1">
        <v>41120</v>
      </c>
      <c r="B1657">
        <v>3856.7149820662398</v>
      </c>
      <c r="D1657" s="1">
        <v>41135</v>
      </c>
      <c r="E1657">
        <f t="shared" si="166"/>
        <v>2376.83</v>
      </c>
      <c r="F1657">
        <f t="shared" si="167"/>
        <v>3779.8979620929599</v>
      </c>
      <c r="G1657" s="2">
        <f t="shared" si="168"/>
        <v>-4.5066363990468039E-3</v>
      </c>
      <c r="H1657" s="2">
        <f t="shared" si="169"/>
        <v>-9.9047685868089205E-3</v>
      </c>
      <c r="I1657">
        <f t="shared" si="170"/>
        <v>15461.872731294165</v>
      </c>
      <c r="J1657">
        <f t="shared" si="171"/>
        <v>35889.132917879331</v>
      </c>
      <c r="AB1657" s="1">
        <v>41128</v>
      </c>
      <c r="AC1657">
        <v>2384.3200000000002</v>
      </c>
    </row>
    <row r="1658" spans="1:29">
      <c r="A1658" s="1">
        <v>41121</v>
      </c>
      <c r="B1658">
        <v>3843.2979758689598</v>
      </c>
      <c r="D1658" s="1">
        <v>41136</v>
      </c>
      <c r="E1658">
        <f t="shared" si="166"/>
        <v>2364.39</v>
      </c>
      <c r="F1658">
        <f t="shared" si="167"/>
        <v>3773.3595974427499</v>
      </c>
      <c r="G1658" s="2">
        <f t="shared" si="168"/>
        <v>-5.233861908508386E-3</v>
      </c>
      <c r="H1658" s="2">
        <f t="shared" si="169"/>
        <v>-1.7611219980437124E-3</v>
      </c>
      <c r="I1658">
        <f t="shared" si="170"/>
        <v>15380.947424571639</v>
      </c>
      <c r="J1658">
        <f t="shared" si="171"/>
        <v>35825.927776406941</v>
      </c>
      <c r="AB1658" s="1">
        <v>41129</v>
      </c>
      <c r="AC1658">
        <v>2381.67</v>
      </c>
    </row>
    <row r="1659" spans="1:29">
      <c r="A1659" s="1">
        <v>41122</v>
      </c>
      <c r="B1659">
        <v>3819.6194150105198</v>
      </c>
      <c r="D1659" s="1">
        <v>41137</v>
      </c>
      <c r="E1659">
        <f t="shared" si="166"/>
        <v>2359.19</v>
      </c>
      <c r="F1659">
        <f t="shared" si="167"/>
        <v>3796.5015807585401</v>
      </c>
      <c r="G1659" s="2">
        <f t="shared" si="168"/>
        <v>-2.1992987620484961E-3</v>
      </c>
      <c r="H1659" s="2">
        <f t="shared" si="169"/>
        <v>6.1016425528973243E-3</v>
      </c>
      <c r="I1659">
        <f t="shared" si="170"/>
        <v>15347.120125941647</v>
      </c>
      <c r="J1659">
        <f t="shared" si="171"/>
        <v>36044.52478182449</v>
      </c>
      <c r="AB1659" s="1">
        <v>41130</v>
      </c>
      <c r="AC1659">
        <v>2381.4899999999998</v>
      </c>
    </row>
    <row r="1660" spans="1:29">
      <c r="A1660" s="1">
        <v>41123</v>
      </c>
      <c r="B1660">
        <v>3787.1798735796001</v>
      </c>
      <c r="D1660" s="1">
        <v>41138</v>
      </c>
      <c r="E1660">
        <f t="shared" si="166"/>
        <v>2363.54</v>
      </c>
      <c r="F1660">
        <f t="shared" si="167"/>
        <v>3803.0121470842701</v>
      </c>
      <c r="G1660" s="2">
        <f t="shared" si="168"/>
        <v>1.8438531868989472E-3</v>
      </c>
      <c r="H1660" s="2">
        <f t="shared" si="169"/>
        <v>1.6835365081007921E-3</v>
      </c>
      <c r="I1660">
        <f t="shared" si="170"/>
        <v>15375.417962295585</v>
      </c>
      <c r="J1660">
        <f t="shared" si="171"/>
        <v>36105.207055211831</v>
      </c>
      <c r="AB1660" s="1">
        <v>41131</v>
      </c>
      <c r="AC1660">
        <v>2386.34</v>
      </c>
    </row>
    <row r="1661" spans="1:29">
      <c r="A1661" s="1">
        <v>41124</v>
      </c>
      <c r="B1661">
        <v>3814.7151205220198</v>
      </c>
      <c r="D1661" s="1">
        <v>41141</v>
      </c>
      <c r="E1661">
        <f t="shared" si="166"/>
        <v>2365.4299999999998</v>
      </c>
      <c r="F1661">
        <f t="shared" si="167"/>
        <v>3817.58941242632</v>
      </c>
      <c r="G1661" s="2">
        <f t="shared" si="168"/>
        <v>7.9964798564868822E-4</v>
      </c>
      <c r="H1661" s="2">
        <f t="shared" si="169"/>
        <v>3.8017348802284697E-3</v>
      </c>
      <c r="I1661">
        <f t="shared" si="170"/>
        <v>15387.712884297642</v>
      </c>
      <c r="J1661">
        <f t="shared" si="171"/>
        <v>36242.469480231499</v>
      </c>
      <c r="AB1661" s="1">
        <v>41134</v>
      </c>
      <c r="AC1661">
        <v>2387.59</v>
      </c>
    </row>
    <row r="1662" spans="1:29">
      <c r="A1662" s="1">
        <v>41127</v>
      </c>
      <c r="B1662">
        <v>3821.4368767239998</v>
      </c>
      <c r="D1662" s="1">
        <v>41142</v>
      </c>
      <c r="E1662">
        <f t="shared" si="166"/>
        <v>2369.0300000000002</v>
      </c>
      <c r="F1662">
        <f t="shared" si="167"/>
        <v>3871.3258447754001</v>
      </c>
      <c r="G1662" s="2">
        <f t="shared" si="168"/>
        <v>1.5219220184070625E-3</v>
      </c>
      <c r="H1662" s="2">
        <f t="shared" si="169"/>
        <v>1.4044662261559615E-2</v>
      </c>
      <c r="I1662">
        <f t="shared" si="170"/>
        <v>15411.131783349181</v>
      </c>
      <c r="J1662">
        <f t="shared" si="171"/>
        <v>36751.482723606227</v>
      </c>
      <c r="AB1662" s="1">
        <v>41135</v>
      </c>
      <c r="AC1662">
        <v>2376.83</v>
      </c>
    </row>
    <row r="1663" spans="1:29">
      <c r="A1663" s="1">
        <v>41128</v>
      </c>
      <c r="B1663">
        <v>3816.2733838384802</v>
      </c>
      <c r="D1663" s="1">
        <v>41143</v>
      </c>
      <c r="E1663">
        <f t="shared" si="166"/>
        <v>2381.27</v>
      </c>
      <c r="F1663">
        <f t="shared" si="167"/>
        <v>3891.1530292515199</v>
      </c>
      <c r="G1663" s="2">
        <f t="shared" si="168"/>
        <v>5.1666715913263328E-3</v>
      </c>
      <c r="H1663" s="2">
        <f t="shared" si="169"/>
        <v>5.0901996560069555E-3</v>
      </c>
      <c r="I1663">
        <f t="shared" si="170"/>
        <v>15490.756040124397</v>
      </c>
      <c r="J1663">
        <f t="shared" si="171"/>
        <v>36938.555108323671</v>
      </c>
      <c r="AB1663" s="1">
        <v>41136</v>
      </c>
      <c r="AC1663">
        <v>2364.39</v>
      </c>
    </row>
    <row r="1664" spans="1:29">
      <c r="A1664" s="1">
        <v>41129</v>
      </c>
      <c r="B1664">
        <v>3819.0315824191998</v>
      </c>
      <c r="D1664" s="1">
        <v>41144</v>
      </c>
      <c r="E1664">
        <f t="shared" si="166"/>
        <v>2387.65</v>
      </c>
      <c r="F1664">
        <f t="shared" si="167"/>
        <v>3972.4866633435199</v>
      </c>
      <c r="G1664" s="2">
        <f t="shared" si="168"/>
        <v>2.6792425890387328E-3</v>
      </c>
      <c r="H1664" s="2">
        <f t="shared" si="169"/>
        <v>2.0870844431520954E-2</v>
      </c>
      <c r="I1664">
        <f t="shared" si="170"/>
        <v>15532.259533443508</v>
      </c>
      <c r="J1664">
        <f t="shared" si="171"/>
        <v>37709.493945514652</v>
      </c>
      <c r="AB1664" s="1">
        <v>41137</v>
      </c>
      <c r="AC1664">
        <v>2359.19</v>
      </c>
    </row>
    <row r="1665" spans="1:29">
      <c r="A1665" s="1">
        <v>41130</v>
      </c>
      <c r="B1665">
        <v>3825.6668786465898</v>
      </c>
      <c r="D1665" s="1">
        <v>41145</v>
      </c>
      <c r="E1665">
        <f t="shared" si="166"/>
        <v>2384.54</v>
      </c>
      <c r="F1665">
        <f t="shared" si="167"/>
        <v>3971.0563427305501</v>
      </c>
      <c r="G1665" s="2">
        <f t="shared" si="168"/>
        <v>-1.3025359663267899E-3</v>
      </c>
      <c r="H1665" s="2">
        <f t="shared" si="169"/>
        <v>-3.9140595019385637E-4</v>
      </c>
      <c r="I1665">
        <f t="shared" si="170"/>
        <v>15512.028206762876</v>
      </c>
      <c r="J1665">
        <f t="shared" si="171"/>
        <v>37694.734225205582</v>
      </c>
      <c r="AB1665" s="1">
        <v>41138</v>
      </c>
      <c r="AC1665">
        <v>2363.54</v>
      </c>
    </row>
    <row r="1666" spans="1:29">
      <c r="A1666" s="1">
        <v>41131</v>
      </c>
      <c r="B1666">
        <v>3840.6867944463502</v>
      </c>
      <c r="D1666" s="1">
        <v>41148</v>
      </c>
      <c r="E1666">
        <f t="shared" si="166"/>
        <v>2390.67</v>
      </c>
      <c r="F1666">
        <f t="shared" si="167"/>
        <v>3986.01972750607</v>
      </c>
      <c r="G1666" s="2">
        <f t="shared" si="168"/>
        <v>2.5707264294161369E-3</v>
      </c>
      <c r="H1666" s="2">
        <f t="shared" si="169"/>
        <v>3.7367627225866847E-3</v>
      </c>
      <c r="I1666">
        <f t="shared" si="170"/>
        <v>15551.90538764785</v>
      </c>
      <c r="J1666">
        <f t="shared" si="171"/>
        <v>37835.590502896142</v>
      </c>
      <c r="AB1666" s="1">
        <v>41141</v>
      </c>
      <c r="AC1666">
        <v>2365.4299999999998</v>
      </c>
    </row>
    <row r="1667" spans="1:29">
      <c r="A1667" s="1">
        <v>41134</v>
      </c>
      <c r="B1667">
        <v>3817.5906354597701</v>
      </c>
      <c r="D1667" s="1">
        <v>41149</v>
      </c>
      <c r="E1667">
        <f t="shared" si="166"/>
        <v>2393.3200000000002</v>
      </c>
      <c r="F1667">
        <f t="shared" si="167"/>
        <v>3973.7442385908498</v>
      </c>
      <c r="G1667" s="2">
        <f t="shared" si="168"/>
        <v>1.1084758665980132E-3</v>
      </c>
      <c r="H1667" s="2">
        <f t="shared" si="169"/>
        <v>-3.1109849719505359E-3</v>
      </c>
      <c r="I1667">
        <f t="shared" si="170"/>
        <v>15569.144299449674</v>
      </c>
      <c r="J1667">
        <f t="shared" si="171"/>
        <v>37717.884549436756</v>
      </c>
      <c r="AB1667" s="1">
        <v>41142</v>
      </c>
      <c r="AC1667">
        <v>2369.0300000000002</v>
      </c>
    </row>
    <row r="1668" spans="1:29">
      <c r="A1668" s="1">
        <v>41135</v>
      </c>
      <c r="B1668">
        <v>3779.8979620929599</v>
      </c>
      <c r="D1668" s="1">
        <v>41150</v>
      </c>
      <c r="E1668">
        <f t="shared" si="166"/>
        <v>2389.77</v>
      </c>
      <c r="F1668">
        <f t="shared" si="167"/>
        <v>3953.4820046816799</v>
      </c>
      <c r="G1668" s="2">
        <f t="shared" si="168"/>
        <v>-1.4832951715608722E-3</v>
      </c>
      <c r="H1668" s="2">
        <f t="shared" si="169"/>
        <v>-5.1303774005631349E-3</v>
      </c>
      <c r="I1668">
        <f t="shared" si="170"/>
        <v>15546.050662884965</v>
      </c>
      <c r="J1668">
        <f t="shared" si="171"/>
        <v>37524.377566947274</v>
      </c>
      <c r="AB1668" s="1">
        <v>41143</v>
      </c>
      <c r="AC1668">
        <v>2381.27</v>
      </c>
    </row>
    <row r="1669" spans="1:29">
      <c r="A1669" s="1">
        <v>41136</v>
      </c>
      <c r="B1669">
        <v>3773.3595974427499</v>
      </c>
      <c r="D1669" s="1">
        <v>41151</v>
      </c>
      <c r="E1669">
        <f t="shared" ref="E1669:E1732" si="172">SUMIF(AB:AB,D1669,AC:AC)</f>
        <v>2393.9899999999998</v>
      </c>
      <c r="F1669">
        <f t="shared" ref="F1669:F1732" si="173">SUMIF(A:A,D1669,B:B)</f>
        <v>3944.7145856090901</v>
      </c>
      <c r="G1669" s="2">
        <f t="shared" ref="G1669:G1732" si="174">E1669/E1668-1</f>
        <v>1.7658603129171446E-3</v>
      </c>
      <c r="H1669" s="2">
        <f t="shared" ref="H1669:H1732" si="175">(F1669/F1668-1)-($M$23/252)</f>
        <v>-2.2489940728762973E-3</v>
      </c>
      <c r="I1669">
        <f t="shared" ref="I1669:I1732" si="176">I1668*(1+G1669)</f>
        <v>15573.502816773153</v>
      </c>
      <c r="J1669">
        <f t="shared" ref="J1669:J1732" si="177">J1668*(1+H1669)</f>
        <v>37439.98546421084</v>
      </c>
      <c r="AB1669" s="1">
        <v>41144</v>
      </c>
      <c r="AC1669">
        <v>2387.65</v>
      </c>
    </row>
    <row r="1670" spans="1:29">
      <c r="A1670" s="1">
        <v>41137</v>
      </c>
      <c r="B1670">
        <v>3796.5015807585401</v>
      </c>
      <c r="D1670" s="1">
        <v>41152</v>
      </c>
      <c r="E1670">
        <f t="shared" si="172"/>
        <v>2402.6799999999998</v>
      </c>
      <c r="F1670">
        <f t="shared" si="173"/>
        <v>4035.5517115565599</v>
      </c>
      <c r="G1670" s="2">
        <f t="shared" si="174"/>
        <v>3.6299232661791692E-3</v>
      </c>
      <c r="H1670" s="2">
        <f t="shared" si="175"/>
        <v>2.2996204239179443E-2</v>
      </c>
      <c r="I1670">
        <f t="shared" si="176"/>
        <v>15630.033436983664</v>
      </c>
      <c r="J1670">
        <f t="shared" si="177"/>
        <v>38300.963016657741</v>
      </c>
      <c r="AB1670" s="1">
        <v>41145</v>
      </c>
      <c r="AC1670">
        <v>2384.54</v>
      </c>
    </row>
    <row r="1671" spans="1:29">
      <c r="A1671" s="1">
        <v>41138</v>
      </c>
      <c r="B1671">
        <v>3803.0121470842701</v>
      </c>
      <c r="D1671" s="1">
        <v>41156</v>
      </c>
      <c r="E1671">
        <f t="shared" si="172"/>
        <v>2402.0700000000002</v>
      </c>
      <c r="F1671">
        <f t="shared" si="173"/>
        <v>4052.7526196983899</v>
      </c>
      <c r="G1671" s="2">
        <f t="shared" si="174"/>
        <v>-2.5388316380026144E-4</v>
      </c>
      <c r="H1671" s="2">
        <f t="shared" si="175"/>
        <v>4.2309944262629243E-3</v>
      </c>
      <c r="I1671">
        <f t="shared" si="176"/>
        <v>15626.065234644379</v>
      </c>
      <c r="J1671">
        <f t="shared" si="177"/>
        <v>38463.01417770172</v>
      </c>
      <c r="AB1671" s="1">
        <v>41148</v>
      </c>
      <c r="AC1671">
        <v>2390.67</v>
      </c>
    </row>
    <row r="1672" spans="1:29">
      <c r="A1672" s="1">
        <v>41141</v>
      </c>
      <c r="B1672">
        <v>3817.58941242632</v>
      </c>
      <c r="D1672" s="1">
        <v>41157</v>
      </c>
      <c r="E1672">
        <f t="shared" si="172"/>
        <v>2399.1999999999998</v>
      </c>
      <c r="F1672">
        <f t="shared" si="173"/>
        <v>4041.7686897834601</v>
      </c>
      <c r="G1672" s="2">
        <f t="shared" si="174"/>
        <v>-1.194802815904783E-3</v>
      </c>
      <c r="H1672" s="2">
        <f t="shared" si="175"/>
        <v>-2.7415886277100446E-3</v>
      </c>
      <c r="I1672">
        <f t="shared" si="176"/>
        <v>15607.395167900513</v>
      </c>
      <c r="J1672">
        <f t="shared" si="177"/>
        <v>38357.564415444685</v>
      </c>
      <c r="AB1672" s="1">
        <v>41149</v>
      </c>
      <c r="AC1672">
        <v>2393.3200000000002</v>
      </c>
    </row>
    <row r="1673" spans="1:29">
      <c r="A1673" s="1">
        <v>41142</v>
      </c>
      <c r="B1673">
        <v>3871.3258447754001</v>
      </c>
      <c r="D1673" s="1">
        <v>41158</v>
      </c>
      <c r="E1673">
        <f t="shared" si="172"/>
        <v>2389.12</v>
      </c>
      <c r="F1673">
        <f t="shared" si="173"/>
        <v>4051.9972868954601</v>
      </c>
      <c r="G1673" s="2">
        <f t="shared" si="174"/>
        <v>-4.2014004668222693E-3</v>
      </c>
      <c r="H1673" s="2">
        <f t="shared" si="175"/>
        <v>2.4993738253412342E-3</v>
      </c>
      <c r="I1673">
        <f t="shared" si="176"/>
        <v>15541.822250556217</v>
      </c>
      <c r="J1673">
        <f t="shared" si="177"/>
        <v>38453.434307948482</v>
      </c>
      <c r="AB1673" s="1">
        <v>41150</v>
      </c>
      <c r="AC1673">
        <v>2389.77</v>
      </c>
    </row>
    <row r="1674" spans="1:29">
      <c r="A1674" s="1">
        <v>41143</v>
      </c>
      <c r="B1674">
        <v>3891.1530292515199</v>
      </c>
      <c r="D1674" s="1">
        <v>41159</v>
      </c>
      <c r="E1674">
        <f t="shared" si="172"/>
        <v>2394.4899999999998</v>
      </c>
      <c r="F1674">
        <f t="shared" si="173"/>
        <v>4140.4373998032897</v>
      </c>
      <c r="G1674" s="2">
        <f t="shared" si="174"/>
        <v>2.2476895258505269E-3</v>
      </c>
      <c r="H1674" s="2">
        <f t="shared" si="175"/>
        <v>2.1794951910350271E-2</v>
      </c>
      <c r="I1674">
        <f t="shared" si="176"/>
        <v>15576.755441641422</v>
      </c>
      <c r="J1674">
        <f t="shared" si="177"/>
        <v>39291.52505947803</v>
      </c>
      <c r="AB1674" s="1">
        <v>41151</v>
      </c>
      <c r="AC1674">
        <v>2393.9899999999998</v>
      </c>
    </row>
    <row r="1675" spans="1:29">
      <c r="A1675" s="1">
        <v>41144</v>
      </c>
      <c r="B1675">
        <v>3972.4866633435199</v>
      </c>
      <c r="D1675" s="1">
        <v>41162</v>
      </c>
      <c r="E1675">
        <f t="shared" si="172"/>
        <v>2394.1</v>
      </c>
      <c r="F1675">
        <f t="shared" si="173"/>
        <v>4125.2603244684196</v>
      </c>
      <c r="G1675" s="2">
        <f t="shared" si="174"/>
        <v>-1.6287393140079764E-4</v>
      </c>
      <c r="H1675" s="2">
        <f t="shared" si="175"/>
        <v>-3.6969221565866009E-3</v>
      </c>
      <c r="I1675">
        <f t="shared" si="176"/>
        <v>15574.218394244173</v>
      </c>
      <c r="J1675">
        <f t="shared" si="177"/>
        <v>39146.267349919566</v>
      </c>
      <c r="AB1675" s="1">
        <v>41152</v>
      </c>
      <c r="AC1675">
        <v>2402.6799999999998</v>
      </c>
    </row>
    <row r="1676" spans="1:29">
      <c r="A1676" s="1">
        <v>41145</v>
      </c>
      <c r="B1676">
        <v>3971.0563427305501</v>
      </c>
      <c r="D1676" s="1">
        <v>41163</v>
      </c>
      <c r="E1676">
        <f t="shared" si="172"/>
        <v>2394.04</v>
      </c>
      <c r="F1676">
        <f t="shared" si="173"/>
        <v>4128.6804986335101</v>
      </c>
      <c r="G1676" s="2">
        <f t="shared" si="174"/>
        <v>-2.5061609790766326E-5</v>
      </c>
      <c r="H1676" s="2">
        <f t="shared" si="175"/>
        <v>7.9773160215243022E-4</v>
      </c>
      <c r="I1676">
        <f t="shared" si="176"/>
        <v>15573.82807925998</v>
      </c>
      <c r="J1676">
        <f t="shared" si="177"/>
        <v>39177.495564490899</v>
      </c>
      <c r="AB1676" s="1">
        <v>41156</v>
      </c>
      <c r="AC1676">
        <v>2402.0700000000002</v>
      </c>
    </row>
    <row r="1677" spans="1:29">
      <c r="A1677" s="1">
        <v>41148</v>
      </c>
      <c r="B1677">
        <v>3986.01972750607</v>
      </c>
      <c r="D1677" s="1">
        <v>41164</v>
      </c>
      <c r="E1677">
        <f t="shared" si="172"/>
        <v>2386.85</v>
      </c>
      <c r="F1677">
        <f t="shared" si="173"/>
        <v>4116.7658044649797</v>
      </c>
      <c r="G1677" s="2">
        <f t="shared" si="174"/>
        <v>-3.0032915072429889E-3</v>
      </c>
      <c r="H1677" s="2">
        <f t="shared" si="175"/>
        <v>-2.9171850496589095E-3</v>
      </c>
      <c r="I1677">
        <f t="shared" si="176"/>
        <v>15527.055333654276</v>
      </c>
      <c r="J1677">
        <f t="shared" si="177"/>
        <v>39063.207560147086</v>
      </c>
      <c r="AB1677" s="1">
        <v>41157</v>
      </c>
      <c r="AC1677">
        <v>2399.1999999999998</v>
      </c>
    </row>
    <row r="1678" spans="1:29">
      <c r="A1678" s="1">
        <v>41149</v>
      </c>
      <c r="B1678">
        <v>3973.7442385908498</v>
      </c>
      <c r="D1678" s="1">
        <v>41165</v>
      </c>
      <c r="E1678">
        <f t="shared" si="172"/>
        <v>2389.04</v>
      </c>
      <c r="F1678">
        <f t="shared" si="173"/>
        <v>4217.2167776465603</v>
      </c>
      <c r="G1678" s="2">
        <f t="shared" si="174"/>
        <v>9.1752728491534263E-4</v>
      </c>
      <c r="H1678" s="2">
        <f t="shared" si="175"/>
        <v>2.436910929741928E-2</v>
      </c>
      <c r="I1678">
        <f t="shared" si="176"/>
        <v>15541.301830577295</v>
      </c>
      <c r="J1678">
        <f t="shared" si="177"/>
        <v>40015.143134688085</v>
      </c>
      <c r="AB1678" s="1">
        <v>41158</v>
      </c>
      <c r="AC1678">
        <v>2389.12</v>
      </c>
    </row>
    <row r="1679" spans="1:29">
      <c r="A1679" s="1">
        <v>41150</v>
      </c>
      <c r="B1679">
        <v>3953.4820046816799</v>
      </c>
      <c r="D1679" s="1">
        <v>41166</v>
      </c>
      <c r="E1679">
        <f t="shared" si="172"/>
        <v>2382.06</v>
      </c>
      <c r="F1679">
        <f t="shared" si="173"/>
        <v>4196.1329440649297</v>
      </c>
      <c r="G1679" s="2">
        <f t="shared" si="174"/>
        <v>-2.9216756521448506E-3</v>
      </c>
      <c r="H1679" s="2">
        <f t="shared" si="175"/>
        <v>-5.0308156064133077E-3</v>
      </c>
      <c r="I1679">
        <f t="shared" si="176"/>
        <v>15495.895187416263</v>
      </c>
      <c r="J1679">
        <f t="shared" si="177"/>
        <v>39813.834328113233</v>
      </c>
      <c r="AB1679" s="1">
        <v>41159</v>
      </c>
      <c r="AC1679">
        <v>2394.4899999999998</v>
      </c>
    </row>
    <row r="1680" spans="1:29">
      <c r="A1680" s="1">
        <v>41151</v>
      </c>
      <c r="B1680">
        <v>3944.7145856090901</v>
      </c>
      <c r="D1680" s="1">
        <v>41169</v>
      </c>
      <c r="E1680">
        <f t="shared" si="172"/>
        <v>2390.41</v>
      </c>
      <c r="F1680">
        <f t="shared" si="173"/>
        <v>4208.0944652158696</v>
      </c>
      <c r="G1680" s="2">
        <f t="shared" si="174"/>
        <v>3.5053693022004673E-3</v>
      </c>
      <c r="H1680" s="2">
        <f t="shared" si="175"/>
        <v>2.8192566515653169E-3</v>
      </c>
      <c r="I1680">
        <f t="shared" si="176"/>
        <v>15550.214022716347</v>
      </c>
      <c r="J1680">
        <f t="shared" si="177"/>
        <v>39926.079745367082</v>
      </c>
      <c r="AB1680" s="1">
        <v>41162</v>
      </c>
      <c r="AC1680">
        <v>2394.1</v>
      </c>
    </row>
    <row r="1681" spans="1:29">
      <c r="A1681" s="1">
        <v>41152</v>
      </c>
      <c r="B1681">
        <v>4035.5517115565599</v>
      </c>
      <c r="D1681" s="1">
        <v>41170</v>
      </c>
      <c r="E1681">
        <f t="shared" si="172"/>
        <v>2393.4899999999998</v>
      </c>
      <c r="F1681">
        <f t="shared" si="173"/>
        <v>4219.4946331125102</v>
      </c>
      <c r="G1681" s="2">
        <f t="shared" si="174"/>
        <v>1.2884818922276331E-3</v>
      </c>
      <c r="H1681" s="2">
        <f t="shared" si="175"/>
        <v>2.6777553517528204E-3</v>
      </c>
      <c r="I1681">
        <f t="shared" si="176"/>
        <v>15570.250191904881</v>
      </c>
      <c r="J1681">
        <f t="shared" si="177"/>
        <v>40032.992019079742</v>
      </c>
      <c r="AB1681" s="1">
        <v>41163</v>
      </c>
      <c r="AC1681">
        <v>2394.04</v>
      </c>
    </row>
    <row r="1682" spans="1:29">
      <c r="A1682" s="1">
        <v>41156</v>
      </c>
      <c r="B1682">
        <v>4052.7526196983899</v>
      </c>
      <c r="D1682" s="1">
        <v>41171</v>
      </c>
      <c r="E1682">
        <f t="shared" si="172"/>
        <v>2399.92</v>
      </c>
      <c r="F1682">
        <f t="shared" si="173"/>
        <v>4230.0664718133103</v>
      </c>
      <c r="G1682" s="2">
        <f t="shared" si="174"/>
        <v>2.686453672252842E-3</v>
      </c>
      <c r="H1682" s="2">
        <f t="shared" si="175"/>
        <v>2.4741258848709155E-3</v>
      </c>
      <c r="I1682">
        <f t="shared" si="176"/>
        <v>15612.078947710819</v>
      </c>
      <c r="J1682">
        <f t="shared" si="177"/>
        <v>40132.038680882972</v>
      </c>
      <c r="AB1682" s="1">
        <v>41164</v>
      </c>
      <c r="AC1682">
        <v>2386.85</v>
      </c>
    </row>
    <row r="1683" spans="1:29">
      <c r="A1683" s="1">
        <v>41157</v>
      </c>
      <c r="B1683">
        <v>4041.7686897834601</v>
      </c>
      <c r="D1683" s="1">
        <v>41172</v>
      </c>
      <c r="E1683">
        <f t="shared" si="172"/>
        <v>2400.5700000000002</v>
      </c>
      <c r="F1683">
        <f t="shared" si="173"/>
        <v>4227.2974972111797</v>
      </c>
      <c r="G1683" s="2">
        <f t="shared" si="174"/>
        <v>2.7084236141217133E-4</v>
      </c>
      <c r="H1683" s="2">
        <f t="shared" si="175"/>
        <v>-6.8594284467174893E-4</v>
      </c>
      <c r="I1683">
        <f t="shared" si="176"/>
        <v>15616.307360039571</v>
      </c>
      <c r="J1683">
        <f t="shared" si="177"/>
        <v>40104.510396107733</v>
      </c>
      <c r="AB1683" s="1">
        <v>41165</v>
      </c>
      <c r="AC1683">
        <v>2389.04</v>
      </c>
    </row>
    <row r="1684" spans="1:29">
      <c r="A1684" s="1">
        <v>41158</v>
      </c>
      <c r="B1684">
        <v>4051.9972868954601</v>
      </c>
      <c r="D1684" s="1">
        <v>41173</v>
      </c>
      <c r="E1684">
        <f t="shared" si="172"/>
        <v>2402.33</v>
      </c>
      <c r="F1684">
        <f t="shared" si="173"/>
        <v>4251.3897020111699</v>
      </c>
      <c r="G1684" s="2">
        <f t="shared" si="174"/>
        <v>7.3315920802130563E-4</v>
      </c>
      <c r="H1684" s="2">
        <f t="shared" si="175"/>
        <v>5.6678486418940358E-3</v>
      </c>
      <c r="I1684">
        <f t="shared" si="176"/>
        <v>15627.756599575874</v>
      </c>
      <c r="J1684">
        <f t="shared" si="177"/>
        <v>40331.816690890133</v>
      </c>
      <c r="AB1684" s="1">
        <v>41166</v>
      </c>
      <c r="AC1684">
        <v>2382.06</v>
      </c>
    </row>
    <row r="1685" spans="1:29">
      <c r="A1685" s="1">
        <v>41159</v>
      </c>
      <c r="B1685">
        <v>4140.4373998032897</v>
      </c>
      <c r="D1685" s="1">
        <v>41176</v>
      </c>
      <c r="E1685">
        <f t="shared" si="172"/>
        <v>2407.83</v>
      </c>
      <c r="F1685">
        <f t="shared" si="173"/>
        <v>4228.9133474385999</v>
      </c>
      <c r="G1685" s="2">
        <f t="shared" si="174"/>
        <v>2.2894439981184789E-3</v>
      </c>
      <c r="H1685" s="2">
        <f t="shared" si="175"/>
        <v>-5.3181744912525249E-3</v>
      </c>
      <c r="I1685">
        <f t="shared" si="176"/>
        <v>15663.535473126829</v>
      </c>
      <c r="J1685">
        <f t="shared" si="177"/>
        <v>40117.32505217877</v>
      </c>
      <c r="AB1685" s="1">
        <v>41169</v>
      </c>
      <c r="AC1685">
        <v>2390.41</v>
      </c>
    </row>
    <row r="1686" spans="1:29">
      <c r="A1686" s="1">
        <v>41162</v>
      </c>
      <c r="B1686">
        <v>4125.2603244684196</v>
      </c>
      <c r="D1686" s="1">
        <v>41177</v>
      </c>
      <c r="E1686">
        <f t="shared" si="172"/>
        <v>2412.6</v>
      </c>
      <c r="F1686">
        <f t="shared" si="173"/>
        <v>4243.3898967987097</v>
      </c>
      <c r="G1686" s="2">
        <f t="shared" si="174"/>
        <v>1.9810368672206202E-3</v>
      </c>
      <c r="H1686" s="2">
        <f t="shared" si="175"/>
        <v>3.3918822885402274E-3</v>
      </c>
      <c r="I1686">
        <f t="shared" si="176"/>
        <v>15694.565514370111</v>
      </c>
      <c r="J1686">
        <f t="shared" si="177"/>
        <v>40253.398296486863</v>
      </c>
      <c r="AB1686" s="1">
        <v>41170</v>
      </c>
      <c r="AC1686">
        <v>2393.4899999999998</v>
      </c>
    </row>
    <row r="1687" spans="1:29">
      <c r="A1687" s="1">
        <v>41163</v>
      </c>
      <c r="B1687">
        <v>4128.6804986335101</v>
      </c>
      <c r="D1687" s="1">
        <v>41178</v>
      </c>
      <c r="E1687">
        <f t="shared" si="172"/>
        <v>2418.3000000000002</v>
      </c>
      <c r="F1687">
        <f t="shared" si="173"/>
        <v>4219.8119808472202</v>
      </c>
      <c r="G1687" s="2">
        <f t="shared" si="174"/>
        <v>2.3625963690625529E-3</v>
      </c>
      <c r="H1687" s="2">
        <f t="shared" si="175"/>
        <v>-5.5877360868659461E-3</v>
      </c>
      <c r="I1687">
        <f t="shared" si="176"/>
        <v>15731.645437868377</v>
      </c>
      <c r="J1687">
        <f t="shared" si="177"/>
        <v>40028.472930206597</v>
      </c>
      <c r="AB1687" s="1">
        <v>41171</v>
      </c>
      <c r="AC1687">
        <v>2399.92</v>
      </c>
    </row>
    <row r="1688" spans="1:29">
      <c r="A1688" s="1">
        <v>41164</v>
      </c>
      <c r="B1688">
        <v>4116.7658044649797</v>
      </c>
      <c r="D1688" s="1">
        <v>41179</v>
      </c>
      <c r="E1688">
        <f t="shared" si="172"/>
        <v>2416.2600000000002</v>
      </c>
      <c r="F1688">
        <f t="shared" si="173"/>
        <v>4280.4537667477398</v>
      </c>
      <c r="G1688" s="2">
        <f t="shared" si="174"/>
        <v>-8.4356779555883055E-4</v>
      </c>
      <c r="H1688" s="2">
        <f t="shared" si="175"/>
        <v>1.4339382517186994E-2</v>
      </c>
      <c r="I1688">
        <f t="shared" si="176"/>
        <v>15718.374728405841</v>
      </c>
      <c r="J1688">
        <f t="shared" si="177"/>
        <v>40602.456515131693</v>
      </c>
      <c r="AB1688" s="1">
        <v>41172</v>
      </c>
      <c r="AC1688">
        <v>2400.5700000000002</v>
      </c>
    </row>
    <row r="1689" spans="1:29">
      <c r="A1689" s="1">
        <v>41165</v>
      </c>
      <c r="B1689">
        <v>4217.2167776465603</v>
      </c>
      <c r="D1689" s="1">
        <v>41180</v>
      </c>
      <c r="E1689">
        <f t="shared" si="172"/>
        <v>2419.5500000000002</v>
      </c>
      <c r="F1689">
        <f t="shared" si="173"/>
        <v>4269.4034612148898</v>
      </c>
      <c r="G1689" s="2">
        <f t="shared" si="174"/>
        <v>1.3616084361782743E-3</v>
      </c>
      <c r="H1689" s="2">
        <f t="shared" si="175"/>
        <v>-2.6129225943607773E-3</v>
      </c>
      <c r="I1689">
        <f t="shared" si="176"/>
        <v>15739.77700003905</v>
      </c>
      <c r="J1689">
        <f t="shared" si="177"/>
        <v>40496.365439116758</v>
      </c>
      <c r="AB1689" s="1">
        <v>41173</v>
      </c>
      <c r="AC1689">
        <v>2402.33</v>
      </c>
    </row>
    <row r="1690" spans="1:29">
      <c r="A1690" s="1">
        <v>41166</v>
      </c>
      <c r="B1690">
        <v>4196.1329440649297</v>
      </c>
      <c r="D1690" s="1">
        <v>41183</v>
      </c>
      <c r="E1690">
        <f t="shared" si="172"/>
        <v>2422.9499999999998</v>
      </c>
      <c r="F1690">
        <f t="shared" si="173"/>
        <v>4301.8119131675903</v>
      </c>
      <c r="G1690" s="2">
        <f t="shared" si="174"/>
        <v>1.4052199789216235E-3</v>
      </c>
      <c r="H1690" s="2">
        <f t="shared" si="175"/>
        <v>7.5595126663018045E-3</v>
      </c>
      <c r="I1690">
        <f t="shared" si="176"/>
        <v>15761.894849143277</v>
      </c>
      <c r="J1690">
        <f t="shared" si="177"/>
        <v>40802.498226592943</v>
      </c>
      <c r="AB1690" s="1">
        <v>41176</v>
      </c>
      <c r="AC1690">
        <v>2407.83</v>
      </c>
    </row>
    <row r="1691" spans="1:29">
      <c r="A1691" s="1">
        <v>41169</v>
      </c>
      <c r="B1691">
        <v>4208.0944652158696</v>
      </c>
      <c r="D1691" s="1">
        <v>41184</v>
      </c>
      <c r="E1691">
        <f t="shared" si="172"/>
        <v>2426.9899999999998</v>
      </c>
      <c r="F1691">
        <f t="shared" si="173"/>
        <v>4285.5827825523002</v>
      </c>
      <c r="G1691" s="2">
        <f t="shared" si="174"/>
        <v>1.6673889267215802E-3</v>
      </c>
      <c r="H1691" s="2">
        <f t="shared" si="175"/>
        <v>-3.8039759373352014E-3</v>
      </c>
      <c r="I1691">
        <f t="shared" si="176"/>
        <v>15788.176058078889</v>
      </c>
      <c r="J1691">
        <f t="shared" si="177"/>
        <v>40647.286505155826</v>
      </c>
      <c r="AB1691" s="1">
        <v>41177</v>
      </c>
      <c r="AC1691">
        <v>2412.6</v>
      </c>
    </row>
    <row r="1692" spans="1:29">
      <c r="A1692" s="1">
        <v>41170</v>
      </c>
      <c r="B1692">
        <v>4219.4946331125102</v>
      </c>
      <c r="D1692" s="1">
        <v>41185</v>
      </c>
      <c r="E1692">
        <f t="shared" si="172"/>
        <v>2427.3200000000002</v>
      </c>
      <c r="F1692">
        <f t="shared" si="173"/>
        <v>4298.5244559353696</v>
      </c>
      <c r="G1692" s="2">
        <f t="shared" si="174"/>
        <v>1.3597089398809103E-4</v>
      </c>
      <c r="H1692" s="2">
        <f t="shared" si="175"/>
        <v>2.9884672432963452E-3</v>
      </c>
      <c r="I1692">
        <f t="shared" si="176"/>
        <v>15790.322790491948</v>
      </c>
      <c r="J1692">
        <f t="shared" si="177"/>
        <v>40768.759589405359</v>
      </c>
      <c r="AB1692" s="1">
        <v>41178</v>
      </c>
      <c r="AC1692">
        <v>2418.3000000000002</v>
      </c>
    </row>
    <row r="1693" spans="1:29">
      <c r="A1693" s="1">
        <v>41171</v>
      </c>
      <c r="B1693">
        <v>4230.0664718133103</v>
      </c>
      <c r="D1693" s="1">
        <v>41186</v>
      </c>
      <c r="E1693">
        <f t="shared" si="172"/>
        <v>2423.6999999999998</v>
      </c>
      <c r="F1693">
        <f t="shared" si="173"/>
        <v>4330.5049098393802</v>
      </c>
      <c r="G1693" s="2">
        <f t="shared" si="174"/>
        <v>-1.4913567226407798E-3</v>
      </c>
      <c r="H1693" s="2">
        <f t="shared" si="175"/>
        <v>7.4085186440831733E-3</v>
      </c>
      <c r="I1693">
        <f t="shared" si="176"/>
        <v>15766.773786445679</v>
      </c>
      <c r="J1693">
        <f t="shared" si="177"/>
        <v>41070.795704919612</v>
      </c>
      <c r="AB1693" s="1">
        <v>41179</v>
      </c>
      <c r="AC1693">
        <v>2416.2600000000002</v>
      </c>
    </row>
    <row r="1694" spans="1:29">
      <c r="A1694" s="1">
        <v>41172</v>
      </c>
      <c r="B1694">
        <v>4227.2974972111797</v>
      </c>
      <c r="D1694" s="1">
        <v>41187</v>
      </c>
      <c r="E1694">
        <f t="shared" si="172"/>
        <v>2419.59</v>
      </c>
      <c r="F1694">
        <f t="shared" si="173"/>
        <v>4284.1894104654302</v>
      </c>
      <c r="G1694" s="2">
        <f t="shared" si="174"/>
        <v>-1.6957544250524315E-3</v>
      </c>
      <c r="H1694" s="2">
        <f t="shared" si="175"/>
        <v>-1.0726522249269876E-2</v>
      </c>
      <c r="I1694">
        <f t="shared" si="176"/>
        <v>15740.037210028513</v>
      </c>
      <c r="J1694">
        <f t="shared" si="177"/>
        <v>40630.248900995575</v>
      </c>
      <c r="AB1694" s="1">
        <v>41180</v>
      </c>
      <c r="AC1694">
        <v>2419.5500000000002</v>
      </c>
    </row>
    <row r="1695" spans="1:29">
      <c r="A1695" s="1">
        <v>41173</v>
      </c>
      <c r="B1695">
        <v>4251.3897020111699</v>
      </c>
      <c r="D1695" s="1">
        <v>41191</v>
      </c>
      <c r="E1695">
        <f t="shared" si="172"/>
        <v>2425.79</v>
      </c>
      <c r="F1695">
        <f t="shared" si="173"/>
        <v>4254.8865836384603</v>
      </c>
      <c r="G1695" s="2">
        <f t="shared" si="174"/>
        <v>2.5624175996759035E-3</v>
      </c>
      <c r="H1695" s="2">
        <f t="shared" si="175"/>
        <v>-6.8711090814352112E-3</v>
      </c>
      <c r="I1695">
        <f t="shared" si="176"/>
        <v>15780.369758395043</v>
      </c>
      <c r="J1695">
        <f t="shared" si="177"/>
        <v>40351.074028790972</v>
      </c>
      <c r="AB1695" s="1">
        <v>41183</v>
      </c>
      <c r="AC1695">
        <v>2422.9499999999998</v>
      </c>
    </row>
    <row r="1696" spans="1:29">
      <c r="A1696" s="1">
        <v>41176</v>
      </c>
      <c r="B1696">
        <v>4228.9133474385999</v>
      </c>
      <c r="D1696" s="1">
        <v>41192</v>
      </c>
      <c r="E1696">
        <f t="shared" si="172"/>
        <v>2431.23</v>
      </c>
      <c r="F1696">
        <f t="shared" si="173"/>
        <v>4264.6825692255297</v>
      </c>
      <c r="G1696" s="2">
        <f t="shared" si="174"/>
        <v>2.2425684003974933E-3</v>
      </c>
      <c r="H1696" s="2">
        <f t="shared" si="175"/>
        <v>2.2709414410063363E-3</v>
      </c>
      <c r="I1696">
        <f t="shared" si="176"/>
        <v>15815.758316961808</v>
      </c>
      <c r="J1696">
        <f t="shared" si="177"/>
        <v>40442.708954992064</v>
      </c>
      <c r="AB1696" s="1">
        <v>41184</v>
      </c>
      <c r="AC1696">
        <v>2426.9899999999998</v>
      </c>
    </row>
    <row r="1697" spans="1:29">
      <c r="A1697" s="1">
        <v>41177</v>
      </c>
      <c r="B1697">
        <v>4243.3898967987097</v>
      </c>
      <c r="D1697" s="1">
        <v>41193</v>
      </c>
      <c r="E1697">
        <f t="shared" si="172"/>
        <v>2437.77</v>
      </c>
      <c r="F1697">
        <f t="shared" si="173"/>
        <v>4287.8860483297103</v>
      </c>
      <c r="G1697" s="2">
        <f t="shared" si="174"/>
        <v>2.6899964215643113E-3</v>
      </c>
      <c r="H1697" s="2">
        <f t="shared" si="175"/>
        <v>5.4094963261224985E-3</v>
      </c>
      <c r="I1697">
        <f t="shared" si="176"/>
        <v>15858.302650238762</v>
      </c>
      <c r="J1697">
        <f t="shared" si="177"/>
        <v>40661.483640502534</v>
      </c>
      <c r="AB1697" s="1">
        <v>41185</v>
      </c>
      <c r="AC1697">
        <v>2427.3200000000002</v>
      </c>
    </row>
    <row r="1698" spans="1:29">
      <c r="A1698" s="1">
        <v>41178</v>
      </c>
      <c r="B1698">
        <v>4219.8119808472202</v>
      </c>
      <c r="D1698" s="1">
        <v>41194</v>
      </c>
      <c r="E1698">
        <f t="shared" si="172"/>
        <v>2443.29</v>
      </c>
      <c r="F1698">
        <f t="shared" si="173"/>
        <v>4268.2032941197303</v>
      </c>
      <c r="G1698" s="2">
        <f t="shared" si="174"/>
        <v>2.2643645626945208E-3</v>
      </c>
      <c r="H1698" s="2">
        <f t="shared" si="175"/>
        <v>-4.6216657371830668E-3</v>
      </c>
      <c r="I1698">
        <f t="shared" si="176"/>
        <v>15894.211628784447</v>
      </c>
      <c r="J1698">
        <f t="shared" si="177"/>
        <v>40473.559854738196</v>
      </c>
      <c r="AB1698" s="1">
        <v>41186</v>
      </c>
      <c r="AC1698">
        <v>2423.6999999999998</v>
      </c>
    </row>
    <row r="1699" spans="1:29">
      <c r="A1699" s="1">
        <v>41179</v>
      </c>
      <c r="B1699">
        <v>4280.4537667477398</v>
      </c>
      <c r="D1699" s="1">
        <v>41197</v>
      </c>
      <c r="E1699">
        <f t="shared" si="172"/>
        <v>2445.12</v>
      </c>
      <c r="F1699">
        <f t="shared" si="173"/>
        <v>4218.8295818065599</v>
      </c>
      <c r="G1699" s="2">
        <f t="shared" si="174"/>
        <v>7.4899009122941784E-4</v>
      </c>
      <c r="H1699" s="2">
        <f t="shared" si="175"/>
        <v>-1.1599146921418757E-2</v>
      </c>
      <c r="I1699">
        <f t="shared" si="176"/>
        <v>15906.11623580231</v>
      </c>
      <c r="J1699">
        <f t="shared" si="177"/>
        <v>40004.101087550254</v>
      </c>
      <c r="AB1699" s="1">
        <v>41187</v>
      </c>
      <c r="AC1699">
        <v>2419.59</v>
      </c>
    </row>
    <row r="1700" spans="1:29">
      <c r="A1700" s="1">
        <v>41180</v>
      </c>
      <c r="B1700">
        <v>4269.4034612148898</v>
      </c>
      <c r="D1700" s="1">
        <v>41198</v>
      </c>
      <c r="E1700">
        <f t="shared" si="172"/>
        <v>2441.7199999999998</v>
      </c>
      <c r="F1700">
        <f t="shared" si="173"/>
        <v>4231.5171126464402</v>
      </c>
      <c r="G1700" s="2">
        <f t="shared" si="174"/>
        <v>-1.3905248004187909E-3</v>
      </c>
      <c r="H1700" s="2">
        <f t="shared" si="175"/>
        <v>2.9760087809452503E-3</v>
      </c>
      <c r="I1700">
        <f t="shared" si="176"/>
        <v>15883.998386698084</v>
      </c>
      <c r="J1700">
        <f t="shared" si="177"/>
        <v>40123.153643660626</v>
      </c>
      <c r="AB1700" s="1">
        <v>41191</v>
      </c>
      <c r="AC1700">
        <v>2425.79</v>
      </c>
    </row>
    <row r="1701" spans="1:29">
      <c r="A1701" s="1">
        <v>41183</v>
      </c>
      <c r="B1701">
        <v>4301.8119131675903</v>
      </c>
      <c r="D1701" s="1">
        <v>41199</v>
      </c>
      <c r="E1701">
        <f t="shared" si="172"/>
        <v>2438.71</v>
      </c>
      <c r="F1701">
        <f t="shared" si="173"/>
        <v>4247.7865719667798</v>
      </c>
      <c r="G1701" s="2">
        <f t="shared" si="174"/>
        <v>-1.2327375784282335E-3</v>
      </c>
      <c r="H1701" s="2">
        <f t="shared" si="175"/>
        <v>3.8134797018728136E-3</v>
      </c>
      <c r="I1701">
        <f t="shared" si="176"/>
        <v>15864.417584991108</v>
      </c>
      <c r="J1701">
        <f t="shared" si="177"/>
        <v>40276.162475655845</v>
      </c>
      <c r="AB1701" s="1">
        <v>41192</v>
      </c>
      <c r="AC1701">
        <v>2431.23</v>
      </c>
    </row>
    <row r="1702" spans="1:29">
      <c r="A1702" s="1">
        <v>41184</v>
      </c>
      <c r="B1702">
        <v>4285.5827825523002</v>
      </c>
      <c r="D1702" s="1">
        <v>41200</v>
      </c>
      <c r="E1702">
        <f t="shared" si="172"/>
        <v>2439.9499999999998</v>
      </c>
      <c r="F1702">
        <f t="shared" si="173"/>
        <v>4224.0571239589799</v>
      </c>
      <c r="G1702" s="2">
        <f t="shared" si="174"/>
        <v>5.0846554120820286E-4</v>
      </c>
      <c r="H1702" s="2">
        <f t="shared" si="175"/>
        <v>-5.6176581241282105E-3</v>
      </c>
      <c r="I1702">
        <f t="shared" si="176"/>
        <v>15872.484094664413</v>
      </c>
      <c r="J1702">
        <f t="shared" si="177"/>
        <v>40049.904764315768</v>
      </c>
      <c r="AB1702" s="1">
        <v>41193</v>
      </c>
      <c r="AC1702">
        <v>2437.77</v>
      </c>
    </row>
    <row r="1703" spans="1:29">
      <c r="A1703" s="1">
        <v>41185</v>
      </c>
      <c r="B1703">
        <v>4298.5244559353696</v>
      </c>
      <c r="D1703" s="1">
        <v>41201</v>
      </c>
      <c r="E1703">
        <f t="shared" si="172"/>
        <v>2447.88</v>
      </c>
      <c r="F1703">
        <f t="shared" si="173"/>
        <v>4190.2483259662904</v>
      </c>
      <c r="G1703" s="2">
        <f t="shared" si="174"/>
        <v>3.2500665997254874E-3</v>
      </c>
      <c r="H1703" s="2">
        <f t="shared" si="175"/>
        <v>-8.0352177622276307E-3</v>
      </c>
      <c r="I1703">
        <f t="shared" si="176"/>
        <v>15924.070725075155</v>
      </c>
      <c r="J1703">
        <f t="shared" si="177"/>
        <v>39728.095058178013</v>
      </c>
      <c r="AB1703" s="1">
        <v>41194</v>
      </c>
      <c r="AC1703">
        <v>2443.29</v>
      </c>
    </row>
    <row r="1704" spans="1:29">
      <c r="A1704" s="1">
        <v>41186</v>
      </c>
      <c r="B1704">
        <v>4330.5049098393802</v>
      </c>
      <c r="D1704" s="1">
        <v>41204</v>
      </c>
      <c r="E1704">
        <f t="shared" si="172"/>
        <v>2441.7800000000002</v>
      </c>
      <c r="F1704">
        <f t="shared" si="173"/>
        <v>4186.1772352422104</v>
      </c>
      <c r="G1704" s="2">
        <f t="shared" si="174"/>
        <v>-2.4919522198799671E-3</v>
      </c>
      <c r="H1704" s="2">
        <f t="shared" si="175"/>
        <v>-1.0029123232299423E-3</v>
      </c>
      <c r="I1704">
        <f t="shared" si="176"/>
        <v>15884.388701682277</v>
      </c>
      <c r="J1704">
        <f t="shared" si="177"/>
        <v>39688.251262065714</v>
      </c>
      <c r="AB1704" s="1">
        <v>41197</v>
      </c>
      <c r="AC1704">
        <v>2445.12</v>
      </c>
    </row>
    <row r="1705" spans="1:29">
      <c r="A1705" s="1">
        <v>41187</v>
      </c>
      <c r="B1705">
        <v>4284.1894104654302</v>
      </c>
      <c r="D1705" s="1">
        <v>41205</v>
      </c>
      <c r="E1705">
        <f t="shared" si="172"/>
        <v>2439.5100000000002</v>
      </c>
      <c r="F1705">
        <f t="shared" si="173"/>
        <v>4159.5293256581699</v>
      </c>
      <c r="G1705" s="2">
        <f t="shared" si="174"/>
        <v>-9.296496817895461E-4</v>
      </c>
      <c r="H1705" s="2">
        <f t="shared" si="175"/>
        <v>-6.3970399276353281E-3</v>
      </c>
      <c r="I1705">
        <f t="shared" si="176"/>
        <v>15869.621784780336</v>
      </c>
      <c r="J1705">
        <f t="shared" si="177"/>
        <v>39434.363934084256</v>
      </c>
      <c r="AB1705" s="1">
        <v>41198</v>
      </c>
      <c r="AC1705">
        <v>2441.7199999999998</v>
      </c>
    </row>
    <row r="1706" spans="1:29">
      <c r="A1706" s="1">
        <v>41190</v>
      </c>
      <c r="B1706">
        <v>4284.1894104654302</v>
      </c>
      <c r="D1706" s="1">
        <v>41206</v>
      </c>
      <c r="E1706">
        <f t="shared" si="172"/>
        <v>2439.29</v>
      </c>
      <c r="F1706">
        <f t="shared" si="173"/>
        <v>4127.8786978594198</v>
      </c>
      <c r="G1706" s="2">
        <f t="shared" si="174"/>
        <v>-9.0182044754971713E-5</v>
      </c>
      <c r="H1706" s="2">
        <f t="shared" si="175"/>
        <v>-7.6405341214578534E-3</v>
      </c>
      <c r="I1706">
        <f t="shared" si="176"/>
        <v>15868.190629838296</v>
      </c>
      <c r="J1706">
        <f t="shared" si="177"/>
        <v>39133.064330887901</v>
      </c>
      <c r="AB1706" s="1">
        <v>41199</v>
      </c>
      <c r="AC1706">
        <v>2438.71</v>
      </c>
    </row>
    <row r="1707" spans="1:29">
      <c r="A1707" s="1">
        <v>41191</v>
      </c>
      <c r="B1707">
        <v>4254.8865836384603</v>
      </c>
      <c r="D1707" s="1">
        <v>41207</v>
      </c>
      <c r="E1707">
        <f t="shared" si="172"/>
        <v>2431.86</v>
      </c>
      <c r="F1707">
        <f t="shared" si="173"/>
        <v>4146.3962694588299</v>
      </c>
      <c r="G1707" s="2">
        <f t="shared" si="174"/>
        <v>-3.0459682940526811E-3</v>
      </c>
      <c r="H1707" s="2">
        <f t="shared" si="175"/>
        <v>4.4546284482297142E-3</v>
      </c>
      <c r="I1707">
        <f t="shared" si="176"/>
        <v>15819.856624295826</v>
      </c>
      <c r="J1707">
        <f t="shared" si="177"/>
        <v>39307.387592522675</v>
      </c>
      <c r="AB1707" s="1">
        <v>41200</v>
      </c>
      <c r="AC1707">
        <v>2439.9499999999998</v>
      </c>
    </row>
    <row r="1708" spans="1:29">
      <c r="A1708" s="1">
        <v>41192</v>
      </c>
      <c r="B1708">
        <v>4264.6825692255297</v>
      </c>
      <c r="D1708" s="1">
        <v>41208</v>
      </c>
      <c r="E1708">
        <f t="shared" si="172"/>
        <v>2440.65</v>
      </c>
      <c r="F1708">
        <f t="shared" si="173"/>
        <v>4164.9565848228203</v>
      </c>
      <c r="G1708" s="2">
        <f t="shared" si="174"/>
        <v>3.6145172830672756E-3</v>
      </c>
      <c r="H1708" s="2">
        <f t="shared" si="175"/>
        <v>4.4449029793621423E-3</v>
      </c>
      <c r="I1708">
        <f t="shared" si="176"/>
        <v>15877.03776947999</v>
      </c>
      <c r="J1708">
        <f t="shared" si="177"/>
        <v>39482.105116743616</v>
      </c>
      <c r="AB1708" s="1">
        <v>41201</v>
      </c>
      <c r="AC1708">
        <v>2447.88</v>
      </c>
    </row>
    <row r="1709" spans="1:29">
      <c r="A1709" s="1">
        <v>41193</v>
      </c>
      <c r="B1709">
        <v>4287.8860483297103</v>
      </c>
      <c r="D1709" s="1">
        <v>41213</v>
      </c>
      <c r="E1709">
        <f t="shared" si="172"/>
        <v>2450.71</v>
      </c>
      <c r="F1709">
        <f t="shared" si="173"/>
        <v>4195.7799944143899</v>
      </c>
      <c r="G1709" s="2">
        <f t="shared" si="174"/>
        <v>4.1218527851187847E-3</v>
      </c>
      <c r="H1709" s="2">
        <f t="shared" si="175"/>
        <v>7.3693064700846803E-3</v>
      </c>
      <c r="I1709">
        <f t="shared" si="176"/>
        <v>15942.480581829557</v>
      </c>
      <c r="J1709">
        <f t="shared" si="177"/>
        <v>39773.060849432994</v>
      </c>
      <c r="AB1709" s="1">
        <v>41204</v>
      </c>
      <c r="AC1709">
        <v>2441.7800000000002</v>
      </c>
    </row>
    <row r="1710" spans="1:29">
      <c r="A1710" s="1">
        <v>41194</v>
      </c>
      <c r="B1710">
        <v>4268.2032941197303</v>
      </c>
      <c r="D1710" s="1">
        <v>41214</v>
      </c>
      <c r="E1710">
        <f t="shared" si="172"/>
        <v>2444.79</v>
      </c>
      <c r="F1710">
        <f t="shared" si="173"/>
        <v>4177.8813403952199</v>
      </c>
      <c r="G1710" s="2">
        <f t="shared" si="174"/>
        <v>-2.4156264919146242E-3</v>
      </c>
      <c r="H1710" s="2">
        <f t="shared" si="175"/>
        <v>-4.2972196864500597E-3</v>
      </c>
      <c r="I1710">
        <f t="shared" si="176"/>
        <v>15903.969503389255</v>
      </c>
      <c r="J1710">
        <f t="shared" si="177"/>
        <v>39602.147269360437</v>
      </c>
      <c r="AB1710" s="1">
        <v>41205</v>
      </c>
      <c r="AC1710">
        <v>2439.5100000000002</v>
      </c>
    </row>
    <row r="1711" spans="1:29">
      <c r="A1711" s="1">
        <v>41197</v>
      </c>
      <c r="B1711">
        <v>4218.8295818065599</v>
      </c>
      <c r="D1711" s="1">
        <v>41215</v>
      </c>
      <c r="E1711">
        <f t="shared" si="172"/>
        <v>2443.4699999999998</v>
      </c>
      <c r="F1711">
        <f t="shared" si="173"/>
        <v>4079.3721883551598</v>
      </c>
      <c r="G1711" s="2">
        <f t="shared" si="174"/>
        <v>-5.3992367442612377E-4</v>
      </c>
      <c r="H1711" s="2">
        <f t="shared" si="175"/>
        <v>-2.3610083022360704E-2</v>
      </c>
      <c r="I1711">
        <f t="shared" si="176"/>
        <v>15895.382573737024</v>
      </c>
      <c r="J1711">
        <f t="shared" si="177"/>
        <v>38667.137284467084</v>
      </c>
      <c r="AB1711" s="1">
        <v>41206</v>
      </c>
      <c r="AC1711">
        <v>2439.29</v>
      </c>
    </row>
    <row r="1712" spans="1:29">
      <c r="A1712" s="1">
        <v>41198</v>
      </c>
      <c r="B1712">
        <v>4231.5171126464402</v>
      </c>
      <c r="D1712" s="1">
        <v>41218</v>
      </c>
      <c r="E1712">
        <f t="shared" si="172"/>
        <v>2447.33</v>
      </c>
      <c r="F1712">
        <f t="shared" si="173"/>
        <v>4103.8877722771304</v>
      </c>
      <c r="G1712" s="2">
        <f t="shared" si="174"/>
        <v>1.5797206431837907E-3</v>
      </c>
      <c r="H1712" s="2">
        <f t="shared" si="175"/>
        <v>5.978297079898354E-3</v>
      </c>
      <c r="I1712">
        <f t="shared" si="176"/>
        <v>15920.492837720061</v>
      </c>
      <c r="J1712">
        <f t="shared" si="177"/>
        <v>38898.30091838284</v>
      </c>
      <c r="AB1712" s="1">
        <v>41207</v>
      </c>
      <c r="AC1712">
        <v>2431.86</v>
      </c>
    </row>
    <row r="1713" spans="1:29">
      <c r="A1713" s="1">
        <v>41199</v>
      </c>
      <c r="B1713">
        <v>4247.7865719667798</v>
      </c>
      <c r="D1713" s="1">
        <v>41219</v>
      </c>
      <c r="E1713">
        <f t="shared" si="172"/>
        <v>2436.48</v>
      </c>
      <c r="F1713">
        <f t="shared" si="173"/>
        <v>4164.7309912036699</v>
      </c>
      <c r="G1713" s="2">
        <f t="shared" si="174"/>
        <v>-4.4334029329922142E-3</v>
      </c>
      <c r="H1713" s="2">
        <f t="shared" si="175"/>
        <v>1.4794401960033088E-2</v>
      </c>
      <c r="I1713">
        <f t="shared" si="176"/>
        <v>15849.910878078632</v>
      </c>
      <c r="J1713">
        <f t="shared" si="177"/>
        <v>39473.778017731718</v>
      </c>
      <c r="AB1713" s="1">
        <v>41208</v>
      </c>
      <c r="AC1713">
        <v>2440.65</v>
      </c>
    </row>
    <row r="1714" spans="1:29">
      <c r="A1714" s="1">
        <v>41200</v>
      </c>
      <c r="B1714">
        <v>4224.0571239589799</v>
      </c>
      <c r="D1714" s="1">
        <v>41220</v>
      </c>
      <c r="E1714">
        <f t="shared" si="172"/>
        <v>2449.1</v>
      </c>
      <c r="F1714">
        <f t="shared" si="173"/>
        <v>4186.9330804605297</v>
      </c>
      <c r="G1714" s="2">
        <f t="shared" si="174"/>
        <v>5.1796033622273363E-3</v>
      </c>
      <c r="H1714" s="2">
        <f t="shared" si="175"/>
        <v>5.2996287856875383E-3</v>
      </c>
      <c r="I1714">
        <f t="shared" si="176"/>
        <v>15932.007129753732</v>
      </c>
      <c r="J1714">
        <f t="shared" si="177"/>
        <v>39682.974387994327</v>
      </c>
      <c r="AB1714" s="1">
        <v>41211</v>
      </c>
      <c r="AC1714">
        <v>2443.1799999999998</v>
      </c>
    </row>
    <row r="1715" spans="1:29">
      <c r="A1715" s="1">
        <v>41201</v>
      </c>
      <c r="B1715">
        <v>4190.2483259662904</v>
      </c>
      <c r="D1715" s="1">
        <v>41221</v>
      </c>
      <c r="E1715">
        <f t="shared" si="172"/>
        <v>2453.12</v>
      </c>
      <c r="F1715">
        <f t="shared" si="173"/>
        <v>4226.3812331396803</v>
      </c>
      <c r="G1715" s="2">
        <f t="shared" si="174"/>
        <v>1.6414192968845498E-3</v>
      </c>
      <c r="H1715" s="2">
        <f t="shared" si="175"/>
        <v>9.3903807141136556E-3</v>
      </c>
      <c r="I1715">
        <f t="shared" si="176"/>
        <v>15958.158233694612</v>
      </c>
      <c r="J1715">
        <f t="shared" si="177"/>
        <v>40055.612625366011</v>
      </c>
      <c r="AB1715" s="1">
        <v>41213</v>
      </c>
      <c r="AC1715">
        <v>2450.71</v>
      </c>
    </row>
    <row r="1716" spans="1:29">
      <c r="A1716" s="1">
        <v>41204</v>
      </c>
      <c r="B1716">
        <v>4186.1772352422104</v>
      </c>
      <c r="D1716" s="1">
        <v>41222</v>
      </c>
      <c r="E1716">
        <f t="shared" si="172"/>
        <v>2450.2199999999998</v>
      </c>
      <c r="F1716">
        <f t="shared" si="173"/>
        <v>4234.2702778168295</v>
      </c>
      <c r="G1716" s="2">
        <f t="shared" si="174"/>
        <v>-1.1821680146100189E-3</v>
      </c>
      <c r="H1716" s="2">
        <f t="shared" si="175"/>
        <v>1.8352700695670418E-3</v>
      </c>
      <c r="I1716">
        <f t="shared" si="176"/>
        <v>15939.293009458654</v>
      </c>
      <c r="J1716">
        <f t="shared" si="177"/>
        <v>40129.125492335515</v>
      </c>
      <c r="AB1716" s="1">
        <v>41214</v>
      </c>
      <c r="AC1716">
        <v>2444.79</v>
      </c>
    </row>
    <row r="1717" spans="1:29">
      <c r="A1717" s="1">
        <v>41205</v>
      </c>
      <c r="B1717">
        <v>4159.5293256581699</v>
      </c>
      <c r="D1717" s="1">
        <v>41226</v>
      </c>
      <c r="E1717">
        <f t="shared" si="172"/>
        <v>2453.77</v>
      </c>
      <c r="F1717">
        <f t="shared" si="173"/>
        <v>4219.2221145573603</v>
      </c>
      <c r="G1717" s="2">
        <f t="shared" si="174"/>
        <v>1.448849491066273E-3</v>
      </c>
      <c r="H1717" s="2">
        <f t="shared" si="175"/>
        <v>-3.585246872803293E-3</v>
      </c>
      <c r="I1717">
        <f t="shared" si="176"/>
        <v>15962.386646023364</v>
      </c>
      <c r="J1717">
        <f t="shared" si="177"/>
        <v>39985.252670655791</v>
      </c>
      <c r="AB1717" s="1">
        <v>41215</v>
      </c>
      <c r="AC1717">
        <v>2443.4699999999998</v>
      </c>
    </row>
    <row r="1718" spans="1:29">
      <c r="A1718" s="1">
        <v>41206</v>
      </c>
      <c r="B1718">
        <v>4127.8786978594198</v>
      </c>
      <c r="D1718" s="1">
        <v>41227</v>
      </c>
      <c r="E1718">
        <f t="shared" si="172"/>
        <v>2454.0700000000002</v>
      </c>
      <c r="F1718">
        <f t="shared" si="173"/>
        <v>4231.1153785645902</v>
      </c>
      <c r="G1718" s="2">
        <f t="shared" si="174"/>
        <v>1.2226084759370259E-4</v>
      </c>
      <c r="H1718" s="2">
        <f t="shared" si="175"/>
        <v>2.787479403359406E-3</v>
      </c>
      <c r="I1718">
        <f t="shared" si="176"/>
        <v>15964.338220944324</v>
      </c>
      <c r="J1718">
        <f t="shared" si="177"/>
        <v>40096.71073891336</v>
      </c>
      <c r="AB1718" s="1">
        <v>41218</v>
      </c>
      <c r="AC1718">
        <v>2447.33</v>
      </c>
    </row>
    <row r="1719" spans="1:29">
      <c r="A1719" s="1">
        <v>41207</v>
      </c>
      <c r="B1719">
        <v>4146.3962694588299</v>
      </c>
      <c r="D1719" s="1">
        <v>41228</v>
      </c>
      <c r="E1719">
        <f t="shared" si="172"/>
        <v>2449.4299999999998</v>
      </c>
      <c r="F1719">
        <f t="shared" si="173"/>
        <v>4184.4066722035504</v>
      </c>
      <c r="G1719" s="2">
        <f t="shared" si="174"/>
        <v>-1.8907366130551662E-3</v>
      </c>
      <c r="H1719" s="2">
        <f t="shared" si="175"/>
        <v>-1.107068568903472E-2</v>
      </c>
      <c r="I1719">
        <f t="shared" si="176"/>
        <v>15934.15386216679</v>
      </c>
      <c r="J1719">
        <f t="shared" si="177"/>
        <v>39652.812657158705</v>
      </c>
      <c r="AB1719" s="1">
        <v>41219</v>
      </c>
      <c r="AC1719">
        <v>2436.48</v>
      </c>
    </row>
    <row r="1720" spans="1:29">
      <c r="A1720" s="1">
        <v>41208</v>
      </c>
      <c r="B1720">
        <v>4164.9565848228203</v>
      </c>
      <c r="D1720" s="1">
        <v>41229</v>
      </c>
      <c r="E1720">
        <f t="shared" si="172"/>
        <v>2447.3200000000002</v>
      </c>
      <c r="F1720">
        <f t="shared" si="173"/>
        <v>4182.3232899680597</v>
      </c>
      <c r="G1720" s="2">
        <f t="shared" si="174"/>
        <v>-8.6142490293650287E-4</v>
      </c>
      <c r="H1720" s="2">
        <f t="shared" si="175"/>
        <v>-5.2924111760402825E-4</v>
      </c>
      <c r="I1720">
        <f t="shared" si="176"/>
        <v>15920.427785222697</v>
      </c>
      <c r="J1720">
        <f t="shared" si="177"/>
        <v>39631.826758271891</v>
      </c>
      <c r="AB1720" s="1">
        <v>41220</v>
      </c>
      <c r="AC1720">
        <v>2449.1</v>
      </c>
    </row>
    <row r="1721" spans="1:29">
      <c r="A1721" s="1">
        <v>41213</v>
      </c>
      <c r="B1721">
        <v>4195.7799944143899</v>
      </c>
      <c r="D1721" s="1">
        <v>41232</v>
      </c>
      <c r="E1721">
        <f t="shared" si="172"/>
        <v>2444.21</v>
      </c>
      <c r="F1721">
        <f t="shared" si="173"/>
        <v>4223.3127646448802</v>
      </c>
      <c r="G1721" s="2">
        <f t="shared" si="174"/>
        <v>-1.2707778304431594E-3</v>
      </c>
      <c r="H1721" s="2">
        <f t="shared" si="175"/>
        <v>9.7692979064983535E-3</v>
      </c>
      <c r="I1721">
        <f t="shared" si="176"/>
        <v>15900.196458542065</v>
      </c>
      <c r="J1721">
        <f t="shared" si="177"/>
        <v>40019.001880452182</v>
      </c>
      <c r="AB1721" s="1">
        <v>41221</v>
      </c>
      <c r="AC1721">
        <v>2453.12</v>
      </c>
    </row>
    <row r="1722" spans="1:29">
      <c r="A1722" s="1">
        <v>41214</v>
      </c>
      <c r="B1722">
        <v>4177.8813403952199</v>
      </c>
      <c r="D1722" s="1">
        <v>41233</v>
      </c>
      <c r="E1722">
        <f t="shared" si="172"/>
        <v>2438.9699999999998</v>
      </c>
      <c r="F1722">
        <f t="shared" si="173"/>
        <v>4185.27823001448</v>
      </c>
      <c r="G1722" s="2">
        <f t="shared" si="174"/>
        <v>-2.1438419775715589E-3</v>
      </c>
      <c r="H1722" s="2">
        <f t="shared" si="175"/>
        <v>-9.0372023718554902E-3</v>
      </c>
      <c r="I1722">
        <f t="shared" si="176"/>
        <v>15866.108949922607</v>
      </c>
      <c r="J1722">
        <f t="shared" si="177"/>
        <v>39657.342061738869</v>
      </c>
      <c r="AB1722" s="1">
        <v>41222</v>
      </c>
      <c r="AC1722">
        <v>2450.2199999999998</v>
      </c>
    </row>
    <row r="1723" spans="1:29">
      <c r="A1723" s="1">
        <v>41215</v>
      </c>
      <c r="B1723">
        <v>4079.3721883551598</v>
      </c>
      <c r="D1723" s="1">
        <v>41234</v>
      </c>
      <c r="E1723">
        <f t="shared" si="172"/>
        <v>2436.39</v>
      </c>
      <c r="F1723">
        <f t="shared" si="173"/>
        <v>4192.2786969804201</v>
      </c>
      <c r="G1723" s="2">
        <f t="shared" si="174"/>
        <v>-1.0578235894660448E-3</v>
      </c>
      <c r="H1723" s="2">
        <f t="shared" si="175"/>
        <v>1.6412915551985104E-3</v>
      </c>
      <c r="I1723">
        <f t="shared" si="176"/>
        <v>15849.325405602342</v>
      </c>
      <c r="J1723">
        <f t="shared" si="177"/>
        <v>39722.431322366414</v>
      </c>
      <c r="AB1723" s="1">
        <v>41226</v>
      </c>
      <c r="AC1723">
        <v>2453.77</v>
      </c>
    </row>
    <row r="1724" spans="1:29">
      <c r="A1724" s="1">
        <v>41218</v>
      </c>
      <c r="B1724">
        <v>4103.8877722771304</v>
      </c>
      <c r="D1724" s="1">
        <v>41236</v>
      </c>
      <c r="E1724">
        <f t="shared" si="172"/>
        <v>2437.4499999999998</v>
      </c>
      <c r="F1724">
        <f t="shared" si="173"/>
        <v>4247.7966243901701</v>
      </c>
      <c r="G1724" s="2">
        <f t="shared" si="174"/>
        <v>4.3506991901942627E-4</v>
      </c>
      <c r="H1724" s="2">
        <f t="shared" si="175"/>
        <v>1.3211550758707469E-2</v>
      </c>
      <c r="I1724">
        <f t="shared" si="176"/>
        <v>15856.220970323069</v>
      </c>
      <c r="J1724">
        <f t="shared" si="177"/>
        <v>40247.226240041127</v>
      </c>
      <c r="AB1724" s="1">
        <v>41227</v>
      </c>
      <c r="AC1724">
        <v>2454.0700000000002</v>
      </c>
    </row>
    <row r="1725" spans="1:29">
      <c r="A1725" s="1">
        <v>41219</v>
      </c>
      <c r="B1725">
        <v>4164.7309912036699</v>
      </c>
      <c r="D1725" s="1">
        <v>41239</v>
      </c>
      <c r="E1725">
        <f t="shared" si="172"/>
        <v>2442.8000000000002</v>
      </c>
      <c r="F1725">
        <f t="shared" si="173"/>
        <v>4254.4478165789797</v>
      </c>
      <c r="G1725" s="2">
        <f t="shared" si="174"/>
        <v>2.1949168188066803E-3</v>
      </c>
      <c r="H1725" s="2">
        <f t="shared" si="175"/>
        <v>1.5344489654887891E-3</v>
      </c>
      <c r="I1725">
        <f t="shared" si="176"/>
        <v>15891.024056413546</v>
      </c>
      <c r="J1725">
        <f t="shared" si="177"/>
        <v>40308.983554708946</v>
      </c>
      <c r="AB1725" s="1">
        <v>41228</v>
      </c>
      <c r="AC1725">
        <v>2449.4299999999998</v>
      </c>
    </row>
    <row r="1726" spans="1:29">
      <c r="A1726" s="1">
        <v>41220</v>
      </c>
      <c r="B1726">
        <v>4186.9330804605297</v>
      </c>
      <c r="D1726" s="1">
        <v>41240</v>
      </c>
      <c r="E1726">
        <f t="shared" si="172"/>
        <v>2445.0500000000002</v>
      </c>
      <c r="F1726">
        <f t="shared" si="173"/>
        <v>4244.9217983709204</v>
      </c>
      <c r="G1726" s="2">
        <f t="shared" si="174"/>
        <v>9.2107417717368634E-4</v>
      </c>
      <c r="H1726" s="2">
        <f t="shared" si="175"/>
        <v>-2.2704219647310723E-3</v>
      </c>
      <c r="I1726">
        <f t="shared" si="176"/>
        <v>15905.660868320754</v>
      </c>
      <c r="J1726">
        <f t="shared" si="177"/>
        <v>40217.465153070356</v>
      </c>
      <c r="AB1726" s="1">
        <v>41229</v>
      </c>
      <c r="AC1726">
        <v>2447.3200000000002</v>
      </c>
    </row>
    <row r="1727" spans="1:29">
      <c r="A1727" s="1">
        <v>41221</v>
      </c>
      <c r="B1727">
        <v>4226.3812331396803</v>
      </c>
      <c r="D1727" s="1">
        <v>41241</v>
      </c>
      <c r="E1727">
        <f t="shared" si="172"/>
        <v>2445.9499999999998</v>
      </c>
      <c r="F1727">
        <f t="shared" si="173"/>
        <v>4178.7196876128801</v>
      </c>
      <c r="G1727" s="2">
        <f t="shared" si="174"/>
        <v>3.6809063209330972E-4</v>
      </c>
      <c r="H1727" s="2">
        <f t="shared" si="175"/>
        <v>-1.5626951175612112E-2</v>
      </c>
      <c r="I1727">
        <f t="shared" si="176"/>
        <v>15911.515593083635</v>
      </c>
      <c r="J1727">
        <f t="shared" si="177"/>
        <v>39588.988788716444</v>
      </c>
      <c r="AB1727" s="1">
        <v>41232</v>
      </c>
      <c r="AC1727">
        <v>2444.21</v>
      </c>
    </row>
    <row r="1728" spans="1:29">
      <c r="A1728" s="1">
        <v>41222</v>
      </c>
      <c r="B1728">
        <v>4234.2702778168295</v>
      </c>
      <c r="D1728" s="1">
        <v>41242</v>
      </c>
      <c r="E1728">
        <f t="shared" si="172"/>
        <v>2445.63</v>
      </c>
      <c r="F1728">
        <f t="shared" si="173"/>
        <v>4204.0728543187197</v>
      </c>
      <c r="G1728" s="2">
        <f t="shared" si="174"/>
        <v>-1.3082851243884086E-4</v>
      </c>
      <c r="H1728" s="2">
        <f t="shared" si="175"/>
        <v>6.035860035035057E-3</v>
      </c>
      <c r="I1728">
        <f t="shared" si="176"/>
        <v>15909.433913167944</v>
      </c>
      <c r="J1728">
        <f t="shared" si="177"/>
        <v>39827.942383973706</v>
      </c>
      <c r="AB1728" s="1">
        <v>41233</v>
      </c>
      <c r="AC1728">
        <v>2438.9699999999998</v>
      </c>
    </row>
    <row r="1729" spans="1:29">
      <c r="A1729" s="1">
        <v>41225</v>
      </c>
      <c r="B1729">
        <v>4235.1839881566102</v>
      </c>
      <c r="D1729" s="1">
        <v>41243</v>
      </c>
      <c r="E1729">
        <f t="shared" si="172"/>
        <v>2446.81</v>
      </c>
      <c r="F1729">
        <f t="shared" si="173"/>
        <v>4164.4503826127202</v>
      </c>
      <c r="G1729" s="2">
        <f t="shared" si="174"/>
        <v>4.8249326349436572E-4</v>
      </c>
      <c r="H1729" s="2">
        <f t="shared" si="175"/>
        <v>-9.4561315731192305E-3</v>
      </c>
      <c r="I1729">
        <f t="shared" si="176"/>
        <v>15917.110107857057</v>
      </c>
      <c r="J1729">
        <f t="shared" si="177"/>
        <v>39451.324120504243</v>
      </c>
      <c r="AB1729" s="1">
        <v>41234</v>
      </c>
      <c r="AC1729">
        <v>2436.39</v>
      </c>
    </row>
    <row r="1730" spans="1:29">
      <c r="A1730" s="1">
        <v>41226</v>
      </c>
      <c r="B1730">
        <v>4219.2221145573603</v>
      </c>
      <c r="D1730" s="1">
        <v>41246</v>
      </c>
      <c r="E1730">
        <f t="shared" si="172"/>
        <v>2445.35</v>
      </c>
      <c r="F1730">
        <f t="shared" si="173"/>
        <v>4184.1995302851001</v>
      </c>
      <c r="G1730" s="2">
        <f t="shared" si="174"/>
        <v>-5.9669528896810764E-4</v>
      </c>
      <c r="H1730" s="2">
        <f t="shared" si="175"/>
        <v>4.7109687126819181E-3</v>
      </c>
      <c r="I1730">
        <f t="shared" si="176"/>
        <v>15907.612443241713</v>
      </c>
      <c r="J1730">
        <f t="shared" si="177"/>
        <v>39637.178074109812</v>
      </c>
      <c r="AB1730" s="1">
        <v>41236</v>
      </c>
      <c r="AC1730">
        <v>2437.4499999999998</v>
      </c>
    </row>
    <row r="1731" spans="1:29">
      <c r="A1731" s="1">
        <v>41227</v>
      </c>
      <c r="B1731">
        <v>4231.1153785645902</v>
      </c>
      <c r="D1731" s="1">
        <v>41247</v>
      </c>
      <c r="E1731">
        <f t="shared" si="172"/>
        <v>2450.34</v>
      </c>
      <c r="F1731">
        <f t="shared" si="173"/>
        <v>4132.5798241046796</v>
      </c>
      <c r="G1731" s="2">
        <f t="shared" si="174"/>
        <v>2.0406076839716292E-3</v>
      </c>
      <c r="H1731" s="2">
        <f t="shared" si="175"/>
        <v>-1.2368166752166265E-2</v>
      </c>
      <c r="I1731">
        <f t="shared" si="176"/>
        <v>15940.073639427035</v>
      </c>
      <c r="J1731">
        <f t="shared" si="177"/>
        <v>39146.938846103913</v>
      </c>
      <c r="AB1731" s="1">
        <v>41239</v>
      </c>
      <c r="AC1731">
        <v>2442.8000000000002</v>
      </c>
    </row>
    <row r="1732" spans="1:29">
      <c r="A1732" s="1">
        <v>41228</v>
      </c>
      <c r="B1732">
        <v>4184.4066722035504</v>
      </c>
      <c r="D1732" s="1">
        <v>41248</v>
      </c>
      <c r="E1732">
        <f t="shared" si="172"/>
        <v>2452.25</v>
      </c>
      <c r="F1732">
        <f t="shared" si="173"/>
        <v>4129.0938336379404</v>
      </c>
      <c r="G1732" s="2">
        <f t="shared" si="174"/>
        <v>7.7948366349156473E-4</v>
      </c>
      <c r="H1732" s="2">
        <f t="shared" si="175"/>
        <v>-8.7488777429315301E-4</v>
      </c>
      <c r="I1732">
        <f t="shared" si="176"/>
        <v>15952.49866642382</v>
      </c>
      <c r="J1732">
        <f t="shared" si="177"/>
        <v>39112.689667906459</v>
      </c>
      <c r="AB1732" s="1">
        <v>41240</v>
      </c>
      <c r="AC1732">
        <v>2445.0500000000002</v>
      </c>
    </row>
    <row r="1733" spans="1:29">
      <c r="A1733" s="1">
        <v>41229</v>
      </c>
      <c r="B1733">
        <v>4182.3232899680597</v>
      </c>
      <c r="D1733" s="1">
        <v>41249</v>
      </c>
      <c r="E1733">
        <f t="shared" ref="E1733:E1796" si="178">SUMIF(AB:AB,D1733,AC:AC)</f>
        <v>2453.61</v>
      </c>
      <c r="F1733">
        <f t="shared" ref="F1733:F1796" si="179">SUMIF(A:A,D1733,B:B)</f>
        <v>4148.4930086393597</v>
      </c>
      <c r="G1733" s="2">
        <f t="shared" ref="G1733:G1796" si="180">E1733/E1732-1</f>
        <v>5.5459272097069245E-4</v>
      </c>
      <c r="H1733" s="2">
        <f t="shared" ref="H1733:H1796" si="181">(F1733/F1732-1)-($M$23/252)</f>
        <v>4.6668184263121918E-3</v>
      </c>
      <c r="I1733">
        <f t="shared" ref="I1733:I1796" si="182">I1732*(1+G1733)</f>
        <v>15961.345806065514</v>
      </c>
      <c r="J1733">
        <f t="shared" ref="J1733:J1796" si="183">J1732*(1+H1733)</f>
        <v>39295.221488751275</v>
      </c>
      <c r="AB1733" s="1">
        <v>41241</v>
      </c>
      <c r="AC1733">
        <v>2445.9499999999998</v>
      </c>
    </row>
    <row r="1734" spans="1:29">
      <c r="A1734" s="1">
        <v>41232</v>
      </c>
      <c r="B1734">
        <v>4223.3127646448802</v>
      </c>
      <c r="D1734" s="1">
        <v>41250</v>
      </c>
      <c r="E1734">
        <f t="shared" si="178"/>
        <v>2446.39</v>
      </c>
      <c r="F1734">
        <f t="shared" si="179"/>
        <v>4145.8009345390201</v>
      </c>
      <c r="G1734" s="2">
        <f t="shared" si="180"/>
        <v>-2.9426029401576903E-3</v>
      </c>
      <c r="H1734" s="2">
        <f t="shared" si="181"/>
        <v>-6.8027740623602872E-4</v>
      </c>
      <c r="I1734">
        <f t="shared" si="182"/>
        <v>15914.377902967712</v>
      </c>
      <c r="J1734">
        <f t="shared" si="183"/>
        <v>39268.489837399437</v>
      </c>
      <c r="AB1734" s="1">
        <v>41242</v>
      </c>
      <c r="AC1734">
        <v>2445.63</v>
      </c>
    </row>
    <row r="1735" spans="1:29">
      <c r="A1735" s="1">
        <v>41233</v>
      </c>
      <c r="B1735">
        <v>4185.27823001448</v>
      </c>
      <c r="D1735" s="1">
        <v>41253</v>
      </c>
      <c r="E1735">
        <f t="shared" si="178"/>
        <v>2448.85</v>
      </c>
      <c r="F1735">
        <f t="shared" si="179"/>
        <v>4174.6639346544298</v>
      </c>
      <c r="G1735" s="2">
        <f t="shared" si="180"/>
        <v>1.0055632993921648E-3</v>
      </c>
      <c r="H1735" s="2">
        <f t="shared" si="181"/>
        <v>6.930634876135178E-3</v>
      </c>
      <c r="I1735">
        <f t="shared" si="182"/>
        <v>15930.380817319594</v>
      </c>
      <c r="J1735">
        <f t="shared" si="183"/>
        <v>39540.645402599672</v>
      </c>
      <c r="AB1735" s="1">
        <v>41243</v>
      </c>
      <c r="AC1735">
        <v>2446.81</v>
      </c>
    </row>
    <row r="1736" spans="1:29">
      <c r="A1736" s="1">
        <v>41234</v>
      </c>
      <c r="B1736">
        <v>4192.2786969804201</v>
      </c>
      <c r="D1736" s="1">
        <v>41254</v>
      </c>
      <c r="E1736">
        <f t="shared" si="178"/>
        <v>2445.88</v>
      </c>
      <c r="F1736">
        <f t="shared" si="179"/>
        <v>4156.5513446323503</v>
      </c>
      <c r="G1736" s="2">
        <f t="shared" si="180"/>
        <v>-1.2128141780834989E-3</v>
      </c>
      <c r="H1736" s="2">
        <f t="shared" si="181"/>
        <v>-4.3700433636740029E-3</v>
      </c>
      <c r="I1736">
        <f t="shared" si="182"/>
        <v>15911.060225602079</v>
      </c>
      <c r="J1736">
        <f t="shared" si="183"/>
        <v>39367.851067562653</v>
      </c>
      <c r="AB1736" s="1">
        <v>41246</v>
      </c>
      <c r="AC1736">
        <v>2445.35</v>
      </c>
    </row>
    <row r="1737" spans="1:29">
      <c r="A1737" s="1">
        <v>41236</v>
      </c>
      <c r="B1737">
        <v>4247.7966243901701</v>
      </c>
      <c r="D1737" s="1">
        <v>41255</v>
      </c>
      <c r="E1737">
        <f t="shared" si="178"/>
        <v>2440.1</v>
      </c>
      <c r="F1737">
        <f t="shared" si="179"/>
        <v>4162.5230118900299</v>
      </c>
      <c r="G1737" s="2">
        <f t="shared" si="180"/>
        <v>-2.3631576365154006E-3</v>
      </c>
      <c r="H1737" s="2">
        <f t="shared" si="181"/>
        <v>1.4053387502162792E-3</v>
      </c>
      <c r="I1737">
        <f t="shared" si="182"/>
        <v>15873.459882124891</v>
      </c>
      <c r="J1737">
        <f t="shared" si="183"/>
        <v>39423.176234180639</v>
      </c>
      <c r="AB1737" s="1">
        <v>41247</v>
      </c>
      <c r="AC1737">
        <v>2450.34</v>
      </c>
    </row>
    <row r="1738" spans="1:29">
      <c r="A1738" s="1">
        <v>41239</v>
      </c>
      <c r="B1738">
        <v>4254.4478165789797</v>
      </c>
      <c r="D1738" s="1">
        <v>41256</v>
      </c>
      <c r="E1738">
        <f t="shared" si="178"/>
        <v>2438.4899999999998</v>
      </c>
      <c r="F1738">
        <f t="shared" si="179"/>
        <v>4111.5299944226099</v>
      </c>
      <c r="G1738" s="2">
        <f t="shared" si="180"/>
        <v>-6.5980902422035914E-4</v>
      </c>
      <c r="H1738" s="2">
        <f t="shared" si="181"/>
        <v>-1.2281856247814448E-2</v>
      </c>
      <c r="I1738">
        <f t="shared" si="182"/>
        <v>15862.986430049064</v>
      </c>
      <c r="J1738">
        <f t="shared" si="183"/>
        <v>38938.986450840181</v>
      </c>
      <c r="AB1738" s="1">
        <v>41248</v>
      </c>
      <c r="AC1738">
        <v>2452.25</v>
      </c>
    </row>
    <row r="1739" spans="1:29">
      <c r="A1739" s="1">
        <v>41240</v>
      </c>
      <c r="B1739">
        <v>4244.9217983709204</v>
      </c>
      <c r="D1739" s="1">
        <v>41257</v>
      </c>
      <c r="E1739">
        <f t="shared" si="178"/>
        <v>2442.59</v>
      </c>
      <c r="F1739">
        <f t="shared" si="179"/>
        <v>4122.4855210000096</v>
      </c>
      <c r="G1739" s="2">
        <f t="shared" si="180"/>
        <v>1.681368387813853E-3</v>
      </c>
      <c r="H1739" s="2">
        <f t="shared" si="181"/>
        <v>2.6332371136486795E-3</v>
      </c>
      <c r="I1739">
        <f t="shared" si="182"/>
        <v>15889.657953968868</v>
      </c>
      <c r="J1739">
        <f t="shared" si="183"/>
        <v>39041.522035130394</v>
      </c>
      <c r="AB1739" s="1">
        <v>41249</v>
      </c>
      <c r="AC1739">
        <v>2453.61</v>
      </c>
    </row>
    <row r="1740" spans="1:29">
      <c r="A1740" s="1">
        <v>41241</v>
      </c>
      <c r="B1740">
        <v>4178.7196876128801</v>
      </c>
      <c r="D1740" s="1">
        <v>41260</v>
      </c>
      <c r="E1740">
        <f t="shared" si="178"/>
        <v>2434.87</v>
      </c>
      <c r="F1740">
        <f t="shared" si="179"/>
        <v>4106.9857863466696</v>
      </c>
      <c r="G1740" s="2">
        <f t="shared" si="180"/>
        <v>-3.1605795487578137E-3</v>
      </c>
      <c r="H1740" s="2">
        <f t="shared" si="181"/>
        <v>-3.7911525032641494E-3</v>
      </c>
      <c r="I1740">
        <f t="shared" si="182"/>
        <v>15839.437426002798</v>
      </c>
      <c r="J1740">
        <f t="shared" si="183"/>
        <v>38893.509671135667</v>
      </c>
      <c r="AB1740" s="1">
        <v>41250</v>
      </c>
      <c r="AC1740">
        <v>2446.39</v>
      </c>
    </row>
    <row r="1741" spans="1:29">
      <c r="A1741" s="1">
        <v>41242</v>
      </c>
      <c r="B1741">
        <v>4204.0728543187197</v>
      </c>
      <c r="D1741" s="1">
        <v>41261</v>
      </c>
      <c r="E1741">
        <f t="shared" si="178"/>
        <v>2427.54</v>
      </c>
      <c r="F1741">
        <f t="shared" si="179"/>
        <v>4028.66332217227</v>
      </c>
      <c r="G1741" s="2">
        <f t="shared" si="180"/>
        <v>-3.0104276614356662E-3</v>
      </c>
      <c r="H1741" s="2">
        <f t="shared" si="181"/>
        <v>-1.9101895891652041E-2</v>
      </c>
      <c r="I1741">
        <f t="shared" si="182"/>
        <v>15791.75394543398</v>
      </c>
      <c r="J1741">
        <f t="shared" si="183"/>
        <v>38150.569898536676</v>
      </c>
      <c r="AB1741" s="1">
        <v>41253</v>
      </c>
      <c r="AC1741">
        <v>2448.85</v>
      </c>
    </row>
    <row r="1742" spans="1:29">
      <c r="A1742" s="1">
        <v>41243</v>
      </c>
      <c r="B1742">
        <v>4164.4503826127202</v>
      </c>
      <c r="D1742" s="1">
        <v>41262</v>
      </c>
      <c r="E1742">
        <f t="shared" si="178"/>
        <v>2436.36</v>
      </c>
      <c r="F1742">
        <f t="shared" si="179"/>
        <v>4031.63014477656</v>
      </c>
      <c r="G1742" s="2">
        <f t="shared" si="180"/>
        <v>3.6333077930745805E-3</v>
      </c>
      <c r="H1742" s="2">
        <f t="shared" si="181"/>
        <v>7.0507932267712759E-4</v>
      </c>
      <c r="I1742">
        <f t="shared" si="182"/>
        <v>15849.130248110241</v>
      </c>
      <c r="J1742">
        <f t="shared" si="183"/>
        <v>38177.46907652048</v>
      </c>
      <c r="AB1742" s="1">
        <v>41254</v>
      </c>
      <c r="AC1742">
        <v>2445.88</v>
      </c>
    </row>
    <row r="1743" spans="1:29">
      <c r="A1743" s="1">
        <v>41246</v>
      </c>
      <c r="B1743">
        <v>4184.1995302851001</v>
      </c>
      <c r="D1743" s="1">
        <v>41263</v>
      </c>
      <c r="E1743">
        <f t="shared" si="178"/>
        <v>2438.2600000000002</v>
      </c>
      <c r="F1743">
        <f t="shared" si="179"/>
        <v>3980.6741052700199</v>
      </c>
      <c r="G1743" s="2">
        <f t="shared" si="180"/>
        <v>7.7985191022666989E-4</v>
      </c>
      <c r="H1743" s="2">
        <f t="shared" si="181"/>
        <v>-1.2670415211091612E-2</v>
      </c>
      <c r="I1743">
        <f t="shared" si="182"/>
        <v>15861.490222609662</v>
      </c>
      <c r="J1743">
        <f t="shared" si="183"/>
        <v>37693.744691612359</v>
      </c>
      <c r="AB1743" s="1">
        <v>41255</v>
      </c>
      <c r="AC1743">
        <v>2440.1</v>
      </c>
    </row>
    <row r="1744" spans="1:29">
      <c r="A1744" s="1">
        <v>41247</v>
      </c>
      <c r="B1744">
        <v>4132.5798241046796</v>
      </c>
      <c r="D1744" s="1">
        <v>41264</v>
      </c>
      <c r="E1744">
        <f t="shared" si="178"/>
        <v>2443.9</v>
      </c>
      <c r="F1744">
        <f t="shared" si="179"/>
        <v>4029.6717707757498</v>
      </c>
      <c r="G1744" s="2">
        <f t="shared" si="180"/>
        <v>2.313124933354116E-3</v>
      </c>
      <c r="H1744" s="2">
        <f t="shared" si="181"/>
        <v>1.2277537230965885E-2</v>
      </c>
      <c r="I1744">
        <f t="shared" si="182"/>
        <v>15898.179831123733</v>
      </c>
      <c r="J1744">
        <f t="shared" si="183"/>
        <v>38156.531045438147</v>
      </c>
      <c r="AB1744" s="1">
        <v>41256</v>
      </c>
      <c r="AC1744">
        <v>2438.4899999999998</v>
      </c>
    </row>
    <row r="1745" spans="1:29">
      <c r="A1745" s="1">
        <v>41248</v>
      </c>
      <c r="B1745">
        <v>4129.0938336379404</v>
      </c>
      <c r="D1745" s="1">
        <v>41267</v>
      </c>
      <c r="E1745">
        <f t="shared" si="178"/>
        <v>2440.63</v>
      </c>
      <c r="F1745">
        <f t="shared" si="179"/>
        <v>4024.0054979246802</v>
      </c>
      <c r="G1745" s="2">
        <f t="shared" si="180"/>
        <v>-1.3380252874504173E-3</v>
      </c>
      <c r="H1745" s="2">
        <f t="shared" si="181"/>
        <v>-1.4374867712404807E-3</v>
      </c>
      <c r="I1745">
        <f t="shared" si="182"/>
        <v>15876.907664485254</v>
      </c>
      <c r="J1745">
        <f t="shared" si="183"/>
        <v>38101.681536823904</v>
      </c>
      <c r="AB1745" s="1">
        <v>41257</v>
      </c>
      <c r="AC1745">
        <v>2442.59</v>
      </c>
    </row>
    <row r="1746" spans="1:29">
      <c r="A1746" s="1">
        <v>41249</v>
      </c>
      <c r="B1746">
        <v>4148.4930086393597</v>
      </c>
      <c r="D1746" s="1">
        <v>41269</v>
      </c>
      <c r="E1746">
        <f t="shared" si="178"/>
        <v>2443.92</v>
      </c>
      <c r="F1746">
        <f t="shared" si="179"/>
        <v>4031.9804999831499</v>
      </c>
      <c r="G1746" s="2">
        <f t="shared" si="180"/>
        <v>1.3480126033031947E-3</v>
      </c>
      <c r="H1746" s="2">
        <f t="shared" si="181"/>
        <v>1.9505074443394118E-3</v>
      </c>
      <c r="I1746">
        <f t="shared" si="182"/>
        <v>15898.309936118461</v>
      </c>
      <c r="J1746">
        <f t="shared" si="183"/>
        <v>38175.999150303323</v>
      </c>
      <c r="AB1746" s="1">
        <v>41260</v>
      </c>
      <c r="AC1746">
        <v>2434.87</v>
      </c>
    </row>
    <row r="1747" spans="1:29">
      <c r="A1747" s="1">
        <v>41250</v>
      </c>
      <c r="B1747">
        <v>4145.8009345390201</v>
      </c>
      <c r="D1747" s="1">
        <v>41270</v>
      </c>
      <c r="E1747">
        <f t="shared" si="178"/>
        <v>2452.1</v>
      </c>
      <c r="F1747">
        <f t="shared" si="179"/>
        <v>4048.7390332509299</v>
      </c>
      <c r="G1747" s="2">
        <f t="shared" si="180"/>
        <v>3.3470817375362838E-3</v>
      </c>
      <c r="H1747" s="2">
        <f t="shared" si="181"/>
        <v>4.1250531541903949E-3</v>
      </c>
      <c r="I1747">
        <f t="shared" si="182"/>
        <v>15951.522878963335</v>
      </c>
      <c r="J1747">
        <f t="shared" si="183"/>
        <v>38333.477176012646</v>
      </c>
      <c r="AB1747" s="1">
        <v>41261</v>
      </c>
      <c r="AC1747">
        <v>2427.54</v>
      </c>
    </row>
    <row r="1748" spans="1:29">
      <c r="A1748" s="1">
        <v>41253</v>
      </c>
      <c r="B1748">
        <v>4174.6639346544298</v>
      </c>
      <c r="D1748" s="1">
        <v>41271</v>
      </c>
      <c r="E1748">
        <f t="shared" si="178"/>
        <v>2452.09</v>
      </c>
      <c r="F1748">
        <f t="shared" si="179"/>
        <v>4038.1371039535202</v>
      </c>
      <c r="G1748" s="2">
        <f t="shared" si="180"/>
        <v>-4.0781371068998595E-6</v>
      </c>
      <c r="H1748" s="2">
        <f t="shared" si="181"/>
        <v>-2.6499248197289541E-3</v>
      </c>
      <c r="I1748">
        <f t="shared" si="182"/>
        <v>15951.45782646597</v>
      </c>
      <c r="J1748">
        <f t="shared" si="183"/>
        <v>38231.896343417415</v>
      </c>
      <c r="AB1748" s="1">
        <v>41262</v>
      </c>
      <c r="AC1748">
        <v>2436.36</v>
      </c>
    </row>
    <row r="1749" spans="1:29">
      <c r="A1749" s="1">
        <v>41254</v>
      </c>
      <c r="B1749">
        <v>4156.5513446323503</v>
      </c>
      <c r="D1749" s="1">
        <v>41274</v>
      </c>
      <c r="E1749">
        <f t="shared" si="178"/>
        <v>2445.25</v>
      </c>
      <c r="F1749">
        <f t="shared" si="179"/>
        <v>4077.22390437494</v>
      </c>
      <c r="G1749" s="2">
        <f t="shared" si="180"/>
        <v>-2.7894571569559989E-3</v>
      </c>
      <c r="H1749" s="2">
        <f t="shared" si="181"/>
        <v>9.6480646954600572E-3</v>
      </c>
      <c r="I1749">
        <f t="shared" si="182"/>
        <v>15906.961918268053</v>
      </c>
      <c r="J1749">
        <f t="shared" si="183"/>
        <v>38600.760152768824</v>
      </c>
      <c r="AB1749" s="1">
        <v>41263</v>
      </c>
      <c r="AC1749">
        <v>2438.2600000000002</v>
      </c>
    </row>
    <row r="1750" spans="1:29">
      <c r="A1750" s="1">
        <v>41255</v>
      </c>
      <c r="B1750">
        <v>4162.5230118900299</v>
      </c>
      <c r="D1750" s="1">
        <v>41276</v>
      </c>
      <c r="E1750">
        <f t="shared" si="178"/>
        <v>2439.9</v>
      </c>
      <c r="F1750">
        <f t="shared" si="179"/>
        <v>4083.3405368474801</v>
      </c>
      <c r="G1750" s="2">
        <f t="shared" si="180"/>
        <v>-2.1879153460790945E-3</v>
      </c>
      <c r="H1750" s="2">
        <f t="shared" si="181"/>
        <v>1.4688461756059098E-3</v>
      </c>
      <c r="I1750">
        <f t="shared" si="182"/>
        <v>15872.158832177578</v>
      </c>
      <c r="J1750">
        <f t="shared" si="183"/>
        <v>38657.4587316947</v>
      </c>
      <c r="AB1750" s="1">
        <v>41264</v>
      </c>
      <c r="AC1750">
        <v>2443.9</v>
      </c>
    </row>
    <row r="1751" spans="1:29">
      <c r="A1751" s="1">
        <v>41256</v>
      </c>
      <c r="B1751">
        <v>4111.5299944226099</v>
      </c>
      <c r="D1751" s="1">
        <v>41277</v>
      </c>
      <c r="E1751">
        <f t="shared" si="178"/>
        <v>2434.3200000000002</v>
      </c>
      <c r="F1751">
        <f t="shared" si="179"/>
        <v>4039.6630995979899</v>
      </c>
      <c r="G1751" s="2">
        <f t="shared" si="180"/>
        <v>-2.2869789745481039E-3</v>
      </c>
      <c r="H1751" s="2">
        <f t="shared" si="181"/>
        <v>-1.0727845581155837E-2</v>
      </c>
      <c r="I1751">
        <f t="shared" si="182"/>
        <v>15835.859538647699</v>
      </c>
      <c r="J1751">
        <f t="shared" si="183"/>
        <v>38242.747483861174</v>
      </c>
      <c r="AB1751" s="1">
        <v>41267</v>
      </c>
      <c r="AC1751">
        <v>2440.63</v>
      </c>
    </row>
    <row r="1752" spans="1:29">
      <c r="A1752" s="1">
        <v>41257</v>
      </c>
      <c r="B1752">
        <v>4122.4855210000096</v>
      </c>
      <c r="D1752" s="1">
        <v>41278</v>
      </c>
      <c r="E1752">
        <f t="shared" si="178"/>
        <v>2434</v>
      </c>
      <c r="F1752">
        <f t="shared" si="179"/>
        <v>3985.51414613222</v>
      </c>
      <c r="G1752" s="2">
        <f t="shared" si="180"/>
        <v>-1.3145354760268901E-4</v>
      </c>
      <c r="H1752" s="2">
        <f t="shared" si="181"/>
        <v>-1.3435673312277385E-2</v>
      </c>
      <c r="I1752">
        <f t="shared" si="182"/>
        <v>15833.777858732006</v>
      </c>
      <c r="J1752">
        <f t="shared" si="183"/>
        <v>37728.930422104102</v>
      </c>
      <c r="AB1752" s="1">
        <v>41269</v>
      </c>
      <c r="AC1752">
        <v>2443.92</v>
      </c>
    </row>
    <row r="1753" spans="1:29">
      <c r="A1753" s="1">
        <v>41260</v>
      </c>
      <c r="B1753">
        <v>4106.9857863466696</v>
      </c>
      <c r="D1753" s="1">
        <v>41281</v>
      </c>
      <c r="E1753">
        <f t="shared" si="178"/>
        <v>2438.14</v>
      </c>
      <c r="F1753">
        <f t="shared" si="179"/>
        <v>3984.1171282055998</v>
      </c>
      <c r="G1753" s="2">
        <f t="shared" si="180"/>
        <v>1.7009038619555383E-3</v>
      </c>
      <c r="H1753" s="2">
        <f t="shared" si="181"/>
        <v>-3.8187309747020814E-4</v>
      </c>
      <c r="I1753">
        <f t="shared" si="182"/>
        <v>15860.709592641269</v>
      </c>
      <c r="J1753">
        <f t="shared" si="183"/>
        <v>37714.522758579573</v>
      </c>
      <c r="AB1753" s="1">
        <v>41270</v>
      </c>
      <c r="AC1753">
        <v>2452.1</v>
      </c>
    </row>
    <row r="1754" spans="1:29">
      <c r="A1754" s="1">
        <v>41261</v>
      </c>
      <c r="B1754">
        <v>4028.66332217227</v>
      </c>
      <c r="D1754" s="1">
        <v>41282</v>
      </c>
      <c r="E1754">
        <f t="shared" si="178"/>
        <v>2441.9</v>
      </c>
      <c r="F1754">
        <f t="shared" si="179"/>
        <v>4032.2098482087599</v>
      </c>
      <c r="G1754" s="2">
        <f t="shared" si="180"/>
        <v>1.5421591869213547E-3</v>
      </c>
      <c r="H1754" s="2">
        <f t="shared" si="181"/>
        <v>1.2039761771459901E-2</v>
      </c>
      <c r="I1754">
        <f t="shared" si="182"/>
        <v>15885.169331650653</v>
      </c>
      <c r="J1754">
        <f t="shared" si="183"/>
        <v>38168.59662791717</v>
      </c>
      <c r="AB1754" s="1">
        <v>41271</v>
      </c>
      <c r="AC1754">
        <v>2452.09</v>
      </c>
    </row>
    <row r="1755" spans="1:29">
      <c r="A1755" s="1">
        <v>41262</v>
      </c>
      <c r="B1755">
        <v>4031.63014477656</v>
      </c>
      <c r="D1755" s="1">
        <v>41283</v>
      </c>
      <c r="E1755">
        <f t="shared" si="178"/>
        <v>2443.1</v>
      </c>
      <c r="F1755">
        <f t="shared" si="179"/>
        <v>4017.32939689157</v>
      </c>
      <c r="G1755" s="2">
        <f t="shared" si="180"/>
        <v>4.9142061509477308E-4</v>
      </c>
      <c r="H1755" s="2">
        <f t="shared" si="181"/>
        <v>-3.7217452614554439E-3</v>
      </c>
      <c r="I1755">
        <f t="shared" si="182"/>
        <v>15892.975631334499</v>
      </c>
      <c r="J1755">
        <f t="shared" si="183"/>
        <v>38026.542834280815</v>
      </c>
      <c r="AB1755" s="1">
        <v>41274</v>
      </c>
      <c r="AC1755">
        <v>2445.25</v>
      </c>
    </row>
    <row r="1756" spans="1:29">
      <c r="A1756" s="1">
        <v>41263</v>
      </c>
      <c r="B1756">
        <v>3980.6741052700199</v>
      </c>
      <c r="D1756" s="1">
        <v>41284</v>
      </c>
      <c r="E1756">
        <f t="shared" si="178"/>
        <v>2437.9</v>
      </c>
      <c r="F1756">
        <f t="shared" si="179"/>
        <v>4066.9703348370099</v>
      </c>
      <c r="G1756" s="2">
        <f t="shared" si="180"/>
        <v>-2.1284433711267203E-3</v>
      </c>
      <c r="H1756" s="2">
        <f t="shared" si="181"/>
        <v>1.2325351736284318E-2</v>
      </c>
      <c r="I1756">
        <f t="shared" si="182"/>
        <v>15859.148332704506</v>
      </c>
      <c r="J1756">
        <f t="shared" si="183"/>
        <v>38495.233350028204</v>
      </c>
      <c r="AB1756" s="1">
        <v>41276</v>
      </c>
      <c r="AC1756">
        <v>2439.9</v>
      </c>
    </row>
    <row r="1757" spans="1:29">
      <c r="A1757" s="1">
        <v>41264</v>
      </c>
      <c r="B1757">
        <v>4029.6717707757498</v>
      </c>
      <c r="D1757" s="1">
        <v>41285</v>
      </c>
      <c r="E1757">
        <f t="shared" si="178"/>
        <v>2442.0300000000002</v>
      </c>
      <c r="F1757">
        <f t="shared" si="179"/>
        <v>4035.6095799521599</v>
      </c>
      <c r="G1757" s="2">
        <f t="shared" si="180"/>
        <v>1.6940809713277272E-3</v>
      </c>
      <c r="H1757" s="2">
        <f t="shared" si="181"/>
        <v>-7.7424344375885187E-3</v>
      </c>
      <c r="I1757">
        <f t="shared" si="182"/>
        <v>15886.015014116405</v>
      </c>
      <c r="J1757">
        <f t="shared" si="183"/>
        <v>38197.186529655941</v>
      </c>
      <c r="AB1757" s="1">
        <v>41277</v>
      </c>
      <c r="AC1757">
        <v>2434.3200000000002</v>
      </c>
    </row>
    <row r="1758" spans="1:29">
      <c r="A1758" s="1">
        <v>41267</v>
      </c>
      <c r="B1758">
        <v>4024.0054979246802</v>
      </c>
      <c r="D1758" s="1">
        <v>41288</v>
      </c>
      <c r="E1758">
        <f t="shared" si="178"/>
        <v>2443.0300000000002</v>
      </c>
      <c r="F1758">
        <f t="shared" si="179"/>
        <v>4053.5158569692999</v>
      </c>
      <c r="G1758" s="2">
        <f t="shared" si="180"/>
        <v>4.0949537884471532E-4</v>
      </c>
      <c r="H1758" s="2">
        <f t="shared" si="181"/>
        <v>4.405719509637052E-3</v>
      </c>
      <c r="I1758">
        <f t="shared" si="182"/>
        <v>15892.520263852943</v>
      </c>
      <c r="J1758">
        <f t="shared" si="183"/>
        <v>38365.47261956289</v>
      </c>
      <c r="AB1758" s="1">
        <v>41278</v>
      </c>
      <c r="AC1758">
        <v>2434</v>
      </c>
    </row>
    <row r="1759" spans="1:29">
      <c r="A1759" s="1">
        <v>41269</v>
      </c>
      <c r="B1759">
        <v>4031.9804999831499</v>
      </c>
      <c r="D1759" s="1">
        <v>41289</v>
      </c>
      <c r="E1759">
        <f t="shared" si="178"/>
        <v>2443.15</v>
      </c>
      <c r="F1759">
        <f t="shared" si="179"/>
        <v>4093.21995386454</v>
      </c>
      <c r="G1759" s="2">
        <f t="shared" si="180"/>
        <v>4.9119331322122761E-5</v>
      </c>
      <c r="H1759" s="2">
        <f t="shared" si="181"/>
        <v>9.7636283628087187E-3</v>
      </c>
      <c r="I1759">
        <f t="shared" si="182"/>
        <v>15893.300893821326</v>
      </c>
      <c r="J1759">
        <f t="shared" si="183"/>
        <v>38740.058836183809</v>
      </c>
      <c r="AB1759" s="1">
        <v>41281</v>
      </c>
      <c r="AC1759">
        <v>2438.14</v>
      </c>
    </row>
    <row r="1760" spans="1:29">
      <c r="A1760" s="1">
        <v>41270</v>
      </c>
      <c r="B1760">
        <v>4048.7390332509299</v>
      </c>
      <c r="D1760" s="1">
        <v>41290</v>
      </c>
      <c r="E1760">
        <f t="shared" si="178"/>
        <v>2442.44</v>
      </c>
      <c r="F1760">
        <f t="shared" si="179"/>
        <v>4094.5671889374298</v>
      </c>
      <c r="G1760" s="2">
        <f t="shared" si="180"/>
        <v>-2.9060843583084139E-4</v>
      </c>
      <c r="H1760" s="2">
        <f t="shared" si="181"/>
        <v>2.977889997758062E-4</v>
      </c>
      <c r="I1760">
        <f t="shared" si="182"/>
        <v>15888.682166508384</v>
      </c>
      <c r="J1760">
        <f t="shared" si="183"/>
        <v>38751.595199555886</v>
      </c>
      <c r="AB1760" s="1">
        <v>41282</v>
      </c>
      <c r="AC1760">
        <v>2441.9</v>
      </c>
    </row>
    <row r="1761" spans="1:29">
      <c r="A1761" s="1">
        <v>41271</v>
      </c>
      <c r="B1761">
        <v>4038.1371039535202</v>
      </c>
      <c r="D1761" s="1">
        <v>41291</v>
      </c>
      <c r="E1761">
        <f t="shared" si="178"/>
        <v>2436.5300000000002</v>
      </c>
      <c r="F1761">
        <f t="shared" si="179"/>
        <v>4096.3120503304199</v>
      </c>
      <c r="G1761" s="2">
        <f t="shared" si="180"/>
        <v>-2.4197114361048655E-3</v>
      </c>
      <c r="H1761" s="2">
        <f t="shared" si="181"/>
        <v>3.9479141181039202E-4</v>
      </c>
      <c r="I1761">
        <f t="shared" si="182"/>
        <v>15850.236140565448</v>
      </c>
      <c r="J1761">
        <f t="shared" si="183"/>
        <v>38766.893996534622</v>
      </c>
      <c r="AB1761" s="1">
        <v>41283</v>
      </c>
      <c r="AC1761">
        <v>2443.1</v>
      </c>
    </row>
    <row r="1762" spans="1:29">
      <c r="A1762" s="1">
        <v>41274</v>
      </c>
      <c r="B1762">
        <v>4077.22390437494</v>
      </c>
      <c r="D1762" s="1">
        <v>41292</v>
      </c>
      <c r="E1762">
        <f t="shared" si="178"/>
        <v>2441.64</v>
      </c>
      <c r="F1762">
        <f t="shared" si="179"/>
        <v>4097.5374403341702</v>
      </c>
      <c r="G1762" s="2">
        <f t="shared" si="180"/>
        <v>2.0972448523102205E-3</v>
      </c>
      <c r="H1762" s="2">
        <f t="shared" si="181"/>
        <v>2.6779548494734262E-4</v>
      </c>
      <c r="I1762">
        <f t="shared" si="182"/>
        <v>15883.477966719151</v>
      </c>
      <c r="J1762">
        <f t="shared" si="183"/>
        <v>38777.275595712323</v>
      </c>
      <c r="AB1762" s="1">
        <v>41284</v>
      </c>
      <c r="AC1762">
        <v>2437.9</v>
      </c>
    </row>
    <row r="1763" spans="1:29">
      <c r="A1763" s="1">
        <v>41276</v>
      </c>
      <c r="B1763">
        <v>4083.3405368474801</v>
      </c>
      <c r="D1763" s="1">
        <v>41296</v>
      </c>
      <c r="E1763">
        <f t="shared" si="178"/>
        <v>2443.33</v>
      </c>
      <c r="F1763">
        <f t="shared" si="179"/>
        <v>4117.0202487487704</v>
      </c>
      <c r="G1763" s="2">
        <f t="shared" si="180"/>
        <v>6.9215773005026904E-4</v>
      </c>
      <c r="H1763" s="2">
        <f t="shared" si="181"/>
        <v>4.7234111096446599E-3</v>
      </c>
      <c r="I1763">
        <f t="shared" si="182"/>
        <v>15894.471838773898</v>
      </c>
      <c r="J1763">
        <f t="shared" si="183"/>
        <v>38960.436610062861</v>
      </c>
      <c r="AB1763" s="1">
        <v>41285</v>
      </c>
      <c r="AC1763">
        <v>2442.0300000000002</v>
      </c>
    </row>
    <row r="1764" spans="1:29">
      <c r="A1764" s="1">
        <v>41277</v>
      </c>
      <c r="B1764">
        <v>4039.6630995979899</v>
      </c>
      <c r="D1764" s="1">
        <v>41297</v>
      </c>
      <c r="E1764">
        <f t="shared" si="178"/>
        <v>2442.54</v>
      </c>
      <c r="F1764">
        <f t="shared" si="179"/>
        <v>4100.5682530783897</v>
      </c>
      <c r="G1764" s="2">
        <f t="shared" si="180"/>
        <v>-3.2332922691569177E-4</v>
      </c>
      <c r="H1764" s="2">
        <f t="shared" si="181"/>
        <v>-4.0274421756224862E-3</v>
      </c>
      <c r="I1764">
        <f t="shared" si="182"/>
        <v>15889.332691482034</v>
      </c>
      <c r="J1764">
        <f t="shared" si="183"/>
        <v>38803.52570447883</v>
      </c>
      <c r="AB1764" s="1">
        <v>41288</v>
      </c>
      <c r="AC1764">
        <v>2443.0300000000002</v>
      </c>
    </row>
    <row r="1765" spans="1:29">
      <c r="A1765" s="1">
        <v>41278</v>
      </c>
      <c r="B1765">
        <v>3985.51414613222</v>
      </c>
      <c r="D1765" s="1">
        <v>41298</v>
      </c>
      <c r="E1765">
        <f t="shared" si="178"/>
        <v>2441.31</v>
      </c>
      <c r="F1765">
        <f t="shared" si="179"/>
        <v>4055.3819439797398</v>
      </c>
      <c r="G1765" s="2">
        <f t="shared" si="180"/>
        <v>-5.0357414822277402E-4</v>
      </c>
      <c r="H1765" s="2">
        <f t="shared" si="181"/>
        <v>-1.1050872918636523E-2</v>
      </c>
      <c r="I1765">
        <f t="shared" si="182"/>
        <v>15881.331234306092</v>
      </c>
      <c r="J1765">
        <f t="shared" si="183"/>
        <v>38374.712873123593</v>
      </c>
      <c r="AB1765" s="1">
        <v>41289</v>
      </c>
      <c r="AC1765">
        <v>2443.15</v>
      </c>
    </row>
    <row r="1766" spans="1:29">
      <c r="A1766" s="1">
        <v>41281</v>
      </c>
      <c r="B1766">
        <v>3984.1171282055998</v>
      </c>
      <c r="D1766" s="1">
        <v>41299</v>
      </c>
      <c r="E1766">
        <f t="shared" si="178"/>
        <v>2428.1</v>
      </c>
      <c r="F1766">
        <f t="shared" si="179"/>
        <v>4003.7753109594501</v>
      </c>
      <c r="G1766" s="2">
        <f t="shared" si="180"/>
        <v>-5.411029324420058E-3</v>
      </c>
      <c r="H1766" s="2">
        <f t="shared" si="181"/>
        <v>-1.2756817172911583E-2</v>
      </c>
      <c r="I1766">
        <f t="shared" si="182"/>
        <v>15795.396885286433</v>
      </c>
      <c r="J1766">
        <f t="shared" si="183"/>
        <v>37885.173676938182</v>
      </c>
      <c r="AB1766" s="1">
        <v>41290</v>
      </c>
      <c r="AC1766">
        <v>2442.44</v>
      </c>
    </row>
    <row r="1767" spans="1:29">
      <c r="A1767" s="1">
        <v>41282</v>
      </c>
      <c r="B1767">
        <v>4032.2098482087599</v>
      </c>
      <c r="D1767" s="1">
        <v>41302</v>
      </c>
      <c r="E1767">
        <f t="shared" si="178"/>
        <v>2426.7800000000002</v>
      </c>
      <c r="F1767">
        <f t="shared" si="179"/>
        <v>3992.6932005482199</v>
      </c>
      <c r="G1767" s="2">
        <f t="shared" si="180"/>
        <v>-5.4363494090015063E-4</v>
      </c>
      <c r="H1767" s="2">
        <f t="shared" si="181"/>
        <v>-2.7992643740399107E-3</v>
      </c>
      <c r="I1767">
        <f t="shared" si="182"/>
        <v>15786.809955634206</v>
      </c>
      <c r="J1767">
        <f t="shared" si="183"/>
        <v>37779.123059960017</v>
      </c>
      <c r="AB1767" s="1">
        <v>41291</v>
      </c>
      <c r="AC1767">
        <v>2436.5300000000002</v>
      </c>
    </row>
    <row r="1768" spans="1:29">
      <c r="A1768" s="1">
        <v>41283</v>
      </c>
      <c r="B1768">
        <v>4017.32939689157</v>
      </c>
      <c r="D1768" s="1">
        <v>41303</v>
      </c>
      <c r="E1768">
        <f t="shared" si="178"/>
        <v>2423.44</v>
      </c>
      <c r="F1768">
        <f t="shared" si="179"/>
        <v>4006.0435751115701</v>
      </c>
      <c r="G1768" s="2">
        <f t="shared" si="180"/>
        <v>-1.3763093481898858E-3</v>
      </c>
      <c r="H1768" s="2">
        <f t="shared" si="181"/>
        <v>3.312352373706274E-3</v>
      </c>
      <c r="I1768">
        <f t="shared" si="182"/>
        <v>15765.082421514169</v>
      </c>
      <c r="J1768">
        <f t="shared" si="183"/>
        <v>37904.260827904211</v>
      </c>
      <c r="AB1768" s="1">
        <v>41292</v>
      </c>
      <c r="AC1768">
        <v>2441.64</v>
      </c>
    </row>
    <row r="1769" spans="1:29">
      <c r="A1769" s="1">
        <v>41284</v>
      </c>
      <c r="B1769">
        <v>4066.9703348370099</v>
      </c>
      <c r="D1769" s="1">
        <v>41304</v>
      </c>
      <c r="E1769">
        <f t="shared" si="178"/>
        <v>2421.2399999999998</v>
      </c>
      <c r="F1769">
        <f t="shared" si="179"/>
        <v>4049.5336963316399</v>
      </c>
      <c r="G1769" s="2">
        <f t="shared" si="180"/>
        <v>-9.0780048195959751E-4</v>
      </c>
      <c r="H1769" s="2">
        <f t="shared" si="181"/>
        <v>1.0824778642649269E-2</v>
      </c>
      <c r="I1769">
        <f t="shared" si="182"/>
        <v>15750.770872093786</v>
      </c>
      <c r="J1769">
        <f t="shared" si="183"/>
        <v>38314.566060979516</v>
      </c>
      <c r="AB1769" s="1">
        <v>41296</v>
      </c>
      <c r="AC1769">
        <v>2443.33</v>
      </c>
    </row>
    <row r="1770" spans="1:29">
      <c r="A1770" s="1">
        <v>41285</v>
      </c>
      <c r="B1770">
        <v>4035.6095799521599</v>
      </c>
      <c r="D1770" s="1">
        <v>41305</v>
      </c>
      <c r="E1770">
        <f t="shared" si="178"/>
        <v>2423.5</v>
      </c>
      <c r="F1770">
        <f t="shared" si="179"/>
        <v>4005.4360333248801</v>
      </c>
      <c r="G1770" s="2">
        <f t="shared" si="180"/>
        <v>9.3340602336011713E-4</v>
      </c>
      <c r="H1770" s="2">
        <f t="shared" si="181"/>
        <v>-1.0920914848612384E-2</v>
      </c>
      <c r="I1770">
        <f t="shared" si="182"/>
        <v>15765.472736498363</v>
      </c>
      <c r="J1770">
        <f t="shared" si="183"/>
        <v>37896.135947566028</v>
      </c>
      <c r="AB1770" s="1">
        <v>41297</v>
      </c>
      <c r="AC1770">
        <v>2442.54</v>
      </c>
    </row>
    <row r="1771" spans="1:29">
      <c r="A1771" s="1">
        <v>41288</v>
      </c>
      <c r="B1771">
        <v>4053.5158569692999</v>
      </c>
      <c r="D1771" s="1">
        <v>41306</v>
      </c>
      <c r="E1771">
        <f t="shared" si="178"/>
        <v>2419.0700000000002</v>
      </c>
      <c r="F1771">
        <f t="shared" si="179"/>
        <v>4012.08929618718</v>
      </c>
      <c r="G1771" s="2">
        <f t="shared" si="180"/>
        <v>-1.8279348050339594E-3</v>
      </c>
      <c r="H1771" s="2">
        <f t="shared" si="181"/>
        <v>1.6297091171254227E-3</v>
      </c>
      <c r="I1771">
        <f t="shared" si="182"/>
        <v>15736.654480165504</v>
      </c>
      <c r="J1771">
        <f t="shared" si="183"/>
        <v>37957.895625823599</v>
      </c>
      <c r="AB1771" s="1">
        <v>41298</v>
      </c>
      <c r="AC1771">
        <v>2441.31</v>
      </c>
    </row>
    <row r="1772" spans="1:29">
      <c r="A1772" s="1">
        <v>41289</v>
      </c>
      <c r="B1772">
        <v>4093.21995386454</v>
      </c>
      <c r="D1772" s="1">
        <v>41309</v>
      </c>
      <c r="E1772">
        <f t="shared" si="178"/>
        <v>2425.1</v>
      </c>
      <c r="F1772">
        <f t="shared" si="179"/>
        <v>4045.1992393161299</v>
      </c>
      <c r="G1772" s="2">
        <f t="shared" si="180"/>
        <v>2.4926934731115402E-3</v>
      </c>
      <c r="H1772" s="2">
        <f t="shared" si="181"/>
        <v>8.2211947139506306E-3</v>
      </c>
      <c r="I1772">
        <f t="shared" si="182"/>
        <v>15775.881136076823</v>
      </c>
      <c r="J1772">
        <f t="shared" si="183"/>
        <v>38269.954876695308</v>
      </c>
      <c r="AB1772" s="1">
        <v>41299</v>
      </c>
      <c r="AC1772">
        <v>2428.1</v>
      </c>
    </row>
    <row r="1773" spans="1:29">
      <c r="A1773" s="1">
        <v>41290</v>
      </c>
      <c r="B1773">
        <v>4094.5671889374298</v>
      </c>
      <c r="D1773" s="1">
        <v>41310</v>
      </c>
      <c r="E1773">
        <f t="shared" si="178"/>
        <v>2419.42</v>
      </c>
      <c r="F1773">
        <f t="shared" si="179"/>
        <v>4025.42203292146</v>
      </c>
      <c r="G1773" s="2">
        <f t="shared" si="180"/>
        <v>-2.3421714568471197E-3</v>
      </c>
      <c r="H1773" s="2">
        <f t="shared" si="181"/>
        <v>-4.9204053997873639E-3</v>
      </c>
      <c r="I1773">
        <f t="shared" si="182"/>
        <v>15738.931317573291</v>
      </c>
      <c r="J1773">
        <f t="shared" si="183"/>
        <v>38081.651184070397</v>
      </c>
      <c r="AB1773" s="1">
        <v>41302</v>
      </c>
      <c r="AC1773">
        <v>2426.7800000000002</v>
      </c>
    </row>
    <row r="1774" spans="1:29">
      <c r="A1774" s="1">
        <v>41291</v>
      </c>
      <c r="B1774">
        <v>4096.3120503304199</v>
      </c>
      <c r="D1774" s="1">
        <v>41311</v>
      </c>
      <c r="E1774">
        <f t="shared" si="178"/>
        <v>2426.11</v>
      </c>
      <c r="F1774">
        <f t="shared" si="179"/>
        <v>4048.2640010011501</v>
      </c>
      <c r="G1774" s="2">
        <f t="shared" si="180"/>
        <v>2.7651255259524277E-3</v>
      </c>
      <c r="H1774" s="2">
        <f t="shared" si="181"/>
        <v>5.6430789387943107E-3</v>
      </c>
      <c r="I1774">
        <f t="shared" si="182"/>
        <v>15782.451438310725</v>
      </c>
      <c r="J1774">
        <f t="shared" si="183"/>
        <v>38296.548947821735</v>
      </c>
      <c r="AB1774" s="1">
        <v>41303</v>
      </c>
      <c r="AC1774">
        <v>2423.44</v>
      </c>
    </row>
    <row r="1775" spans="1:29">
      <c r="A1775" s="1">
        <v>41292</v>
      </c>
      <c r="B1775">
        <v>4097.5374403341702</v>
      </c>
      <c r="D1775" s="1">
        <v>41312</v>
      </c>
      <c r="E1775">
        <f t="shared" si="178"/>
        <v>2428.29</v>
      </c>
      <c r="F1775">
        <f t="shared" si="179"/>
        <v>4029.0812332028099</v>
      </c>
      <c r="G1775" s="2">
        <f t="shared" si="180"/>
        <v>8.985577735551864E-4</v>
      </c>
      <c r="H1775" s="2">
        <f t="shared" si="181"/>
        <v>-4.7698662085991269E-3</v>
      </c>
      <c r="I1775">
        <f t="shared" si="182"/>
        <v>15796.632882736376</v>
      </c>
      <c r="J1775">
        <f t="shared" si="183"/>
        <v>38113.879533089559</v>
      </c>
      <c r="AB1775" s="1">
        <v>41304</v>
      </c>
      <c r="AC1775">
        <v>2421.2399999999998</v>
      </c>
    </row>
    <row r="1776" spans="1:29">
      <c r="A1776" s="1">
        <v>41296</v>
      </c>
      <c r="B1776">
        <v>4117.0202487487704</v>
      </c>
      <c r="D1776" s="1">
        <v>41313</v>
      </c>
      <c r="E1776">
        <f t="shared" si="178"/>
        <v>2427.42</v>
      </c>
      <c r="F1776">
        <f t="shared" si="179"/>
        <v>4021.95208087028</v>
      </c>
      <c r="G1776" s="2">
        <f t="shared" si="180"/>
        <v>-3.5827681207756257E-4</v>
      </c>
      <c r="H1776" s="2">
        <f t="shared" si="181"/>
        <v>-1.8007730327490915E-3</v>
      </c>
      <c r="I1776">
        <f t="shared" si="182"/>
        <v>15790.97331546559</v>
      </c>
      <c r="J1776">
        <f t="shared" si="183"/>
        <v>38045.245086652925</v>
      </c>
      <c r="AB1776" s="1">
        <v>41305</v>
      </c>
      <c r="AC1776">
        <v>2423.5</v>
      </c>
    </row>
    <row r="1777" spans="1:29">
      <c r="A1777" s="1">
        <v>41297</v>
      </c>
      <c r="B1777">
        <v>4100.5682530783897</v>
      </c>
      <c r="D1777" s="1">
        <v>41316</v>
      </c>
      <c r="E1777">
        <f t="shared" si="178"/>
        <v>2429.64</v>
      </c>
      <c r="F1777">
        <f t="shared" si="179"/>
        <v>3978.32435143047</v>
      </c>
      <c r="G1777" s="2">
        <f t="shared" si="180"/>
        <v>9.1455125194639386E-4</v>
      </c>
      <c r="H1777" s="2">
        <f t="shared" si="181"/>
        <v>-1.0878750807009207E-2</v>
      </c>
      <c r="I1777">
        <f t="shared" si="182"/>
        <v>15805.414969880701</v>
      </c>
      <c r="J1777">
        <f t="shared" si="183"/>
        <v>37631.360345963636</v>
      </c>
      <c r="AB1777" s="1">
        <v>41306</v>
      </c>
      <c r="AC1777">
        <v>2419.0700000000002</v>
      </c>
    </row>
    <row r="1778" spans="1:29">
      <c r="A1778" s="1">
        <v>41298</v>
      </c>
      <c r="B1778">
        <v>4055.3819439797398</v>
      </c>
      <c r="D1778" s="1">
        <v>41317</v>
      </c>
      <c r="E1778">
        <f t="shared" si="178"/>
        <v>2424.08</v>
      </c>
      <c r="F1778">
        <f t="shared" si="179"/>
        <v>3974.4950490975998</v>
      </c>
      <c r="G1778" s="2">
        <f t="shared" si="180"/>
        <v>-2.288404866564564E-3</v>
      </c>
      <c r="H1778" s="2">
        <f t="shared" si="181"/>
        <v>-9.9389071744874135E-4</v>
      </c>
      <c r="I1778">
        <f t="shared" si="182"/>
        <v>15769.245781345555</v>
      </c>
      <c r="J1778">
        <f t="shared" si="183"/>
        <v>37593.958886230816</v>
      </c>
      <c r="AB1778" s="1">
        <v>41309</v>
      </c>
      <c r="AC1778">
        <v>2425.1</v>
      </c>
    </row>
    <row r="1779" spans="1:29">
      <c r="A1779" s="1">
        <v>41299</v>
      </c>
      <c r="B1779">
        <v>4003.7753109594501</v>
      </c>
      <c r="D1779" s="1">
        <v>41318</v>
      </c>
      <c r="E1779">
        <f t="shared" si="178"/>
        <v>2421.04</v>
      </c>
      <c r="F1779">
        <f t="shared" si="179"/>
        <v>3955.9975979148899</v>
      </c>
      <c r="G1779" s="2">
        <f t="shared" si="180"/>
        <v>-1.2540840236295869E-3</v>
      </c>
      <c r="H1779" s="2">
        <f t="shared" si="181"/>
        <v>-4.6853872550089212E-3</v>
      </c>
      <c r="I1779">
        <f t="shared" si="182"/>
        <v>15749.469822146481</v>
      </c>
      <c r="J1779">
        <f t="shared" si="183"/>
        <v>37417.816630399939</v>
      </c>
      <c r="AB1779" s="1">
        <v>41310</v>
      </c>
      <c r="AC1779">
        <v>2419.42</v>
      </c>
    </row>
    <row r="1780" spans="1:29">
      <c r="A1780" s="1">
        <v>41302</v>
      </c>
      <c r="B1780">
        <v>3992.6932005482199</v>
      </c>
      <c r="D1780" s="1">
        <v>41319</v>
      </c>
      <c r="E1780">
        <f t="shared" si="178"/>
        <v>2427.41</v>
      </c>
      <c r="F1780">
        <f t="shared" si="179"/>
        <v>3944.3153900744101</v>
      </c>
      <c r="G1780" s="2">
        <f t="shared" si="180"/>
        <v>2.6311006840036288E-3</v>
      </c>
      <c r="H1780" s="2">
        <f t="shared" si="181"/>
        <v>-2.9843863483932967E-3</v>
      </c>
      <c r="I1780">
        <f t="shared" si="182"/>
        <v>15790.908262968225</v>
      </c>
      <c r="J1780">
        <f t="shared" si="183"/>
        <v>37306.147409261488</v>
      </c>
      <c r="AB1780" s="1">
        <v>41311</v>
      </c>
      <c r="AC1780">
        <v>2426.11</v>
      </c>
    </row>
    <row r="1781" spans="1:29">
      <c r="A1781" s="1">
        <v>41303</v>
      </c>
      <c r="B1781">
        <v>4006.0435751115701</v>
      </c>
      <c r="D1781" s="1">
        <v>41320</v>
      </c>
      <c r="E1781">
        <f t="shared" si="178"/>
        <v>2424.9899999999998</v>
      </c>
      <c r="F1781">
        <f t="shared" si="179"/>
        <v>3877.7773443641499</v>
      </c>
      <c r="G1781" s="2">
        <f t="shared" si="180"/>
        <v>-9.9694736365096848E-4</v>
      </c>
      <c r="H1781" s="2">
        <f t="shared" si="181"/>
        <v>-1.6900701458884147E-2</v>
      </c>
      <c r="I1781">
        <f t="shared" si="182"/>
        <v>15775.165558605804</v>
      </c>
      <c r="J1781">
        <f t="shared" si="183"/>
        <v>36675.647349316438</v>
      </c>
      <c r="AB1781" s="1">
        <v>41312</v>
      </c>
      <c r="AC1781">
        <v>2428.29</v>
      </c>
    </row>
    <row r="1782" spans="1:29">
      <c r="A1782" s="1">
        <v>41304</v>
      </c>
      <c r="B1782">
        <v>4049.5336963316399</v>
      </c>
      <c r="D1782" s="1">
        <v>41324</v>
      </c>
      <c r="E1782">
        <f t="shared" si="178"/>
        <v>2422.46</v>
      </c>
      <c r="F1782">
        <f t="shared" si="179"/>
        <v>3859.2149069183101</v>
      </c>
      <c r="G1782" s="2">
        <f t="shared" si="180"/>
        <v>-1.0433032713536017E-3</v>
      </c>
      <c r="H1782" s="2">
        <f t="shared" si="181"/>
        <v>-4.8182247274045961E-3</v>
      </c>
      <c r="I1782">
        <f t="shared" si="182"/>
        <v>15758.707276772366</v>
      </c>
      <c r="J1782">
        <f t="shared" si="183"/>
        <v>36498.935838364392</v>
      </c>
      <c r="AB1782" s="1">
        <v>41313</v>
      </c>
      <c r="AC1782">
        <v>2427.42</v>
      </c>
    </row>
    <row r="1783" spans="1:29">
      <c r="A1783" s="1">
        <v>41305</v>
      </c>
      <c r="B1783">
        <v>4005.4360333248801</v>
      </c>
      <c r="D1783" s="1">
        <v>41325</v>
      </c>
      <c r="E1783">
        <f t="shared" si="178"/>
        <v>2423.91</v>
      </c>
      <c r="F1783">
        <f t="shared" si="179"/>
        <v>3803.19689032516</v>
      </c>
      <c r="G1783" s="2">
        <f t="shared" si="180"/>
        <v>5.985650949860144E-4</v>
      </c>
      <c r="H1783" s="2">
        <f t="shared" si="181"/>
        <v>-1.454674105268775E-2</v>
      </c>
      <c r="I1783">
        <f t="shared" si="182"/>
        <v>15768.139888890344</v>
      </c>
      <c r="J1783">
        <f t="shared" si="183"/>
        <v>35967.995270025043</v>
      </c>
      <c r="AB1783" s="1">
        <v>41316</v>
      </c>
      <c r="AC1783">
        <v>2429.64</v>
      </c>
    </row>
    <row r="1784" spans="1:29">
      <c r="A1784" s="1">
        <v>41306</v>
      </c>
      <c r="B1784">
        <v>4012.08929618718</v>
      </c>
      <c r="D1784" s="1">
        <v>41326</v>
      </c>
      <c r="E1784">
        <f t="shared" si="178"/>
        <v>2428.75</v>
      </c>
      <c r="F1784">
        <f t="shared" si="179"/>
        <v>3811.1890136154798</v>
      </c>
      <c r="G1784" s="2">
        <f t="shared" si="180"/>
        <v>1.9967738076083208E-3</v>
      </c>
      <c r="H1784" s="2">
        <f t="shared" si="181"/>
        <v>2.0700732339800861E-3</v>
      </c>
      <c r="I1784">
        <f t="shared" si="182"/>
        <v>15799.625297615185</v>
      </c>
      <c r="J1784">
        <f t="shared" si="183"/>
        <v>36042.451654313445</v>
      </c>
      <c r="AB1784" s="1">
        <v>41317</v>
      </c>
      <c r="AC1784">
        <v>2424.08</v>
      </c>
    </row>
    <row r="1785" spans="1:29">
      <c r="A1785" s="1">
        <v>41309</v>
      </c>
      <c r="B1785">
        <v>4045.1992393161299</v>
      </c>
      <c r="D1785" s="1">
        <v>41327</v>
      </c>
      <c r="E1785">
        <f t="shared" si="178"/>
        <v>2431.61</v>
      </c>
      <c r="F1785">
        <f t="shared" si="179"/>
        <v>3801.0878410709201</v>
      </c>
      <c r="G1785" s="2">
        <f t="shared" si="180"/>
        <v>1.1775604734947098E-3</v>
      </c>
      <c r="H1785" s="2">
        <f t="shared" si="181"/>
        <v>-2.681748467176536E-3</v>
      </c>
      <c r="I1785">
        <f t="shared" si="182"/>
        <v>15818.230311861684</v>
      </c>
      <c r="J1785">
        <f t="shared" si="183"/>
        <v>35945.794864836207</v>
      </c>
      <c r="AB1785" s="1">
        <v>41318</v>
      </c>
      <c r="AC1785">
        <v>2421.04</v>
      </c>
    </row>
    <row r="1786" spans="1:29">
      <c r="A1786" s="1">
        <v>41310</v>
      </c>
      <c r="B1786">
        <v>4025.42203292146</v>
      </c>
      <c r="D1786" s="1">
        <v>41330</v>
      </c>
      <c r="E1786">
        <f t="shared" si="178"/>
        <v>2442</v>
      </c>
      <c r="F1786">
        <f t="shared" si="179"/>
        <v>3859.54521238088</v>
      </c>
      <c r="G1786" s="2">
        <f t="shared" si="180"/>
        <v>4.2728891557444193E-3</v>
      </c>
      <c r="H1786" s="2">
        <f t="shared" si="181"/>
        <v>1.5347766918862494E-2</v>
      </c>
      <c r="I1786">
        <f t="shared" si="182"/>
        <v>15885.819856624305</v>
      </c>
      <c r="J1786">
        <f t="shared" si="183"/>
        <v>36497.482546134954</v>
      </c>
      <c r="AB1786" s="1">
        <v>41319</v>
      </c>
      <c r="AC1786">
        <v>2427.41</v>
      </c>
    </row>
    <row r="1787" spans="1:29">
      <c r="A1787" s="1">
        <v>41311</v>
      </c>
      <c r="B1787">
        <v>4048.2640010011501</v>
      </c>
      <c r="D1787" s="1">
        <v>41331</v>
      </c>
      <c r="E1787">
        <f t="shared" si="178"/>
        <v>2442.5500000000002</v>
      </c>
      <c r="F1787">
        <f t="shared" si="179"/>
        <v>3918.04351536575</v>
      </c>
      <c r="G1787" s="2">
        <f t="shared" si="180"/>
        <v>2.2522522522527844E-4</v>
      </c>
      <c r="H1787" s="2">
        <f t="shared" si="181"/>
        <v>1.5125437349024018E-2</v>
      </c>
      <c r="I1787">
        <f t="shared" si="182"/>
        <v>15889.397743979402</v>
      </c>
      <c r="J1787">
        <f t="shared" si="183"/>
        <v>37049.522931783613</v>
      </c>
      <c r="AB1787" s="1">
        <v>41320</v>
      </c>
      <c r="AC1787">
        <v>2424.9899999999998</v>
      </c>
    </row>
    <row r="1788" spans="1:29">
      <c r="A1788" s="1">
        <v>41312</v>
      </c>
      <c r="B1788">
        <v>4029.0812332028099</v>
      </c>
      <c r="D1788" s="1">
        <v>41332</v>
      </c>
      <c r="E1788">
        <f t="shared" si="178"/>
        <v>2439.6</v>
      </c>
      <c r="F1788">
        <f t="shared" si="179"/>
        <v>3867.7563467670502</v>
      </c>
      <c r="G1788" s="2">
        <f t="shared" si="180"/>
        <v>-1.207754191316579E-3</v>
      </c>
      <c r="H1788" s="2">
        <f t="shared" si="181"/>
        <v>-1.2866114415434759E-2</v>
      </c>
      <c r="I1788">
        <f t="shared" si="182"/>
        <v>15870.207257256614</v>
      </c>
      <c r="J1788">
        <f t="shared" si="183"/>
        <v>36572.839530706013</v>
      </c>
      <c r="AB1788" s="1">
        <v>41324</v>
      </c>
      <c r="AC1788">
        <v>2422.46</v>
      </c>
    </row>
    <row r="1789" spans="1:29">
      <c r="A1789" s="1">
        <v>41313</v>
      </c>
      <c r="B1789">
        <v>4021.95208087028</v>
      </c>
      <c r="D1789" s="1">
        <v>41333</v>
      </c>
      <c r="E1789">
        <f t="shared" si="178"/>
        <v>2442.16</v>
      </c>
      <c r="F1789">
        <f t="shared" si="179"/>
        <v>3829.8708046187899</v>
      </c>
      <c r="G1789" s="2">
        <f t="shared" si="180"/>
        <v>1.0493523528447568E-3</v>
      </c>
      <c r="H1789" s="2">
        <f t="shared" si="181"/>
        <v>-9.8265738150368539E-3</v>
      </c>
      <c r="I1789">
        <f t="shared" si="182"/>
        <v>15886.860696582151</v>
      </c>
      <c r="J1789">
        <f t="shared" si="183"/>
        <v>36213.453823432035</v>
      </c>
      <c r="AB1789" s="1">
        <v>41325</v>
      </c>
      <c r="AC1789">
        <v>2423.91</v>
      </c>
    </row>
    <row r="1790" spans="1:29">
      <c r="A1790" s="1">
        <v>41316</v>
      </c>
      <c r="B1790">
        <v>3978.32435143047</v>
      </c>
      <c r="D1790" s="1">
        <v>41334</v>
      </c>
      <c r="E1790">
        <f t="shared" si="178"/>
        <v>2444.69</v>
      </c>
      <c r="F1790">
        <f t="shared" si="179"/>
        <v>3819.9434603736399</v>
      </c>
      <c r="G1790" s="2">
        <f t="shared" si="180"/>
        <v>1.0359681593343772E-3</v>
      </c>
      <c r="H1790" s="2">
        <f t="shared" si="181"/>
        <v>-2.6234325301986209E-3</v>
      </c>
      <c r="I1790">
        <f t="shared" si="182"/>
        <v>15903.318978415591</v>
      </c>
      <c r="J1790">
        <f t="shared" si="183"/>
        <v>36118.450270640802</v>
      </c>
      <c r="AB1790" s="1">
        <v>41326</v>
      </c>
      <c r="AC1790">
        <v>2428.75</v>
      </c>
    </row>
    <row r="1791" spans="1:29">
      <c r="A1791" s="1">
        <v>41317</v>
      </c>
      <c r="B1791">
        <v>3974.4950490975998</v>
      </c>
      <c r="D1791" s="1">
        <v>41337</v>
      </c>
      <c r="E1791">
        <f t="shared" si="178"/>
        <v>2442.19</v>
      </c>
      <c r="F1791">
        <f t="shared" si="179"/>
        <v>3816.2440858775299</v>
      </c>
      <c r="G1791" s="2">
        <f t="shared" si="180"/>
        <v>-1.0226245454434402E-3</v>
      </c>
      <c r="H1791" s="2">
        <f t="shared" si="181"/>
        <v>-9.9978618309651745E-4</v>
      </c>
      <c r="I1791">
        <f t="shared" si="182"/>
        <v>15887.055854074248</v>
      </c>
      <c r="J1791">
        <f t="shared" si="183"/>
        <v>36082.339543105358</v>
      </c>
      <c r="AB1791" s="1">
        <v>41327</v>
      </c>
      <c r="AC1791">
        <v>2431.61</v>
      </c>
    </row>
    <row r="1792" spans="1:29">
      <c r="A1792" s="1">
        <v>41318</v>
      </c>
      <c r="B1792">
        <v>3955.9975979148899</v>
      </c>
      <c r="D1792" s="1">
        <v>41338</v>
      </c>
      <c r="E1792">
        <f t="shared" si="178"/>
        <v>2441.41</v>
      </c>
      <c r="F1792">
        <f t="shared" si="179"/>
        <v>3819.61516205311</v>
      </c>
      <c r="G1792" s="2">
        <f t="shared" si="180"/>
        <v>-3.193854695990872E-4</v>
      </c>
      <c r="H1792" s="2">
        <f t="shared" si="181"/>
        <v>8.5199999766402213E-4</v>
      </c>
      <c r="I1792">
        <f t="shared" si="182"/>
        <v>15881.981759279748</v>
      </c>
      <c r="J1792">
        <f t="shared" si="183"/>
        <v>36113.08169631179</v>
      </c>
      <c r="AB1792" s="1">
        <v>41330</v>
      </c>
      <c r="AC1792">
        <v>2442</v>
      </c>
    </row>
    <row r="1793" spans="1:29">
      <c r="A1793" s="1">
        <v>41319</v>
      </c>
      <c r="B1793">
        <v>3944.3153900744101</v>
      </c>
      <c r="D1793" s="1">
        <v>41339</v>
      </c>
      <c r="E1793">
        <f t="shared" si="178"/>
        <v>2436.5300000000002</v>
      </c>
      <c r="F1793">
        <f t="shared" si="179"/>
        <v>3810.9172245170098</v>
      </c>
      <c r="G1793" s="2">
        <f t="shared" si="180"/>
        <v>-1.9988449297740907E-3</v>
      </c>
      <c r="H1793" s="2">
        <f t="shared" si="181"/>
        <v>-2.3085256147245318E-3</v>
      </c>
      <c r="I1793">
        <f t="shared" si="182"/>
        <v>15850.236140565446</v>
      </c>
      <c r="J1793">
        <f t="shared" si="183"/>
        <v>36029.713722189219</v>
      </c>
      <c r="AB1793" s="1">
        <v>41331</v>
      </c>
      <c r="AC1793">
        <v>2442.5500000000002</v>
      </c>
    </row>
    <row r="1794" spans="1:29">
      <c r="A1794" s="1">
        <v>41320</v>
      </c>
      <c r="B1794">
        <v>3877.7773443641499</v>
      </c>
      <c r="D1794" s="1">
        <v>41340</v>
      </c>
      <c r="E1794">
        <f t="shared" si="178"/>
        <v>2429.52</v>
      </c>
      <c r="F1794">
        <f t="shared" si="179"/>
        <v>3802.6821353770902</v>
      </c>
      <c r="G1794" s="2">
        <f t="shared" si="180"/>
        <v>-2.8770423512126664E-3</v>
      </c>
      <c r="H1794" s="2">
        <f t="shared" si="181"/>
        <v>-2.1922697025857133E-3</v>
      </c>
      <c r="I1794">
        <f t="shared" si="182"/>
        <v>15804.634339912318</v>
      </c>
      <c r="J1794">
        <f t="shared" si="183"/>
        <v>35950.726872403226</v>
      </c>
      <c r="AB1794" s="1">
        <v>41332</v>
      </c>
      <c r="AC1794">
        <v>2439.6</v>
      </c>
    </row>
    <row r="1795" spans="1:29">
      <c r="A1795" s="1">
        <v>41324</v>
      </c>
      <c r="B1795">
        <v>3859.2149069183101</v>
      </c>
      <c r="D1795" s="1">
        <v>41341</v>
      </c>
      <c r="E1795">
        <f t="shared" si="178"/>
        <v>2423</v>
      </c>
      <c r="F1795">
        <f t="shared" si="179"/>
        <v>3794.5807220665902</v>
      </c>
      <c r="G1795" s="2">
        <f t="shared" si="180"/>
        <v>-2.6836576772366616E-3</v>
      </c>
      <c r="H1795" s="2">
        <f t="shared" si="181"/>
        <v>-2.1617963544637068E-3</v>
      </c>
      <c r="I1795">
        <f t="shared" si="182"/>
        <v>15762.220111630095</v>
      </c>
      <c r="J1795">
        <f t="shared" si="183"/>
        <v>35873.008722110142</v>
      </c>
      <c r="AB1795" s="1">
        <v>41333</v>
      </c>
      <c r="AC1795">
        <v>2442.16</v>
      </c>
    </row>
    <row r="1796" spans="1:29">
      <c r="A1796" s="1">
        <v>41325</v>
      </c>
      <c r="B1796">
        <v>3803.19689032516</v>
      </c>
      <c r="D1796" s="1">
        <v>41344</v>
      </c>
      <c r="E1796">
        <f t="shared" si="178"/>
        <v>2423.6799999999998</v>
      </c>
      <c r="F1796">
        <f t="shared" si="179"/>
        <v>3800.2143279015099</v>
      </c>
      <c r="G1796" s="2">
        <f t="shared" si="180"/>
        <v>2.8064382996273451E-4</v>
      </c>
      <c r="H1796" s="2">
        <f t="shared" si="181"/>
        <v>1.4532959356446614E-3</v>
      </c>
      <c r="I1796">
        <f t="shared" si="182"/>
        <v>15766.643681450938</v>
      </c>
      <c r="J1796">
        <f t="shared" si="183"/>
        <v>35925.142819885325</v>
      </c>
      <c r="AB1796" s="1">
        <v>41334</v>
      </c>
      <c r="AC1796">
        <v>2444.69</v>
      </c>
    </row>
    <row r="1797" spans="1:29">
      <c r="A1797" s="1">
        <v>41326</v>
      </c>
      <c r="B1797">
        <v>3811.1890136154798</v>
      </c>
      <c r="D1797" s="1">
        <v>41345</v>
      </c>
      <c r="E1797">
        <f t="shared" ref="E1797:E1860" si="184">SUMIF(AB:AB,D1797,AC:AC)</f>
        <v>2429.35</v>
      </c>
      <c r="F1797">
        <f t="shared" ref="F1797:F1860" si="185">SUMIF(A:A,D1797,B:B)</f>
        <v>3843.8312947885302</v>
      </c>
      <c r="G1797" s="2">
        <f t="shared" ref="G1797:G1860" si="186">E1797/E1796-1</f>
        <v>2.3394177449167497E-3</v>
      </c>
      <c r="H1797" s="2">
        <f t="shared" ref="H1797:H1860" si="187">(F1797/F1796-1)-($M$23/252)</f>
        <v>1.1446152619476979E-2</v>
      </c>
      <c r="I1797">
        <f t="shared" ref="I1797:I1860" si="188">I1796*(1+G1797)</f>
        <v>15803.528447457104</v>
      </c>
      <c r="J1797">
        <f t="shared" ref="J1797:J1860" si="189">J1796*(1+H1797)</f>
        <v>36336.347487478233</v>
      </c>
      <c r="AB1797" s="1">
        <v>41337</v>
      </c>
      <c r="AC1797">
        <v>2442.19</v>
      </c>
    </row>
    <row r="1798" spans="1:29">
      <c r="A1798" s="1">
        <v>41327</v>
      </c>
      <c r="B1798">
        <v>3801.0878410709201</v>
      </c>
      <c r="D1798" s="1">
        <v>41346</v>
      </c>
      <c r="E1798">
        <f t="shared" si="184"/>
        <v>2429.38</v>
      </c>
      <c r="F1798">
        <f t="shared" si="185"/>
        <v>3833.6429209346602</v>
      </c>
      <c r="G1798" s="2">
        <f t="shared" si="186"/>
        <v>1.2348982238119532E-5</v>
      </c>
      <c r="H1798" s="2">
        <f t="shared" si="187"/>
        <v>-2.6819269951516059E-3</v>
      </c>
      <c r="I1798">
        <f t="shared" si="188"/>
        <v>15803.7236049492</v>
      </c>
      <c r="J1798">
        <f t="shared" si="189"/>
        <v>36238.896056246354</v>
      </c>
      <c r="AB1798" s="1">
        <v>41338</v>
      </c>
      <c r="AC1798">
        <v>2441.41</v>
      </c>
    </row>
    <row r="1799" spans="1:29">
      <c r="A1799" s="1">
        <v>41330</v>
      </c>
      <c r="B1799">
        <v>3859.54521238088</v>
      </c>
      <c r="D1799" s="1">
        <v>41347</v>
      </c>
      <c r="E1799">
        <f t="shared" si="184"/>
        <v>2427.36</v>
      </c>
      <c r="F1799">
        <f t="shared" si="185"/>
        <v>3838.4149924717799</v>
      </c>
      <c r="G1799" s="2">
        <f t="shared" si="186"/>
        <v>-8.314878693329586E-4</v>
      </c>
      <c r="H1799" s="2">
        <f t="shared" si="187"/>
        <v>1.2134384892029345E-3</v>
      </c>
      <c r="I1799">
        <f t="shared" si="188"/>
        <v>15790.583000481394</v>
      </c>
      <c r="J1799">
        <f t="shared" si="189"/>
        <v>36282.869727527228</v>
      </c>
      <c r="AB1799" s="1">
        <v>41339</v>
      </c>
      <c r="AC1799">
        <v>2436.5300000000002</v>
      </c>
    </row>
    <row r="1800" spans="1:29">
      <c r="A1800" s="1">
        <v>41331</v>
      </c>
      <c r="B1800">
        <v>3918.04351536575</v>
      </c>
      <c r="D1800" s="1">
        <v>41348</v>
      </c>
      <c r="E1800">
        <f t="shared" si="184"/>
        <v>2430.96</v>
      </c>
      <c r="F1800">
        <f t="shared" si="185"/>
        <v>3851.0092685817599</v>
      </c>
      <c r="G1800" s="2">
        <f t="shared" si="186"/>
        <v>1.4830927427327278E-3</v>
      </c>
      <c r="H1800" s="2">
        <f t="shared" si="187"/>
        <v>3.2497645175918141E-3</v>
      </c>
      <c r="I1800">
        <f t="shared" si="188"/>
        <v>15814.001899532926</v>
      </c>
      <c r="J1800">
        <f t="shared" si="189"/>
        <v>36400.78051016415</v>
      </c>
      <c r="AB1800" s="1">
        <v>41340</v>
      </c>
      <c r="AC1800">
        <v>2429.52</v>
      </c>
    </row>
    <row r="1801" spans="1:29">
      <c r="A1801" s="1">
        <v>41332</v>
      </c>
      <c r="B1801">
        <v>3867.7563467670502</v>
      </c>
      <c r="D1801" s="1">
        <v>41351</v>
      </c>
      <c r="E1801">
        <f t="shared" si="184"/>
        <v>2434.7600000000002</v>
      </c>
      <c r="F1801">
        <f t="shared" si="185"/>
        <v>3888.4664929893402</v>
      </c>
      <c r="G1801" s="2">
        <f t="shared" si="186"/>
        <v>1.5631684601968843E-3</v>
      </c>
      <c r="H1801" s="2">
        <f t="shared" si="187"/>
        <v>9.6952501849253084E-3</v>
      </c>
      <c r="I1801">
        <f t="shared" si="188"/>
        <v>15838.72184853177</v>
      </c>
      <c r="J1801">
        <f t="shared" si="189"/>
        <v>36753.695184136741</v>
      </c>
      <c r="AB1801" s="1">
        <v>41341</v>
      </c>
      <c r="AC1801">
        <v>2423</v>
      </c>
    </row>
    <row r="1802" spans="1:29">
      <c r="A1802" s="1">
        <v>41333</v>
      </c>
      <c r="B1802">
        <v>3829.8708046187899</v>
      </c>
      <c r="D1802" s="1">
        <v>41352</v>
      </c>
      <c r="E1802">
        <f t="shared" si="184"/>
        <v>2442.35</v>
      </c>
      <c r="F1802">
        <f t="shared" si="185"/>
        <v>3912.3124960384198</v>
      </c>
      <c r="G1802" s="2">
        <f t="shared" si="186"/>
        <v>3.1173503753962883E-3</v>
      </c>
      <c r="H1802" s="2">
        <f t="shared" si="187"/>
        <v>6.101146236795996E-3</v>
      </c>
      <c r="I1802">
        <f t="shared" si="188"/>
        <v>15888.096694032089</v>
      </c>
      <c r="J1802">
        <f t="shared" si="189"/>
        <v>36977.934853197781</v>
      </c>
      <c r="AB1802" s="1">
        <v>41344</v>
      </c>
      <c r="AC1802">
        <v>2423.6799999999998</v>
      </c>
    </row>
    <row r="1803" spans="1:29">
      <c r="A1803" s="1">
        <v>41334</v>
      </c>
      <c r="B1803">
        <v>3819.9434603736399</v>
      </c>
      <c r="D1803" s="1">
        <v>41353</v>
      </c>
      <c r="E1803">
        <f t="shared" si="184"/>
        <v>2436.52</v>
      </c>
      <c r="F1803">
        <f t="shared" si="185"/>
        <v>3889.8219547603999</v>
      </c>
      <c r="G1803" s="2">
        <f t="shared" si="186"/>
        <v>-2.3870452637827499E-3</v>
      </c>
      <c r="H1803" s="2">
        <f t="shared" si="187"/>
        <v>-5.7800058642193727E-3</v>
      </c>
      <c r="I1803">
        <f t="shared" si="188"/>
        <v>15850.171088068077</v>
      </c>
      <c r="J1803">
        <f t="shared" si="189"/>
        <v>36764.202172899575</v>
      </c>
      <c r="AB1803" s="1">
        <v>41345</v>
      </c>
      <c r="AC1803">
        <v>2429.35</v>
      </c>
    </row>
    <row r="1804" spans="1:29">
      <c r="A1804" s="1">
        <v>41337</v>
      </c>
      <c r="B1804">
        <v>3816.2440858775299</v>
      </c>
      <c r="D1804" s="1">
        <v>41354</v>
      </c>
      <c r="E1804">
        <f t="shared" si="184"/>
        <v>2438.34</v>
      </c>
      <c r="F1804">
        <f t="shared" si="185"/>
        <v>3912.4294474273102</v>
      </c>
      <c r="G1804" s="2">
        <f t="shared" si="186"/>
        <v>7.4696698570098086E-4</v>
      </c>
      <c r="H1804" s="2">
        <f t="shared" si="187"/>
        <v>5.7806115799904027E-3</v>
      </c>
      <c r="I1804">
        <f t="shared" si="188"/>
        <v>15862.010642588575</v>
      </c>
      <c r="J1804">
        <f t="shared" si="189"/>
        <v>36976.721745709343</v>
      </c>
      <c r="AB1804" s="1">
        <v>41346</v>
      </c>
      <c r="AC1804">
        <v>2429.38</v>
      </c>
    </row>
    <row r="1805" spans="1:29">
      <c r="A1805" s="1">
        <v>41338</v>
      </c>
      <c r="B1805">
        <v>3819.61516205311</v>
      </c>
      <c r="D1805" s="1">
        <v>41355</v>
      </c>
      <c r="E1805">
        <f t="shared" si="184"/>
        <v>2439.52</v>
      </c>
      <c r="F1805">
        <f t="shared" si="185"/>
        <v>3891.85422194592</v>
      </c>
      <c r="G1805" s="2">
        <f t="shared" si="186"/>
        <v>4.8393579238337203E-4</v>
      </c>
      <c r="H1805" s="2">
        <f t="shared" si="187"/>
        <v>-5.2902876122339678E-3</v>
      </c>
      <c r="I1805">
        <f t="shared" si="188"/>
        <v>15869.68683727769</v>
      </c>
      <c r="J1805">
        <f t="shared" si="189"/>
        <v>36781.104252716992</v>
      </c>
      <c r="AB1805" s="1">
        <v>41347</v>
      </c>
      <c r="AC1805">
        <v>2427.36</v>
      </c>
    </row>
    <row r="1806" spans="1:29">
      <c r="A1806" s="1">
        <v>41339</v>
      </c>
      <c r="B1806">
        <v>3810.9172245170098</v>
      </c>
      <c r="D1806" s="1">
        <v>41358</v>
      </c>
      <c r="E1806">
        <f t="shared" si="184"/>
        <v>2439.7600000000002</v>
      </c>
      <c r="F1806">
        <f t="shared" si="185"/>
        <v>3888.8227371857802</v>
      </c>
      <c r="G1806" s="2">
        <f t="shared" si="186"/>
        <v>9.8380009182275074E-5</v>
      </c>
      <c r="H1806" s="2">
        <f t="shared" si="187"/>
        <v>-8.1027991322039005E-4</v>
      </c>
      <c r="I1806">
        <f t="shared" si="188"/>
        <v>15871.24809721446</v>
      </c>
      <c r="J1806">
        <f t="shared" si="189"/>
        <v>36751.301262754954</v>
      </c>
      <c r="AB1806" s="1">
        <v>41348</v>
      </c>
      <c r="AC1806">
        <v>2430.96</v>
      </c>
    </row>
    <row r="1807" spans="1:29">
      <c r="A1807" s="1">
        <v>41340</v>
      </c>
      <c r="B1807">
        <v>3802.6821353770902</v>
      </c>
      <c r="D1807" s="1">
        <v>41359</v>
      </c>
      <c r="E1807">
        <f t="shared" si="184"/>
        <v>2439.59</v>
      </c>
      <c r="F1807">
        <f t="shared" si="185"/>
        <v>3867.1993693638001</v>
      </c>
      <c r="G1807" s="2">
        <f t="shared" si="186"/>
        <v>-6.9678984818244416E-5</v>
      </c>
      <c r="H1807" s="2">
        <f t="shared" si="187"/>
        <v>-5.5917383737989265E-3</v>
      </c>
      <c r="I1807">
        <f t="shared" si="188"/>
        <v>15870.142204759248</v>
      </c>
      <c r="J1807">
        <f t="shared" si="189"/>
        <v>36545.797601196966</v>
      </c>
      <c r="AB1807" s="1">
        <v>41351</v>
      </c>
      <c r="AC1807">
        <v>2434.7600000000002</v>
      </c>
    </row>
    <row r="1808" spans="1:29">
      <c r="A1808" s="1">
        <v>41341</v>
      </c>
      <c r="B1808">
        <v>3794.5807220665902</v>
      </c>
      <c r="D1808" s="1">
        <v>41360</v>
      </c>
      <c r="E1808">
        <f t="shared" si="184"/>
        <v>2444.5300000000002</v>
      </c>
      <c r="F1808">
        <f t="shared" si="185"/>
        <v>3900.3647400067098</v>
      </c>
      <c r="G1808" s="2">
        <f t="shared" si="186"/>
        <v>2.0249304186359396E-3</v>
      </c>
      <c r="H1808" s="2">
        <f t="shared" si="187"/>
        <v>8.5447203145677334E-3</v>
      </c>
      <c r="I1808">
        <f t="shared" si="188"/>
        <v>15902.278138457743</v>
      </c>
      <c r="J1808">
        <f t="shared" si="189"/>
        <v>36858.071220371989</v>
      </c>
      <c r="AB1808" s="1">
        <v>41352</v>
      </c>
      <c r="AC1808">
        <v>2442.35</v>
      </c>
    </row>
    <row r="1809" spans="1:29">
      <c r="A1809" s="1">
        <v>41344</v>
      </c>
      <c r="B1809">
        <v>3800.2143279015099</v>
      </c>
      <c r="D1809" s="1">
        <v>41361</v>
      </c>
      <c r="E1809">
        <f t="shared" si="184"/>
        <v>2442.63</v>
      </c>
      <c r="F1809">
        <f t="shared" si="185"/>
        <v>3869.4117918749898</v>
      </c>
      <c r="G1809" s="2">
        <f t="shared" si="186"/>
        <v>-7.7724552367941513E-4</v>
      </c>
      <c r="H1809" s="2">
        <f t="shared" si="187"/>
        <v>-7.9672603826118956E-3</v>
      </c>
      <c r="I1809">
        <f t="shared" si="188"/>
        <v>15889.918163958322</v>
      </c>
      <c r="J1809">
        <f t="shared" si="189"/>
        <v>36564.413369758433</v>
      </c>
      <c r="AB1809" s="1">
        <v>41353</v>
      </c>
      <c r="AC1809">
        <v>2436.52</v>
      </c>
    </row>
    <row r="1810" spans="1:29">
      <c r="A1810" s="1">
        <v>41345</v>
      </c>
      <c r="B1810">
        <v>3843.8312947885302</v>
      </c>
      <c r="D1810" s="1">
        <v>41365</v>
      </c>
      <c r="E1810">
        <f t="shared" si="184"/>
        <v>2445.7399999999998</v>
      </c>
      <c r="F1810">
        <f t="shared" si="185"/>
        <v>3886.6107460201401</v>
      </c>
      <c r="G1810" s="2">
        <f t="shared" si="186"/>
        <v>1.2732178021230833E-3</v>
      </c>
      <c r="H1810" s="2">
        <f t="shared" si="187"/>
        <v>4.4135005719206592E-3</v>
      </c>
      <c r="I1810">
        <f t="shared" si="188"/>
        <v>15910.149490638953</v>
      </c>
      <c r="J1810">
        <f t="shared" si="189"/>
        <v>36725.790429077802</v>
      </c>
      <c r="AB1810" s="1">
        <v>41354</v>
      </c>
      <c r="AC1810">
        <v>2438.34</v>
      </c>
    </row>
    <row r="1811" spans="1:29">
      <c r="A1811" s="1">
        <v>41346</v>
      </c>
      <c r="B1811">
        <v>3833.6429209346602</v>
      </c>
      <c r="D1811" s="1">
        <v>41366</v>
      </c>
      <c r="E1811">
        <f t="shared" si="184"/>
        <v>2443.92</v>
      </c>
      <c r="F1811">
        <f t="shared" si="185"/>
        <v>3821.3010411188202</v>
      </c>
      <c r="G1811" s="2">
        <f t="shared" si="186"/>
        <v>-7.4415105448644159E-4</v>
      </c>
      <c r="H1811" s="2">
        <f t="shared" si="187"/>
        <v>-1.683511710829225E-2</v>
      </c>
      <c r="I1811">
        <f t="shared" si="188"/>
        <v>15898.309936118456</v>
      </c>
      <c r="J1811">
        <f t="shared" si="189"/>
        <v>36107.507446309683</v>
      </c>
      <c r="AB1811" s="1">
        <v>41355</v>
      </c>
      <c r="AC1811">
        <v>2439.52</v>
      </c>
    </row>
    <row r="1812" spans="1:29">
      <c r="A1812" s="1">
        <v>41347</v>
      </c>
      <c r="B1812">
        <v>3838.4149924717799</v>
      </c>
      <c r="D1812" s="1">
        <v>41367</v>
      </c>
      <c r="E1812">
        <f t="shared" si="184"/>
        <v>2452.27</v>
      </c>
      <c r="F1812">
        <f t="shared" si="185"/>
        <v>3780.86804926791</v>
      </c>
      <c r="G1812" s="2">
        <f t="shared" si="186"/>
        <v>3.4166421159449456E-3</v>
      </c>
      <c r="H1812" s="2">
        <f t="shared" si="187"/>
        <v>-1.0612298316569546E-2</v>
      </c>
      <c r="I1812">
        <f t="shared" si="188"/>
        <v>15952.628771418544</v>
      </c>
      <c r="J1812">
        <f t="shared" si="189"/>
        <v>35724.323805821688</v>
      </c>
      <c r="AB1812" s="1">
        <v>41358</v>
      </c>
      <c r="AC1812">
        <v>2439.7600000000002</v>
      </c>
    </row>
    <row r="1813" spans="1:29">
      <c r="A1813" s="1">
        <v>41348</v>
      </c>
      <c r="B1813">
        <v>3851.0092685817599</v>
      </c>
      <c r="D1813" s="1">
        <v>41368</v>
      </c>
      <c r="E1813">
        <f t="shared" si="184"/>
        <v>2462.0300000000002</v>
      </c>
      <c r="F1813">
        <f t="shared" si="185"/>
        <v>3792.1823884738601</v>
      </c>
      <c r="G1813" s="2">
        <f t="shared" si="186"/>
        <v>3.9799858906239827E-3</v>
      </c>
      <c r="H1813" s="2">
        <f t="shared" si="187"/>
        <v>2.9611750125642885E-3</v>
      </c>
      <c r="I1813">
        <f t="shared" si="188"/>
        <v>16016.120008847152</v>
      </c>
      <c r="J1813">
        <f t="shared" si="189"/>
        <v>35830.109780816238</v>
      </c>
      <c r="AB1813" s="1">
        <v>41359</v>
      </c>
      <c r="AC1813">
        <v>2439.59</v>
      </c>
    </row>
    <row r="1814" spans="1:29">
      <c r="A1814" s="1">
        <v>41351</v>
      </c>
      <c r="B1814">
        <v>3888.4664929893402</v>
      </c>
      <c r="D1814" s="1">
        <v>41369</v>
      </c>
      <c r="E1814">
        <f t="shared" si="184"/>
        <v>2475.0300000000002</v>
      </c>
      <c r="F1814">
        <f t="shared" si="185"/>
        <v>3864.23723446329</v>
      </c>
      <c r="G1814" s="2">
        <f t="shared" si="186"/>
        <v>5.2801956109389536E-3</v>
      </c>
      <c r="H1814" s="2">
        <f t="shared" si="187"/>
        <v>1.8969542261433849E-2</v>
      </c>
      <c r="I1814">
        <f t="shared" si="188"/>
        <v>16100.688255422139</v>
      </c>
      <c r="J1814">
        <f t="shared" si="189"/>
        <v>36509.790562535243</v>
      </c>
      <c r="AB1814" s="1">
        <v>41360</v>
      </c>
      <c r="AC1814">
        <v>2444.5300000000002</v>
      </c>
    </row>
    <row r="1815" spans="1:29">
      <c r="A1815" s="1">
        <v>41352</v>
      </c>
      <c r="B1815">
        <v>3912.3124960384198</v>
      </c>
      <c r="D1815" s="1">
        <v>41372</v>
      </c>
      <c r="E1815">
        <f t="shared" si="184"/>
        <v>2471.5100000000002</v>
      </c>
      <c r="F1815">
        <f t="shared" si="185"/>
        <v>3852.9502933182598</v>
      </c>
      <c r="G1815" s="2">
        <f t="shared" si="186"/>
        <v>-1.4222049833739758E-3</v>
      </c>
      <c r="H1815" s="2">
        <f t="shared" si="187"/>
        <v>-2.9522208972400424E-3</v>
      </c>
      <c r="I1815">
        <f t="shared" si="188"/>
        <v>16077.789776349528</v>
      </c>
      <c r="J1815">
        <f t="shared" si="189"/>
        <v>36402.005595882671</v>
      </c>
      <c r="AB1815" s="1">
        <v>41361</v>
      </c>
      <c r="AC1815">
        <v>2442.63</v>
      </c>
    </row>
    <row r="1816" spans="1:29">
      <c r="A1816" s="1">
        <v>41353</v>
      </c>
      <c r="B1816">
        <v>3889.8219547603999</v>
      </c>
      <c r="D1816" s="1">
        <v>41373</v>
      </c>
      <c r="E1816">
        <f t="shared" si="184"/>
        <v>2470.7399999999998</v>
      </c>
      <c r="F1816">
        <f t="shared" si="185"/>
        <v>3885.6702920092798</v>
      </c>
      <c r="G1816" s="2">
        <f t="shared" si="186"/>
        <v>-3.1155042868546978E-4</v>
      </c>
      <c r="H1816" s="2">
        <f t="shared" si="187"/>
        <v>8.4608441001055804E-3</v>
      </c>
      <c r="I1816">
        <f t="shared" si="188"/>
        <v>16072.78073405239</v>
      </c>
      <c r="J1816">
        <f t="shared" si="189"/>
        <v>36709.997290160602</v>
      </c>
      <c r="AB1816" s="1">
        <v>41362</v>
      </c>
      <c r="AC1816" t="s">
        <v>48</v>
      </c>
    </row>
    <row r="1817" spans="1:29">
      <c r="A1817" s="1">
        <v>41354</v>
      </c>
      <c r="B1817">
        <v>3912.4294474273102</v>
      </c>
      <c r="D1817" s="1">
        <v>41374</v>
      </c>
      <c r="E1817">
        <f t="shared" si="184"/>
        <v>2463.67</v>
      </c>
      <c r="F1817">
        <f t="shared" si="185"/>
        <v>3807.5087515255</v>
      </c>
      <c r="G1817" s="2">
        <f t="shared" si="186"/>
        <v>-2.8614908893690449E-3</v>
      </c>
      <c r="H1817" s="2">
        <f t="shared" si="187"/>
        <v>-2.0146679280677957E-2</v>
      </c>
      <c r="I1817">
        <f t="shared" si="188"/>
        <v>16026.788618415074</v>
      </c>
      <c r="J1817">
        <f t="shared" si="189"/>
        <v>35970.412748361181</v>
      </c>
      <c r="AB1817" s="1">
        <v>41365</v>
      </c>
      <c r="AC1817">
        <v>2445.7399999999998</v>
      </c>
    </row>
    <row r="1818" spans="1:29">
      <c r="A1818" s="1">
        <v>41355</v>
      </c>
      <c r="B1818">
        <v>3891.85422194592</v>
      </c>
      <c r="D1818" s="1">
        <v>41375</v>
      </c>
      <c r="E1818">
        <f t="shared" si="184"/>
        <v>2467.88</v>
      </c>
      <c r="F1818">
        <f t="shared" si="185"/>
        <v>3827.4200538792202</v>
      </c>
      <c r="G1818" s="2">
        <f t="shared" si="186"/>
        <v>1.7088327576340046E-3</v>
      </c>
      <c r="H1818" s="2">
        <f t="shared" si="187"/>
        <v>5.1981338107923384E-3</v>
      </c>
      <c r="I1818">
        <f t="shared" si="188"/>
        <v>16054.175719805897</v>
      </c>
      <c r="J1818">
        <f t="shared" si="189"/>
        <v>36157.391767056593</v>
      </c>
      <c r="AB1818" s="1">
        <v>41366</v>
      </c>
      <c r="AC1818">
        <v>2443.92</v>
      </c>
    </row>
    <row r="1819" spans="1:29">
      <c r="A1819" s="1">
        <v>41358</v>
      </c>
      <c r="B1819">
        <v>3888.8227371857802</v>
      </c>
      <c r="D1819" s="1">
        <v>41376</v>
      </c>
      <c r="E1819">
        <f t="shared" si="184"/>
        <v>2477.77</v>
      </c>
      <c r="F1819">
        <f t="shared" si="185"/>
        <v>3690.4593132707901</v>
      </c>
      <c r="G1819" s="2">
        <f t="shared" si="186"/>
        <v>4.0074882085028296E-3</v>
      </c>
      <c r="H1819" s="2">
        <f t="shared" si="187"/>
        <v>-3.581543840492455E-2</v>
      </c>
      <c r="I1819">
        <f t="shared" si="188"/>
        <v>16118.512639700251</v>
      </c>
      <c r="J1819">
        <f t="shared" si="189"/>
        <v>34862.398929340852</v>
      </c>
      <c r="AB1819" s="1">
        <v>41367</v>
      </c>
      <c r="AC1819">
        <v>2452.27</v>
      </c>
    </row>
    <row r="1820" spans="1:29">
      <c r="A1820" s="1">
        <v>41359</v>
      </c>
      <c r="B1820">
        <v>3867.1993693638001</v>
      </c>
      <c r="D1820" s="1">
        <v>41379</v>
      </c>
      <c r="E1820">
        <f t="shared" si="184"/>
        <v>2480.4699999999998</v>
      </c>
      <c r="F1820">
        <f t="shared" si="185"/>
        <v>3357.9162745948802</v>
      </c>
      <c r="G1820" s="2">
        <f t="shared" si="186"/>
        <v>1.0896895192047396E-3</v>
      </c>
      <c r="H1820" s="2">
        <f t="shared" si="187"/>
        <v>-9.0140197576549147E-2</v>
      </c>
      <c r="I1820">
        <f t="shared" si="188"/>
        <v>16136.076813988902</v>
      </c>
      <c r="J1820">
        <f t="shared" si="189"/>
        <v>31719.895401857593</v>
      </c>
      <c r="AB1820" s="1">
        <v>41368</v>
      </c>
      <c r="AC1820">
        <v>2462.0300000000002</v>
      </c>
    </row>
    <row r="1821" spans="1:29">
      <c r="A1821" s="1">
        <v>41360</v>
      </c>
      <c r="B1821">
        <v>3900.3647400067098</v>
      </c>
      <c r="D1821" s="1">
        <v>41380</v>
      </c>
      <c r="E1821">
        <f t="shared" si="184"/>
        <v>2476.8000000000002</v>
      </c>
      <c r="F1821">
        <f t="shared" si="185"/>
        <v>3411.8889627919102</v>
      </c>
      <c r="G1821" s="2">
        <f t="shared" si="186"/>
        <v>-1.4795583095137399E-3</v>
      </c>
      <c r="H1821" s="2">
        <f t="shared" si="187"/>
        <v>1.6041918791835554E-2</v>
      </c>
      <c r="I1821">
        <f t="shared" si="188"/>
        <v>16112.202547455812</v>
      </c>
      <c r="J1821">
        <f t="shared" si="189"/>
        <v>32228.74338797971</v>
      </c>
      <c r="AB1821" s="1">
        <v>41369</v>
      </c>
      <c r="AC1821">
        <v>2475.0300000000002</v>
      </c>
    </row>
    <row r="1822" spans="1:29">
      <c r="A1822" s="1">
        <v>41361</v>
      </c>
      <c r="B1822">
        <v>3869.4117918749898</v>
      </c>
      <c r="D1822" s="1">
        <v>41381</v>
      </c>
      <c r="E1822">
        <f t="shared" si="184"/>
        <v>2478.85</v>
      </c>
      <c r="F1822">
        <f t="shared" si="185"/>
        <v>3406.3607140190102</v>
      </c>
      <c r="G1822" s="2">
        <f t="shared" si="186"/>
        <v>8.2768087855278338E-4</v>
      </c>
      <c r="H1822" s="2">
        <f t="shared" si="187"/>
        <v>-1.6516389734512519E-3</v>
      </c>
      <c r="I1822">
        <f t="shared" si="188"/>
        <v>16125.538309415711</v>
      </c>
      <c r="J1822">
        <f t="shared" si="189"/>
        <v>32175.513139334766</v>
      </c>
      <c r="AB1822" s="1">
        <v>41372</v>
      </c>
      <c r="AC1822">
        <v>2471.5100000000002</v>
      </c>
    </row>
    <row r="1823" spans="1:29">
      <c r="A1823" s="1">
        <v>41365</v>
      </c>
      <c r="B1823">
        <v>3886.6107460201401</v>
      </c>
      <c r="D1823" s="1">
        <v>41382</v>
      </c>
      <c r="E1823">
        <f t="shared" si="184"/>
        <v>2481.83</v>
      </c>
      <c r="F1823">
        <f t="shared" si="185"/>
        <v>3433.38454424879</v>
      </c>
      <c r="G1823" s="2">
        <f t="shared" si="186"/>
        <v>1.2021703612561385E-3</v>
      </c>
      <c r="H1823" s="2">
        <f t="shared" si="187"/>
        <v>7.9019944699568415E-3</v>
      </c>
      <c r="I1823">
        <f t="shared" si="188"/>
        <v>16144.923953630592</v>
      </c>
      <c r="J1823">
        <f t="shared" si="189"/>
        <v>32429.763866229809</v>
      </c>
      <c r="AB1823" s="1">
        <v>41373</v>
      </c>
      <c r="AC1823">
        <v>2470.7399999999998</v>
      </c>
    </row>
    <row r="1824" spans="1:29">
      <c r="A1824" s="1">
        <v>41366</v>
      </c>
      <c r="B1824">
        <v>3821.3010411188202</v>
      </c>
      <c r="D1824" s="1">
        <v>41383</v>
      </c>
      <c r="E1824">
        <f t="shared" si="184"/>
        <v>2479.4899999999998</v>
      </c>
      <c r="F1824">
        <f t="shared" si="185"/>
        <v>3436.5059690795401</v>
      </c>
      <c r="G1824" s="2">
        <f t="shared" si="186"/>
        <v>-9.4285265308269306E-4</v>
      </c>
      <c r="H1824" s="2">
        <f t="shared" si="187"/>
        <v>8.7779009643548312E-4</v>
      </c>
      <c r="I1824">
        <f t="shared" si="188"/>
        <v>16129.701669247093</v>
      </c>
      <c r="J1824">
        <f t="shared" si="189"/>
        <v>32458.230391781322</v>
      </c>
      <c r="AB1824" s="1">
        <v>41374</v>
      </c>
      <c r="AC1824">
        <v>2463.67</v>
      </c>
    </row>
    <row r="1825" spans="1:29">
      <c r="A1825" s="1">
        <v>41367</v>
      </c>
      <c r="B1825">
        <v>3780.86804926791</v>
      </c>
      <c r="D1825" s="1">
        <v>41386</v>
      </c>
      <c r="E1825">
        <f t="shared" si="184"/>
        <v>2480.94</v>
      </c>
      <c r="F1825">
        <f t="shared" si="185"/>
        <v>3501.5061555840198</v>
      </c>
      <c r="G1825" s="2">
        <f t="shared" si="186"/>
        <v>5.8479768016828082E-4</v>
      </c>
      <c r="H1825" s="2">
        <f t="shared" si="187"/>
        <v>1.888326554751071E-2</v>
      </c>
      <c r="I1825">
        <f t="shared" si="188"/>
        <v>16139.134281365075</v>
      </c>
      <c r="J1825">
        <f t="shared" si="189"/>
        <v>33071.147775471611</v>
      </c>
      <c r="AB1825" s="1">
        <v>41375</v>
      </c>
      <c r="AC1825">
        <v>2467.88</v>
      </c>
    </row>
    <row r="1826" spans="1:29">
      <c r="A1826" s="1">
        <v>41368</v>
      </c>
      <c r="B1826">
        <v>3792.1823884738601</v>
      </c>
      <c r="D1826" s="1">
        <v>41387</v>
      </c>
      <c r="E1826">
        <f t="shared" si="184"/>
        <v>2481.8200000000002</v>
      </c>
      <c r="F1826">
        <f t="shared" si="185"/>
        <v>3470.7356287135199</v>
      </c>
      <c r="G1826" s="2">
        <f t="shared" si="186"/>
        <v>3.5470426531891697E-4</v>
      </c>
      <c r="H1826" s="2">
        <f t="shared" si="187"/>
        <v>-8.8191466578626861E-3</v>
      </c>
      <c r="I1826">
        <f t="shared" si="188"/>
        <v>16144.85890113323</v>
      </c>
      <c r="J1826">
        <f t="shared" si="189"/>
        <v>32779.48847309588</v>
      </c>
      <c r="AB1826" s="1">
        <v>41376</v>
      </c>
      <c r="AC1826">
        <v>2477.77</v>
      </c>
    </row>
    <row r="1827" spans="1:29">
      <c r="A1827" s="1">
        <v>41369</v>
      </c>
      <c r="B1827">
        <v>3864.23723446329</v>
      </c>
      <c r="D1827" s="1">
        <v>41388</v>
      </c>
      <c r="E1827">
        <f t="shared" si="184"/>
        <v>2483.7600000000002</v>
      </c>
      <c r="F1827">
        <f t="shared" si="185"/>
        <v>3510.2234676719199</v>
      </c>
      <c r="G1827" s="2">
        <f t="shared" si="186"/>
        <v>7.8168440902248726E-4</v>
      </c>
      <c r="H1827" s="2">
        <f t="shared" si="187"/>
        <v>1.1346019508143479E-2</v>
      </c>
      <c r="I1827">
        <f t="shared" si="188"/>
        <v>16157.479085622113</v>
      </c>
      <c r="J1827">
        <f t="shared" si="189"/>
        <v>33151.40518877859</v>
      </c>
      <c r="AB1827" s="1">
        <v>41379</v>
      </c>
      <c r="AC1827">
        <v>2480.4699999999998</v>
      </c>
    </row>
    <row r="1828" spans="1:29">
      <c r="A1828" s="1">
        <v>41372</v>
      </c>
      <c r="B1828">
        <v>3852.9502933182598</v>
      </c>
      <c r="D1828" s="1">
        <v>41389</v>
      </c>
      <c r="E1828">
        <f t="shared" si="184"/>
        <v>2481.7199999999998</v>
      </c>
      <c r="F1828">
        <f t="shared" si="185"/>
        <v>3598.5114109229198</v>
      </c>
      <c r="G1828" s="2">
        <f t="shared" si="186"/>
        <v>-8.213353947242874E-4</v>
      </c>
      <c r="H1828" s="2">
        <f t="shared" si="187"/>
        <v>2.5120309673521159E-2</v>
      </c>
      <c r="I1828">
        <f t="shared" si="188"/>
        <v>16144.208376159575</v>
      </c>
      <c r="J1828">
        <f t="shared" si="189"/>
        <v>33984.178753233078</v>
      </c>
      <c r="AB1828" s="1">
        <v>41380</v>
      </c>
      <c r="AC1828">
        <v>2476.8000000000002</v>
      </c>
    </row>
    <row r="1829" spans="1:29">
      <c r="A1829" s="1">
        <v>41373</v>
      </c>
      <c r="B1829">
        <v>3885.6702920092798</v>
      </c>
      <c r="D1829" s="1">
        <v>41390</v>
      </c>
      <c r="E1829">
        <f t="shared" si="184"/>
        <v>2489.5</v>
      </c>
      <c r="F1829">
        <f t="shared" si="185"/>
        <v>3590.4566940189702</v>
      </c>
      <c r="G1829" s="2">
        <f t="shared" si="186"/>
        <v>3.1349225537127268E-3</v>
      </c>
      <c r="H1829" s="2">
        <f t="shared" si="187"/>
        <v>-2.2696961182140699E-3</v>
      </c>
      <c r="I1829">
        <f t="shared" si="188"/>
        <v>16194.819219109835</v>
      </c>
      <c r="J1829">
        <f t="shared" si="189"/>
        <v>33907.04499463617</v>
      </c>
      <c r="AB1829" s="1">
        <v>41381</v>
      </c>
      <c r="AC1829">
        <v>2478.85</v>
      </c>
    </row>
    <row r="1830" spans="1:29">
      <c r="A1830" s="1">
        <v>41374</v>
      </c>
      <c r="B1830">
        <v>3807.5087515255</v>
      </c>
      <c r="D1830" s="1">
        <v>41393</v>
      </c>
      <c r="E1830">
        <f t="shared" si="184"/>
        <v>2489.2199999999998</v>
      </c>
      <c r="F1830">
        <f t="shared" si="185"/>
        <v>3622.3263774802499</v>
      </c>
      <c r="G1830" s="2">
        <f t="shared" si="186"/>
        <v>-1.1247238401290716E-4</v>
      </c>
      <c r="H1830" s="2">
        <f t="shared" si="187"/>
        <v>8.8448707782474382E-3</v>
      </c>
      <c r="I1830">
        <f t="shared" si="188"/>
        <v>16192.997749183603</v>
      </c>
      <c r="J1830">
        <f t="shared" si="189"/>
        <v>34206.948426085946</v>
      </c>
      <c r="AB1830" s="1">
        <v>41382</v>
      </c>
      <c r="AC1830">
        <v>2481.83</v>
      </c>
    </row>
    <row r="1831" spans="1:29">
      <c r="A1831" s="1">
        <v>41375</v>
      </c>
      <c r="B1831">
        <v>3827.4200538792202</v>
      </c>
      <c r="D1831" s="1">
        <v>41394</v>
      </c>
      <c r="E1831">
        <f t="shared" si="184"/>
        <v>2487.23</v>
      </c>
      <c r="F1831">
        <f t="shared" si="185"/>
        <v>3635.5580265213698</v>
      </c>
      <c r="G1831" s="2">
        <f t="shared" si="186"/>
        <v>-7.994472163970201E-4</v>
      </c>
      <c r="H1831" s="2">
        <f t="shared" si="187"/>
        <v>3.6214550035032719E-3</v>
      </c>
      <c r="I1831">
        <f t="shared" si="188"/>
        <v>16180.052302207896</v>
      </c>
      <c r="J1831">
        <f t="shared" si="189"/>
        <v>34330.827350618172</v>
      </c>
      <c r="AB1831" s="1">
        <v>41383</v>
      </c>
      <c r="AC1831">
        <v>2479.4899999999998</v>
      </c>
    </row>
    <row r="1832" spans="1:29">
      <c r="A1832" s="1">
        <v>41376</v>
      </c>
      <c r="B1832">
        <v>3690.4593132707901</v>
      </c>
      <c r="D1832" s="1">
        <v>41395</v>
      </c>
      <c r="E1832">
        <f t="shared" si="184"/>
        <v>2494.29</v>
      </c>
      <c r="F1832">
        <f t="shared" si="185"/>
        <v>3582.8104636742401</v>
      </c>
      <c r="G1832" s="2">
        <f t="shared" si="186"/>
        <v>2.838499053163579E-3</v>
      </c>
      <c r="H1832" s="2">
        <f t="shared" si="187"/>
        <v>-1.4540143306824771E-2</v>
      </c>
      <c r="I1832">
        <f t="shared" si="188"/>
        <v>16225.97936534785</v>
      </c>
      <c r="J1832">
        <f t="shared" si="189"/>
        <v>33831.652201098324</v>
      </c>
      <c r="AB1832" s="1">
        <v>41386</v>
      </c>
      <c r="AC1832">
        <v>2480.94</v>
      </c>
    </row>
    <row r="1833" spans="1:29">
      <c r="A1833" s="1">
        <v>41379</v>
      </c>
      <c r="B1833">
        <v>3357.9162745948802</v>
      </c>
      <c r="D1833" s="1">
        <v>41396</v>
      </c>
      <c r="E1833">
        <f t="shared" si="184"/>
        <v>2495.69</v>
      </c>
      <c r="F1833">
        <f t="shared" si="185"/>
        <v>3635.2755891076099</v>
      </c>
      <c r="G1833" s="2">
        <f t="shared" si="186"/>
        <v>5.6128196801497054E-4</v>
      </c>
      <c r="H1833" s="2">
        <f t="shared" si="187"/>
        <v>1.4612217894201718E-2</v>
      </c>
      <c r="I1833">
        <f t="shared" si="188"/>
        <v>16235.086714979003</v>
      </c>
      <c r="J1833">
        <f t="shared" si="189"/>
        <v>34326.00767478162</v>
      </c>
      <c r="AB1833" s="1">
        <v>41387</v>
      </c>
      <c r="AC1833">
        <v>2481.8200000000002</v>
      </c>
    </row>
    <row r="1834" spans="1:29">
      <c r="A1834" s="1">
        <v>41380</v>
      </c>
      <c r="B1834">
        <v>3411.8889627919102</v>
      </c>
      <c r="D1834" s="1">
        <v>41397</v>
      </c>
      <c r="E1834">
        <f t="shared" si="184"/>
        <v>2478.7199999999998</v>
      </c>
      <c r="F1834">
        <f t="shared" si="185"/>
        <v>3601.9851694785898</v>
      </c>
      <c r="G1834" s="2">
        <f t="shared" si="186"/>
        <v>-6.7997227219728229E-3</v>
      </c>
      <c r="H1834" s="2">
        <f t="shared" si="187"/>
        <v>-9.1889546788939454E-3</v>
      </c>
      <c r="I1834">
        <f t="shared" si="188"/>
        <v>16124.692626949962</v>
      </c>
      <c r="J1834">
        <f t="shared" si="189"/>
        <v>34010.587545950686</v>
      </c>
      <c r="AB1834" s="1">
        <v>41388</v>
      </c>
      <c r="AC1834">
        <v>2483.7600000000002</v>
      </c>
    </row>
    <row r="1835" spans="1:29">
      <c r="A1835" s="1">
        <v>41381</v>
      </c>
      <c r="B1835">
        <v>3406.3607140190102</v>
      </c>
      <c r="D1835" s="1">
        <v>41400</v>
      </c>
      <c r="E1835">
        <f t="shared" si="184"/>
        <v>2476.89</v>
      </c>
      <c r="F1835">
        <f t="shared" si="185"/>
        <v>3612.5209494993301</v>
      </c>
      <c r="G1835" s="2">
        <f t="shared" si="186"/>
        <v>-7.3828427575517441E-4</v>
      </c>
      <c r="H1835" s="2">
        <f t="shared" si="187"/>
        <v>2.8936434088385429E-3</v>
      </c>
      <c r="I1835">
        <f t="shared" si="188"/>
        <v>16112.788019932099</v>
      </c>
      <c r="J1835">
        <f t="shared" si="189"/>
        <v>34109.002058433747</v>
      </c>
      <c r="AB1835" s="1">
        <v>41389</v>
      </c>
      <c r="AC1835">
        <v>2481.7199999999998</v>
      </c>
    </row>
    <row r="1836" spans="1:29">
      <c r="A1836" s="1">
        <v>41382</v>
      </c>
      <c r="B1836">
        <v>3433.38454424879</v>
      </c>
      <c r="D1836" s="1">
        <v>41401</v>
      </c>
      <c r="E1836">
        <f t="shared" si="184"/>
        <v>2477.12</v>
      </c>
      <c r="F1836">
        <f t="shared" si="185"/>
        <v>3562.5577226894602</v>
      </c>
      <c r="G1836" s="2">
        <f t="shared" si="186"/>
        <v>9.2858382891414237E-5</v>
      </c>
      <c r="H1836" s="2">
        <f t="shared" si="187"/>
        <v>-1.3861920020559781E-2</v>
      </c>
      <c r="I1836">
        <f t="shared" si="188"/>
        <v>16114.284227371501</v>
      </c>
      <c r="J1836">
        <f t="shared" si="189"/>
        <v>33636.185799918632</v>
      </c>
      <c r="AB1836" s="1">
        <v>41390</v>
      </c>
      <c r="AC1836">
        <v>2489.5</v>
      </c>
    </row>
    <row r="1837" spans="1:29">
      <c r="A1837" s="1">
        <v>41383</v>
      </c>
      <c r="B1837">
        <v>3436.5059690795401</v>
      </c>
      <c r="D1837" s="1">
        <v>41402</v>
      </c>
      <c r="E1837">
        <f t="shared" si="184"/>
        <v>2481.3000000000002</v>
      </c>
      <c r="F1837">
        <f t="shared" si="185"/>
        <v>3626.1082582255399</v>
      </c>
      <c r="G1837" s="2">
        <f t="shared" si="186"/>
        <v>1.6874434827542917E-3</v>
      </c>
      <c r="H1837" s="2">
        <f t="shared" si="187"/>
        <v>1.7807108576758237E-2</v>
      </c>
      <c r="I1837">
        <f t="shared" si="188"/>
        <v>16141.476171270229</v>
      </c>
      <c r="J1837">
        <f t="shared" si="189"/>
        <v>34235.149012565795</v>
      </c>
      <c r="AB1837" s="1">
        <v>41393</v>
      </c>
      <c r="AC1837">
        <v>2489.2199999999998</v>
      </c>
    </row>
    <row r="1838" spans="1:29">
      <c r="A1838" s="1">
        <v>41386</v>
      </c>
      <c r="B1838">
        <v>3501.5061555840198</v>
      </c>
      <c r="D1838" s="1">
        <v>41403</v>
      </c>
      <c r="E1838">
        <f t="shared" si="184"/>
        <v>2478.8200000000002</v>
      </c>
      <c r="F1838">
        <f t="shared" si="185"/>
        <v>3609.4614903923698</v>
      </c>
      <c r="G1838" s="2">
        <f t="shared" si="186"/>
        <v>-9.9947608108652553E-4</v>
      </c>
      <c r="H1838" s="2">
        <f t="shared" si="187"/>
        <v>-4.6221574910737858E-3</v>
      </c>
      <c r="I1838">
        <f t="shared" si="188"/>
        <v>16125.343151923616</v>
      </c>
      <c r="J1838">
        <f t="shared" si="189"/>
        <v>34076.908762099338</v>
      </c>
      <c r="AB1838" s="1">
        <v>41394</v>
      </c>
      <c r="AC1838">
        <v>2487.23</v>
      </c>
    </row>
    <row r="1839" spans="1:29">
      <c r="A1839" s="1">
        <v>41387</v>
      </c>
      <c r="B1839">
        <v>3470.7356287135199</v>
      </c>
      <c r="D1839" s="1">
        <v>41404</v>
      </c>
      <c r="E1839">
        <f t="shared" si="184"/>
        <v>2465.7800000000002</v>
      </c>
      <c r="F1839">
        <f t="shared" si="185"/>
        <v>3515.4952355962901</v>
      </c>
      <c r="G1839" s="2">
        <f t="shared" si="186"/>
        <v>-5.2605675280980035E-3</v>
      </c>
      <c r="H1839" s="2">
        <f t="shared" si="187"/>
        <v>-2.6064666100350773E-2</v>
      </c>
      <c r="I1839">
        <f t="shared" si="188"/>
        <v>16040.51469535917</v>
      </c>
      <c r="J1839">
        <f t="shared" si="189"/>
        <v>33188.705513483103</v>
      </c>
      <c r="AB1839" s="1">
        <v>41395</v>
      </c>
      <c r="AC1839">
        <v>2494.29</v>
      </c>
    </row>
    <row r="1840" spans="1:29">
      <c r="A1840" s="1">
        <v>41388</v>
      </c>
      <c r="B1840">
        <v>3510.2234676719199</v>
      </c>
      <c r="D1840" s="1">
        <v>41407</v>
      </c>
      <c r="E1840">
        <f t="shared" si="184"/>
        <v>2464.09</v>
      </c>
      <c r="F1840">
        <f t="shared" si="185"/>
        <v>3506.06487808781</v>
      </c>
      <c r="G1840" s="2">
        <f t="shared" si="186"/>
        <v>-6.8538150199937142E-4</v>
      </c>
      <c r="H1840" s="2">
        <f t="shared" si="187"/>
        <v>-2.713861022321106E-3</v>
      </c>
      <c r="I1840">
        <f t="shared" si="188"/>
        <v>16029.520823304421</v>
      </c>
      <c r="J1840">
        <f t="shared" si="189"/>
        <v>33098.635979208768</v>
      </c>
      <c r="AB1840" s="1">
        <v>41396</v>
      </c>
      <c r="AC1840">
        <v>2495.69</v>
      </c>
    </row>
    <row r="1841" spans="1:29">
      <c r="A1841" s="1">
        <v>41389</v>
      </c>
      <c r="B1841">
        <v>3598.5114109229198</v>
      </c>
      <c r="D1841" s="1">
        <v>41408</v>
      </c>
      <c r="E1841">
        <f t="shared" si="184"/>
        <v>2459.4299999999998</v>
      </c>
      <c r="F1841">
        <f t="shared" si="185"/>
        <v>3472.1803158622101</v>
      </c>
      <c r="G1841" s="2">
        <f t="shared" si="186"/>
        <v>-1.8911646896015988E-3</v>
      </c>
      <c r="H1841" s="2">
        <f t="shared" si="187"/>
        <v>-9.6959057401918899E-3</v>
      </c>
      <c r="I1841">
        <f t="shared" si="188"/>
        <v>15999.206359532154</v>
      </c>
      <c r="J1841">
        <f t="shared" si="189"/>
        <v>32777.714724625439</v>
      </c>
      <c r="AB1841" s="1">
        <v>41397</v>
      </c>
      <c r="AC1841">
        <v>2478.7199999999998</v>
      </c>
    </row>
    <row r="1842" spans="1:29">
      <c r="A1842" s="1">
        <v>41390</v>
      </c>
      <c r="B1842">
        <v>3590.4566940189702</v>
      </c>
      <c r="D1842" s="1">
        <v>41409</v>
      </c>
      <c r="E1842">
        <f t="shared" si="184"/>
        <v>2460.91</v>
      </c>
      <c r="F1842">
        <f t="shared" si="185"/>
        <v>3410.1106169478699</v>
      </c>
      <c r="G1842" s="2">
        <f t="shared" si="186"/>
        <v>6.0176544971812795E-4</v>
      </c>
      <c r="H1842" s="2">
        <f t="shared" si="187"/>
        <v>-1.7907638243178012E-2</v>
      </c>
      <c r="I1842">
        <f t="shared" si="188"/>
        <v>16008.834129142231</v>
      </c>
      <c r="J1842">
        <f t="shared" si="189"/>
        <v>32190.743266898757</v>
      </c>
      <c r="AB1842" s="1">
        <v>41400</v>
      </c>
      <c r="AC1842">
        <v>2476.89</v>
      </c>
    </row>
    <row r="1843" spans="1:29">
      <c r="A1843" s="1">
        <v>41393</v>
      </c>
      <c r="B1843">
        <v>3622.3263774802499</v>
      </c>
      <c r="D1843" s="1">
        <v>41410</v>
      </c>
      <c r="E1843">
        <f t="shared" si="184"/>
        <v>2472.58</v>
      </c>
      <c r="F1843">
        <f t="shared" si="185"/>
        <v>3401.3858518986499</v>
      </c>
      <c r="G1843" s="2">
        <f t="shared" si="186"/>
        <v>4.7421482297198558E-3</v>
      </c>
      <c r="H1843" s="2">
        <f t="shared" si="187"/>
        <v>-2.589848337098443E-3</v>
      </c>
      <c r="I1843">
        <f t="shared" si="188"/>
        <v>16084.750393567621</v>
      </c>
      <c r="J1843">
        <f t="shared" si="189"/>
        <v>32107.374123979018</v>
      </c>
      <c r="AB1843" s="1">
        <v>41401</v>
      </c>
      <c r="AC1843">
        <v>2477.12</v>
      </c>
    </row>
    <row r="1844" spans="1:29">
      <c r="A1844" s="1">
        <v>41394</v>
      </c>
      <c r="B1844">
        <v>3635.5580265213698</v>
      </c>
      <c r="D1844" s="1">
        <v>41411</v>
      </c>
      <c r="E1844">
        <f t="shared" si="184"/>
        <v>2460.64</v>
      </c>
      <c r="F1844">
        <f t="shared" si="185"/>
        <v>3331.1489806834802</v>
      </c>
      <c r="G1844" s="2">
        <f t="shared" si="186"/>
        <v>-4.8289640780075915E-3</v>
      </c>
      <c r="H1844" s="2">
        <f t="shared" si="187"/>
        <v>-2.0680835701967912E-2</v>
      </c>
      <c r="I1844">
        <f t="shared" si="188"/>
        <v>16007.077711713366</v>
      </c>
      <c r="J1844">
        <f t="shared" si="189"/>
        <v>31443.366794899393</v>
      </c>
      <c r="AB1844" s="1">
        <v>41402</v>
      </c>
      <c r="AC1844">
        <v>2481.3000000000002</v>
      </c>
    </row>
    <row r="1845" spans="1:29">
      <c r="A1845" s="1">
        <v>41395</v>
      </c>
      <c r="B1845">
        <v>3582.8104636742401</v>
      </c>
      <c r="D1845" s="1">
        <v>41414</v>
      </c>
      <c r="E1845">
        <f t="shared" si="184"/>
        <v>2459.8200000000002</v>
      </c>
      <c r="F1845">
        <f t="shared" si="185"/>
        <v>3330.4361810678301</v>
      </c>
      <c r="G1845" s="2">
        <f t="shared" si="186"/>
        <v>-3.3324663502165564E-4</v>
      </c>
      <c r="H1845" s="2">
        <f t="shared" si="187"/>
        <v>-2.4532931344837172E-4</v>
      </c>
      <c r="I1845">
        <f t="shared" si="188"/>
        <v>16001.743406929407</v>
      </c>
      <c r="J1845">
        <f t="shared" si="189"/>
        <v>31435.652815311096</v>
      </c>
      <c r="AB1845" s="1">
        <v>41403</v>
      </c>
      <c r="AC1845">
        <v>2478.8200000000002</v>
      </c>
    </row>
    <row r="1846" spans="1:29">
      <c r="A1846" s="1">
        <v>41396</v>
      </c>
      <c r="B1846">
        <v>3635.2755891076099</v>
      </c>
      <c r="D1846" s="1">
        <v>41415</v>
      </c>
      <c r="E1846">
        <f t="shared" si="184"/>
        <v>2462.9699999999998</v>
      </c>
      <c r="F1846">
        <f t="shared" si="185"/>
        <v>3370.14107399258</v>
      </c>
      <c r="G1846" s="2">
        <f t="shared" si="186"/>
        <v>1.2805815059637737E-3</v>
      </c>
      <c r="H1846" s="2">
        <f t="shared" si="187"/>
        <v>1.1890480477839327E-2</v>
      </c>
      <c r="I1846">
        <f t="shared" si="188"/>
        <v>16022.234943599498</v>
      </c>
      <c r="J1846">
        <f t="shared" si="189"/>
        <v>31809.437831419684</v>
      </c>
      <c r="AB1846" s="1">
        <v>41404</v>
      </c>
      <c r="AC1846">
        <v>2465.7800000000002</v>
      </c>
    </row>
    <row r="1847" spans="1:29">
      <c r="A1847" s="1">
        <v>41397</v>
      </c>
      <c r="B1847">
        <v>3601.9851694785898</v>
      </c>
      <c r="D1847" s="1">
        <v>41416</v>
      </c>
      <c r="E1847">
        <f t="shared" si="184"/>
        <v>2452.8200000000002</v>
      </c>
      <c r="F1847">
        <f t="shared" si="185"/>
        <v>3326.6455938273002</v>
      </c>
      <c r="G1847" s="2">
        <f t="shared" si="186"/>
        <v>-4.1210408571763502E-3</v>
      </c>
      <c r="H1847" s="2">
        <f t="shared" si="187"/>
        <v>-1.2937479605736579E-2</v>
      </c>
      <c r="I1847">
        <f t="shared" si="188"/>
        <v>15956.206658773646</v>
      </c>
      <c r="J1847">
        <f t="shared" si="189"/>
        <v>31397.903878205747</v>
      </c>
      <c r="AB1847" s="1">
        <v>41407</v>
      </c>
      <c r="AC1847">
        <v>2464.09</v>
      </c>
    </row>
    <row r="1848" spans="1:29">
      <c r="A1848" s="1">
        <v>41400</v>
      </c>
      <c r="B1848">
        <v>3612.5209494993301</v>
      </c>
      <c r="D1848" s="1">
        <v>41417</v>
      </c>
      <c r="E1848">
        <f t="shared" si="184"/>
        <v>2452.02</v>
      </c>
      <c r="F1848">
        <f t="shared" si="185"/>
        <v>3390.9756138027701</v>
      </c>
      <c r="G1848" s="2">
        <f t="shared" si="186"/>
        <v>-3.2615520095247152E-4</v>
      </c>
      <c r="H1848" s="2">
        <f t="shared" si="187"/>
        <v>1.9306454644724216E-2</v>
      </c>
      <c r="I1848">
        <f t="shared" si="188"/>
        <v>15951.002458984414</v>
      </c>
      <c r="J1848">
        <f t="shared" si="189"/>
        <v>32004.086085369734</v>
      </c>
      <c r="AB1848" s="1">
        <v>41408</v>
      </c>
      <c r="AC1848">
        <v>2459.4299999999998</v>
      </c>
    </row>
    <row r="1849" spans="1:29">
      <c r="A1849" s="1">
        <v>41401</v>
      </c>
      <c r="B1849">
        <v>3562.5577226894602</v>
      </c>
      <c r="D1849" s="1">
        <v>41418</v>
      </c>
      <c r="E1849">
        <f t="shared" si="184"/>
        <v>2454.7399999999998</v>
      </c>
      <c r="F1849">
        <f t="shared" si="185"/>
        <v>3379.7324479437302</v>
      </c>
      <c r="G1849" s="2">
        <f t="shared" si="186"/>
        <v>1.1092894837725353E-3</v>
      </c>
      <c r="H1849" s="2">
        <f t="shared" si="187"/>
        <v>-3.3469631002607573E-3</v>
      </c>
      <c r="I1849">
        <f t="shared" si="188"/>
        <v>15968.696738267796</v>
      </c>
      <c r="J1849">
        <f t="shared" si="189"/>
        <v>31896.969590184435</v>
      </c>
      <c r="AB1849" s="1">
        <v>41409</v>
      </c>
      <c r="AC1849">
        <v>2460.91</v>
      </c>
    </row>
    <row r="1850" spans="1:29">
      <c r="A1850" s="1">
        <v>41402</v>
      </c>
      <c r="B1850">
        <v>3626.1082582255399</v>
      </c>
      <c r="D1850" s="1">
        <v>41422</v>
      </c>
      <c r="E1850">
        <f t="shared" si="184"/>
        <v>2438.14</v>
      </c>
      <c r="F1850">
        <f t="shared" si="185"/>
        <v>3328.1240872693302</v>
      </c>
      <c r="G1850" s="2">
        <f t="shared" si="186"/>
        <v>-6.7624269780098833E-3</v>
      </c>
      <c r="H1850" s="2">
        <f t="shared" si="187"/>
        <v>-1.5301303698101709E-2</v>
      </c>
      <c r="I1850">
        <f t="shared" si="188"/>
        <v>15860.709592641275</v>
      </c>
      <c r="J1850">
        <f t="shared" si="189"/>
        <v>31408.90437143591</v>
      </c>
      <c r="AB1850" s="1">
        <v>41410</v>
      </c>
      <c r="AC1850">
        <v>2472.58</v>
      </c>
    </row>
    <row r="1851" spans="1:29">
      <c r="A1851" s="1">
        <v>41403</v>
      </c>
      <c r="B1851">
        <v>3609.4614903923698</v>
      </c>
      <c r="D1851" s="1">
        <v>41423</v>
      </c>
      <c r="E1851">
        <f t="shared" si="184"/>
        <v>2437.52</v>
      </c>
      <c r="F1851">
        <f t="shared" si="185"/>
        <v>3368.3918816107298</v>
      </c>
      <c r="G1851" s="2">
        <f t="shared" si="186"/>
        <v>-2.5429220635397876E-4</v>
      </c>
      <c r="H1851" s="2">
        <f t="shared" si="187"/>
        <v>1.2067897482027268E-2</v>
      </c>
      <c r="I1851">
        <f t="shared" si="188"/>
        <v>15856.676337804622</v>
      </c>
      <c r="J1851">
        <f t="shared" si="189"/>
        <v>31787.943809413195</v>
      </c>
      <c r="AB1851" s="1">
        <v>41411</v>
      </c>
      <c r="AC1851">
        <v>2460.64</v>
      </c>
    </row>
    <row r="1852" spans="1:29">
      <c r="A1852" s="1">
        <v>41404</v>
      </c>
      <c r="B1852">
        <v>3515.4952355962901</v>
      </c>
      <c r="D1852" s="1">
        <v>41424</v>
      </c>
      <c r="E1852">
        <f t="shared" si="184"/>
        <v>2435.5100000000002</v>
      </c>
      <c r="F1852">
        <f t="shared" si="185"/>
        <v>3412.7557356132302</v>
      </c>
      <c r="G1852" s="2">
        <f t="shared" si="186"/>
        <v>-8.2460861859590118E-4</v>
      </c>
      <c r="H1852" s="2">
        <f t="shared" si="187"/>
        <v>1.3139284010260288E-2</v>
      </c>
      <c r="I1852">
        <f t="shared" si="188"/>
        <v>15843.600785834182</v>
      </c>
      <c r="J1852">
        <f t="shared" si="189"/>
        <v>32205.614631227269</v>
      </c>
      <c r="AB1852" s="1">
        <v>41414</v>
      </c>
      <c r="AC1852">
        <v>2459.8200000000002</v>
      </c>
    </row>
    <row r="1853" spans="1:29">
      <c r="A1853" s="1">
        <v>41407</v>
      </c>
      <c r="B1853">
        <v>3506.06487808781</v>
      </c>
      <c r="D1853" s="1">
        <v>41425</v>
      </c>
      <c r="E1853">
        <f t="shared" si="184"/>
        <v>2428.94</v>
      </c>
      <c r="F1853">
        <f t="shared" si="185"/>
        <v>3358.1275997526</v>
      </c>
      <c r="G1853" s="2">
        <f t="shared" si="186"/>
        <v>-2.697586953040676E-3</v>
      </c>
      <c r="H1853" s="2">
        <f t="shared" si="187"/>
        <v>-1.6038394565783407E-2</v>
      </c>
      <c r="I1853">
        <f t="shared" si="188"/>
        <v>15800.861295065131</v>
      </c>
      <c r="J1853">
        <f t="shared" si="189"/>
        <v>31689.088276538081</v>
      </c>
      <c r="AB1853" s="1">
        <v>41415</v>
      </c>
      <c r="AC1853">
        <v>2462.9699999999998</v>
      </c>
    </row>
    <row r="1854" spans="1:29">
      <c r="A1854" s="1">
        <v>41408</v>
      </c>
      <c r="B1854">
        <v>3472.1803158622101</v>
      </c>
      <c r="D1854" s="1">
        <v>41428</v>
      </c>
      <c r="E1854">
        <f t="shared" si="184"/>
        <v>2430.8000000000002</v>
      </c>
      <c r="F1854">
        <f t="shared" si="185"/>
        <v>3406.3501544495198</v>
      </c>
      <c r="G1854" s="2">
        <f t="shared" si="186"/>
        <v>7.6576613666867743E-4</v>
      </c>
      <c r="H1854" s="2">
        <f t="shared" si="187"/>
        <v>1.4328603852156474E-2</v>
      </c>
      <c r="I1854">
        <f t="shared" si="188"/>
        <v>15812.961059575091</v>
      </c>
      <c r="J1854">
        <f t="shared" si="189"/>
        <v>32143.148668888607</v>
      </c>
      <c r="AB1854" s="1">
        <v>41416</v>
      </c>
      <c r="AC1854">
        <v>2452.8200000000002</v>
      </c>
    </row>
    <row r="1855" spans="1:29">
      <c r="A1855" s="1">
        <v>41409</v>
      </c>
      <c r="B1855">
        <v>3410.1106169478699</v>
      </c>
      <c r="D1855" s="1">
        <v>41429</v>
      </c>
      <c r="E1855">
        <f t="shared" si="184"/>
        <v>2425.08</v>
      </c>
      <c r="F1855">
        <f t="shared" si="185"/>
        <v>3359.5206073618001</v>
      </c>
      <c r="G1855" s="2">
        <f t="shared" si="186"/>
        <v>-2.3531347704460748E-3</v>
      </c>
      <c r="H1855" s="2">
        <f t="shared" si="187"/>
        <v>-1.3779068895867585E-2</v>
      </c>
      <c r="I1855">
        <f t="shared" si="188"/>
        <v>15775.751031082094</v>
      </c>
      <c r="J1855">
        <f t="shared" si="189"/>
        <v>31700.246008849877</v>
      </c>
      <c r="AB1855" s="1">
        <v>41417</v>
      </c>
      <c r="AC1855">
        <v>2452.02</v>
      </c>
    </row>
    <row r="1856" spans="1:29">
      <c r="A1856" s="1">
        <v>41410</v>
      </c>
      <c r="B1856">
        <v>3401.3858518986499</v>
      </c>
      <c r="D1856" s="1">
        <v>41430</v>
      </c>
      <c r="E1856">
        <f t="shared" si="184"/>
        <v>2422.9</v>
      </c>
      <c r="F1856">
        <f t="shared" si="185"/>
        <v>3368.6990464260798</v>
      </c>
      <c r="G1856" s="2">
        <f t="shared" si="186"/>
        <v>-8.9893941643159891E-4</v>
      </c>
      <c r="H1856" s="2">
        <f t="shared" si="187"/>
        <v>2.7007188881778784E-3</v>
      </c>
      <c r="I1856">
        <f t="shared" si="188"/>
        <v>15761.569586656444</v>
      </c>
      <c r="J1856">
        <f t="shared" si="189"/>
        <v>31785.859462005861</v>
      </c>
      <c r="AB1856" s="1">
        <v>41418</v>
      </c>
      <c r="AC1856">
        <v>2454.7399999999998</v>
      </c>
    </row>
    <row r="1857" spans="1:29">
      <c r="A1857" s="1">
        <v>41411</v>
      </c>
      <c r="B1857">
        <v>3331.1489806834802</v>
      </c>
      <c r="D1857" s="1">
        <v>41431</v>
      </c>
      <c r="E1857">
        <f t="shared" si="184"/>
        <v>2424.02</v>
      </c>
      <c r="F1857">
        <f t="shared" si="185"/>
        <v>3406.5765822112999</v>
      </c>
      <c r="G1857" s="2">
        <f t="shared" si="186"/>
        <v>4.6225597424576215E-4</v>
      </c>
      <c r="H1857" s="2">
        <f t="shared" si="187"/>
        <v>1.1212616272076337E-2</v>
      </c>
      <c r="I1857">
        <f t="shared" si="188"/>
        <v>15768.855466361367</v>
      </c>
      <c r="J1857">
        <f t="shared" si="189"/>
        <v>32142.262107031478</v>
      </c>
      <c r="AB1857" s="1">
        <v>41422</v>
      </c>
      <c r="AC1857">
        <v>2438.14</v>
      </c>
    </row>
    <row r="1858" spans="1:29">
      <c r="A1858" s="1">
        <v>41414</v>
      </c>
      <c r="B1858">
        <v>3330.4361810678301</v>
      </c>
      <c r="D1858" s="1">
        <v>41432</v>
      </c>
      <c r="E1858">
        <f t="shared" si="184"/>
        <v>2412.17</v>
      </c>
      <c r="F1858">
        <f t="shared" si="185"/>
        <v>3309.57917417929</v>
      </c>
      <c r="G1858" s="2">
        <f t="shared" si="186"/>
        <v>-4.8885735266209762E-3</v>
      </c>
      <c r="H1858" s="2">
        <f t="shared" si="187"/>
        <v>-2.8504922511149586E-2</v>
      </c>
      <c r="I1858">
        <f t="shared" si="188"/>
        <v>15691.7682569834</v>
      </c>
      <c r="J1858">
        <f t="shared" si="189"/>
        <v>31226.049416337486</v>
      </c>
      <c r="AB1858" s="1">
        <v>41423</v>
      </c>
      <c r="AC1858">
        <v>2437.52</v>
      </c>
    </row>
    <row r="1859" spans="1:29">
      <c r="A1859" s="1">
        <v>41415</v>
      </c>
      <c r="B1859">
        <v>3370.14107399258</v>
      </c>
      <c r="D1859" s="1">
        <v>41435</v>
      </c>
      <c r="E1859">
        <f t="shared" si="184"/>
        <v>2406.46</v>
      </c>
      <c r="F1859">
        <f t="shared" si="185"/>
        <v>3309.4474459629701</v>
      </c>
      <c r="G1859" s="2">
        <f t="shared" si="186"/>
        <v>-2.3671631767246959E-3</v>
      </c>
      <c r="H1859" s="2">
        <f t="shared" si="187"/>
        <v>-7.115131090310511E-5</v>
      </c>
      <c r="I1859">
        <f t="shared" si="188"/>
        <v>15654.623280987771</v>
      </c>
      <c r="J1859">
        <f t="shared" si="189"/>
        <v>31223.827641987191</v>
      </c>
      <c r="AB1859" s="1">
        <v>41424</v>
      </c>
      <c r="AC1859">
        <v>2435.5100000000002</v>
      </c>
    </row>
    <row r="1860" spans="1:29">
      <c r="A1860" s="1">
        <v>41416</v>
      </c>
      <c r="B1860">
        <v>3326.6455938273002</v>
      </c>
      <c r="D1860" s="1">
        <v>41436</v>
      </c>
      <c r="E1860">
        <f t="shared" si="184"/>
        <v>2404.46</v>
      </c>
      <c r="F1860">
        <f t="shared" si="185"/>
        <v>3290.2211346435301</v>
      </c>
      <c r="G1860" s="2">
        <f t="shared" si="186"/>
        <v>-8.3109629912814231E-4</v>
      </c>
      <c r="H1860" s="2">
        <f t="shared" si="187"/>
        <v>-5.8408722863706793E-3</v>
      </c>
      <c r="I1860">
        <f t="shared" si="188"/>
        <v>15641.612781514697</v>
      </c>
      <c r="J1860">
        <f t="shared" si="189"/>
        <v>31041.453252438696</v>
      </c>
      <c r="AB1860" s="1">
        <v>41425</v>
      </c>
      <c r="AC1860">
        <v>2428.94</v>
      </c>
    </row>
    <row r="1861" spans="1:29">
      <c r="A1861" s="1">
        <v>41417</v>
      </c>
      <c r="B1861">
        <v>3390.9756138027701</v>
      </c>
      <c r="D1861" s="1">
        <v>41437</v>
      </c>
      <c r="E1861">
        <f t="shared" ref="E1861:E1924" si="190">SUMIF(AB:AB,D1861,AC:AC)</f>
        <v>2399.04</v>
      </c>
      <c r="F1861">
        <f t="shared" ref="F1861:F1924" si="191">SUMIF(A:A,D1861,B:B)</f>
        <v>3310.6135961629898</v>
      </c>
      <c r="G1861" s="2">
        <f t="shared" ref="G1861:G1924" si="192">E1861/E1860-1</f>
        <v>-2.2541443816906925E-3</v>
      </c>
      <c r="H1861" s="2">
        <f t="shared" ref="H1861:H1924" si="193">(F1861/F1860-1)-($M$23/252)</f>
        <v>6.1665507781663801E-3</v>
      </c>
      <c r="I1861">
        <f t="shared" ref="I1861:I1924" si="194">I1860*(1+G1861)</f>
        <v>15606.354327942665</v>
      </c>
      <c r="J1861">
        <f t="shared" ref="J1861:J1924" si="195">J1860*(1+H1861)</f>
        <v>31232.871950147935</v>
      </c>
      <c r="AB1861" s="1">
        <v>41428</v>
      </c>
      <c r="AC1861">
        <v>2430.8000000000002</v>
      </c>
    </row>
    <row r="1862" spans="1:29">
      <c r="A1862" s="1">
        <v>41418</v>
      </c>
      <c r="B1862">
        <v>3379.7324479437302</v>
      </c>
      <c r="D1862" s="1">
        <v>41438</v>
      </c>
      <c r="E1862">
        <f t="shared" si="190"/>
        <v>2406.16</v>
      </c>
      <c r="F1862">
        <f t="shared" si="191"/>
        <v>3292.8259631655301</v>
      </c>
      <c r="G1862" s="2">
        <f t="shared" si="192"/>
        <v>2.9678538081898687E-3</v>
      </c>
      <c r="H1862" s="2">
        <f t="shared" si="193"/>
        <v>-5.4042604449412775E-3</v>
      </c>
      <c r="I1862">
        <f t="shared" si="194"/>
        <v>15652.671706066811</v>
      </c>
      <c r="J1862">
        <f t="shared" si="195"/>
        <v>31064.081375685837</v>
      </c>
      <c r="AB1862" s="1">
        <v>41429</v>
      </c>
      <c r="AC1862">
        <v>2425.08</v>
      </c>
    </row>
    <row r="1863" spans="1:29">
      <c r="A1863" s="1">
        <v>41422</v>
      </c>
      <c r="B1863">
        <v>3328.1240872693302</v>
      </c>
      <c r="D1863" s="1">
        <v>41439</v>
      </c>
      <c r="E1863">
        <f t="shared" si="190"/>
        <v>2415.41</v>
      </c>
      <c r="F1863">
        <f t="shared" si="191"/>
        <v>3319.9398528669799</v>
      </c>
      <c r="G1863" s="2">
        <f t="shared" si="192"/>
        <v>3.8442996309473454E-3</v>
      </c>
      <c r="H1863" s="2">
        <f t="shared" si="193"/>
        <v>8.2028818173226162E-3</v>
      </c>
      <c r="I1863">
        <f t="shared" si="194"/>
        <v>15712.845266129783</v>
      </c>
      <c r="J1863">
        <f t="shared" si="195"/>
        <v>31318.89636397428</v>
      </c>
      <c r="AB1863" s="1">
        <v>41430</v>
      </c>
      <c r="AC1863">
        <v>2422.9</v>
      </c>
    </row>
    <row r="1864" spans="1:29">
      <c r="A1864" s="1">
        <v>41423</v>
      </c>
      <c r="B1864">
        <v>3368.3918816107298</v>
      </c>
      <c r="D1864" s="1">
        <v>41442</v>
      </c>
      <c r="E1864">
        <f t="shared" si="190"/>
        <v>2409.15</v>
      </c>
      <c r="F1864">
        <f t="shared" si="191"/>
        <v>3305.3997271788398</v>
      </c>
      <c r="G1864" s="2">
        <f t="shared" si="192"/>
        <v>-2.591692507690091E-3</v>
      </c>
      <c r="H1864" s="2">
        <f t="shared" si="193"/>
        <v>-4.4109844806400674E-3</v>
      </c>
      <c r="I1864">
        <f t="shared" si="194"/>
        <v>15672.122402779061</v>
      </c>
      <c r="J1864">
        <f t="shared" si="195"/>
        <v>31180.749198162015</v>
      </c>
      <c r="AB1864" s="1">
        <v>41431</v>
      </c>
      <c r="AC1864">
        <v>2424.02</v>
      </c>
    </row>
    <row r="1865" spans="1:29">
      <c r="A1865" s="1">
        <v>41424</v>
      </c>
      <c r="B1865">
        <v>3412.7557356132302</v>
      </c>
      <c r="D1865" s="1">
        <v>41443</v>
      </c>
      <c r="E1865">
        <f t="shared" si="190"/>
        <v>2407.4299999999998</v>
      </c>
      <c r="F1865">
        <f t="shared" si="191"/>
        <v>3263.9852039948601</v>
      </c>
      <c r="G1865" s="2">
        <f t="shared" si="192"/>
        <v>-7.1394475229857868E-4</v>
      </c>
      <c r="H1865" s="2">
        <f t="shared" si="193"/>
        <v>-1.2560703173267773E-2</v>
      </c>
      <c r="I1865">
        <f t="shared" si="194"/>
        <v>15660.933373232216</v>
      </c>
      <c r="J1865">
        <f t="shared" si="195"/>
        <v>30789.097062763794</v>
      </c>
      <c r="AB1865" s="1">
        <v>41432</v>
      </c>
      <c r="AC1865">
        <v>2412.17</v>
      </c>
    </row>
    <row r="1866" spans="1:29">
      <c r="A1866" s="1">
        <v>41425</v>
      </c>
      <c r="B1866">
        <v>3358.1275997526</v>
      </c>
      <c r="D1866" s="1">
        <v>41444</v>
      </c>
      <c r="E1866">
        <f t="shared" si="190"/>
        <v>2387.59</v>
      </c>
      <c r="F1866">
        <f t="shared" si="191"/>
        <v>3254.5818540205</v>
      </c>
      <c r="G1866" s="2">
        <f t="shared" si="192"/>
        <v>-8.2411534291754185E-3</v>
      </c>
      <c r="H1866" s="2">
        <f t="shared" si="193"/>
        <v>-2.9122905668832791E-3</v>
      </c>
      <c r="I1866">
        <f t="shared" si="194"/>
        <v>15531.869218459315</v>
      </c>
      <c r="J1866">
        <f t="shared" si="195"/>
        <v>30699.430265825056</v>
      </c>
      <c r="AB1866" s="1">
        <v>41435</v>
      </c>
      <c r="AC1866">
        <v>2406.46</v>
      </c>
    </row>
    <row r="1867" spans="1:29">
      <c r="A1867" s="1">
        <v>41428</v>
      </c>
      <c r="B1867">
        <v>3406.3501544495198</v>
      </c>
      <c r="D1867" s="1">
        <v>41445</v>
      </c>
      <c r="E1867">
        <f t="shared" si="190"/>
        <v>2363.7199999999998</v>
      </c>
      <c r="F1867">
        <f t="shared" si="191"/>
        <v>3017.5620381601302</v>
      </c>
      <c r="G1867" s="2">
        <f t="shared" si="192"/>
        <v>-9.9975288889635472E-3</v>
      </c>
      <c r="H1867" s="2">
        <f t="shared" si="193"/>
        <v>-7.2857852422905572E-2</v>
      </c>
      <c r="I1867">
        <f t="shared" si="194"/>
        <v>15376.588907248164</v>
      </c>
      <c r="J1867">
        <f t="shared" si="195"/>
        <v>28462.735706050295</v>
      </c>
      <c r="AB1867" s="1">
        <v>41436</v>
      </c>
      <c r="AC1867">
        <v>2404.46</v>
      </c>
    </row>
    <row r="1868" spans="1:29">
      <c r="A1868" s="1">
        <v>41429</v>
      </c>
      <c r="B1868">
        <v>3359.5206073618001</v>
      </c>
      <c r="D1868" s="1">
        <v>41446</v>
      </c>
      <c r="E1868">
        <f t="shared" si="190"/>
        <v>2353.6999999999998</v>
      </c>
      <c r="F1868">
        <f t="shared" si="191"/>
        <v>3003.9493300048598</v>
      </c>
      <c r="G1868" s="2">
        <f t="shared" si="192"/>
        <v>-4.2390807709881129E-3</v>
      </c>
      <c r="H1868" s="2">
        <f t="shared" si="193"/>
        <v>-4.5425101976143464E-3</v>
      </c>
      <c r="I1868">
        <f t="shared" si="194"/>
        <v>15311.40630488806</v>
      </c>
      <c r="J1868">
        <f t="shared" si="195"/>
        <v>28333.443438853559</v>
      </c>
      <c r="AB1868" s="1">
        <v>41437</v>
      </c>
      <c r="AC1868">
        <v>2399.04</v>
      </c>
    </row>
    <row r="1869" spans="1:29">
      <c r="A1869" s="1">
        <v>41430</v>
      </c>
      <c r="B1869">
        <v>3368.6990464260798</v>
      </c>
      <c r="D1869" s="1">
        <v>41449</v>
      </c>
      <c r="E1869">
        <f t="shared" si="190"/>
        <v>2346.19</v>
      </c>
      <c r="F1869">
        <f t="shared" si="191"/>
        <v>2956.1111741284799</v>
      </c>
      <c r="G1869" s="2">
        <f t="shared" si="192"/>
        <v>-3.1907209924798563E-3</v>
      </c>
      <c r="H1869" s="2">
        <f t="shared" si="193"/>
        <v>-1.5956436689866269E-2</v>
      </c>
      <c r="I1869">
        <f t="shared" si="194"/>
        <v>15262.551879366665</v>
      </c>
      <c r="J1869">
        <f t="shared" si="195"/>
        <v>27881.342642415588</v>
      </c>
      <c r="AB1869" s="1">
        <v>41438</v>
      </c>
      <c r="AC1869">
        <v>2406.16</v>
      </c>
    </row>
    <row r="1870" spans="1:29">
      <c r="A1870" s="1">
        <v>41431</v>
      </c>
      <c r="B1870">
        <v>3406.5765822112999</v>
      </c>
      <c r="D1870" s="1">
        <v>41450</v>
      </c>
      <c r="E1870">
        <f t="shared" si="190"/>
        <v>2337.25</v>
      </c>
      <c r="F1870">
        <f t="shared" si="191"/>
        <v>2942.2961131438801</v>
      </c>
      <c r="G1870" s="2">
        <f t="shared" si="192"/>
        <v>-3.8104330851295165E-3</v>
      </c>
      <c r="H1870" s="2">
        <f t="shared" si="193"/>
        <v>-4.7047394040885867E-3</v>
      </c>
      <c r="I1870">
        <f t="shared" si="194"/>
        <v>15204.394946722021</v>
      </c>
      <c r="J1870">
        <f t="shared" si="195"/>
        <v>27750.16819104692</v>
      </c>
      <c r="AB1870" s="1">
        <v>41439</v>
      </c>
      <c r="AC1870">
        <v>2415.41</v>
      </c>
    </row>
    <row r="1871" spans="1:29">
      <c r="A1871" s="1">
        <v>41432</v>
      </c>
      <c r="B1871">
        <v>3309.57917417929</v>
      </c>
      <c r="D1871" s="1">
        <v>41451</v>
      </c>
      <c r="E1871">
        <f t="shared" si="190"/>
        <v>2347.59</v>
      </c>
      <c r="F1871">
        <f t="shared" si="191"/>
        <v>2844.60224844815</v>
      </c>
      <c r="G1871" s="2">
        <f t="shared" si="192"/>
        <v>4.4240025671196115E-3</v>
      </c>
      <c r="H1871" s="2">
        <f t="shared" si="193"/>
        <v>-3.3234623431302381E-2</v>
      </c>
      <c r="I1871">
        <f t="shared" si="194"/>
        <v>15271.65922899782</v>
      </c>
      <c r="J1871">
        <f t="shared" si="195"/>
        <v>26827.901801062169</v>
      </c>
      <c r="AB1871" s="1">
        <v>41442</v>
      </c>
      <c r="AC1871">
        <v>2409.15</v>
      </c>
    </row>
    <row r="1872" spans="1:29">
      <c r="A1872" s="1">
        <v>41435</v>
      </c>
      <c r="B1872">
        <v>3309.4474459629701</v>
      </c>
      <c r="D1872" s="1">
        <v>41452</v>
      </c>
      <c r="E1872">
        <f t="shared" si="190"/>
        <v>2356.81</v>
      </c>
      <c r="F1872">
        <f t="shared" si="191"/>
        <v>2817.8606576490802</v>
      </c>
      <c r="G1872" s="2">
        <f t="shared" si="192"/>
        <v>3.927431962139849E-3</v>
      </c>
      <c r="H1872" s="2">
        <f t="shared" si="193"/>
        <v>-9.432168183293543E-3</v>
      </c>
      <c r="I1872">
        <f t="shared" si="194"/>
        <v>15331.637631568694</v>
      </c>
      <c r="J1872">
        <f t="shared" si="195"/>
        <v>26574.85651926967</v>
      </c>
      <c r="AB1872" s="1">
        <v>41443</v>
      </c>
      <c r="AC1872">
        <v>2407.4299999999998</v>
      </c>
    </row>
    <row r="1873" spans="1:29">
      <c r="A1873" s="1">
        <v>41436</v>
      </c>
      <c r="B1873">
        <v>3290.2211346435301</v>
      </c>
      <c r="D1873" s="1">
        <v>41453</v>
      </c>
      <c r="E1873">
        <f t="shared" si="190"/>
        <v>2361.89</v>
      </c>
      <c r="F1873">
        <f t="shared" si="191"/>
        <v>2849.8285275685598</v>
      </c>
      <c r="G1873" s="2">
        <f t="shared" si="192"/>
        <v>2.1554558916501154E-3</v>
      </c>
      <c r="H1873" s="2">
        <f t="shared" si="193"/>
        <v>1.131338135465384E-2</v>
      </c>
      <c r="I1873">
        <f t="shared" si="194"/>
        <v>15364.684300230303</v>
      </c>
      <c r="J1873">
        <f t="shared" si="195"/>
        <v>26875.508005517375</v>
      </c>
      <c r="AB1873" s="1">
        <v>41444</v>
      </c>
      <c r="AC1873">
        <v>2387.59</v>
      </c>
    </row>
    <row r="1874" spans="1:29">
      <c r="A1874" s="1">
        <v>41437</v>
      </c>
      <c r="B1874">
        <v>3310.6135961629898</v>
      </c>
      <c r="D1874" s="1">
        <v>41456</v>
      </c>
      <c r="E1874">
        <f t="shared" si="190"/>
        <v>2364.58</v>
      </c>
      <c r="F1874">
        <f t="shared" si="191"/>
        <v>2855.46129456877</v>
      </c>
      <c r="G1874" s="2">
        <f t="shared" si="192"/>
        <v>1.1389184085626169E-3</v>
      </c>
      <c r="H1874" s="2">
        <f t="shared" si="193"/>
        <v>1.9451791867524889E-3</v>
      </c>
      <c r="I1874">
        <f t="shared" si="194"/>
        <v>15382.183422021588</v>
      </c>
      <c r="J1874">
        <f t="shared" si="195"/>
        <v>26927.785684323106</v>
      </c>
      <c r="AB1874" s="1">
        <v>41445</v>
      </c>
      <c r="AC1874">
        <v>2363.7199999999998</v>
      </c>
    </row>
    <row r="1875" spans="1:29">
      <c r="A1875" s="1">
        <v>41438</v>
      </c>
      <c r="B1875">
        <v>3292.8259631655301</v>
      </c>
      <c r="D1875" s="1">
        <v>41457</v>
      </c>
      <c r="E1875">
        <f t="shared" si="190"/>
        <v>2370.08</v>
      </c>
      <c r="F1875">
        <f t="shared" si="191"/>
        <v>2905.1737464337398</v>
      </c>
      <c r="G1875" s="2">
        <f t="shared" si="192"/>
        <v>2.3259944683622358E-3</v>
      </c>
      <c r="H1875" s="2">
        <f t="shared" si="193"/>
        <v>1.7378255315177862E-2</v>
      </c>
      <c r="I1875">
        <f t="shared" si="194"/>
        <v>15417.962295572543</v>
      </c>
      <c r="J1875">
        <f t="shared" si="195"/>
        <v>27395.743619017663</v>
      </c>
      <c r="AB1875" s="1">
        <v>41446</v>
      </c>
      <c r="AC1875">
        <v>2353.6999999999998</v>
      </c>
    </row>
    <row r="1876" spans="1:29">
      <c r="A1876" s="1">
        <v>41439</v>
      </c>
      <c r="B1876">
        <v>3319.9398528669799</v>
      </c>
      <c r="D1876" s="1">
        <v>41458</v>
      </c>
      <c r="E1876">
        <f t="shared" si="190"/>
        <v>2366.6999999999998</v>
      </c>
      <c r="F1876">
        <f t="shared" si="191"/>
        <v>2922.85400716202</v>
      </c>
      <c r="G1876" s="2">
        <f t="shared" si="192"/>
        <v>-1.4261121987444447E-3</v>
      </c>
      <c r="H1876" s="2">
        <f t="shared" si="193"/>
        <v>6.0544350776315595E-3</v>
      </c>
      <c r="I1876">
        <f t="shared" si="194"/>
        <v>15395.974551463045</v>
      </c>
      <c r="J1876">
        <f t="shared" si="195"/>
        <v>27561.609370162441</v>
      </c>
      <c r="AB1876" s="1">
        <v>41449</v>
      </c>
      <c r="AC1876">
        <v>2346.19</v>
      </c>
    </row>
    <row r="1877" spans="1:29">
      <c r="A1877" s="1">
        <v>41442</v>
      </c>
      <c r="B1877">
        <v>3305.3997271788398</v>
      </c>
      <c r="D1877" s="1">
        <v>41460</v>
      </c>
      <c r="E1877">
        <f t="shared" si="190"/>
        <v>2340.6</v>
      </c>
      <c r="F1877">
        <f t="shared" si="191"/>
        <v>2795.64321597136</v>
      </c>
      <c r="G1877" s="2">
        <f t="shared" si="192"/>
        <v>-1.1028013689947991E-2</v>
      </c>
      <c r="H1877" s="2">
        <f t="shared" si="193"/>
        <v>-4.3554149482705452E-2</v>
      </c>
      <c r="I1877">
        <f t="shared" si="194"/>
        <v>15226.18753333942</v>
      </c>
      <c r="J1877">
        <f t="shared" si="195"/>
        <v>26361.186915670452</v>
      </c>
      <c r="AB1877" s="1">
        <v>41450</v>
      </c>
      <c r="AC1877">
        <v>2337.25</v>
      </c>
    </row>
    <row r="1878" spans="1:29">
      <c r="A1878" s="1">
        <v>41443</v>
      </c>
      <c r="B1878">
        <v>3263.9852039948601</v>
      </c>
      <c r="D1878" s="1">
        <v>41463</v>
      </c>
      <c r="E1878">
        <f t="shared" si="190"/>
        <v>2353.37</v>
      </c>
      <c r="F1878">
        <f t="shared" si="191"/>
        <v>2863.55173582511</v>
      </c>
      <c r="G1878" s="2">
        <f t="shared" si="192"/>
        <v>5.4558660172605578E-3</v>
      </c>
      <c r="H1878" s="2">
        <f t="shared" si="193"/>
        <v>2.4259490005819364E-2</v>
      </c>
      <c r="I1878">
        <f t="shared" si="194"/>
        <v>15309.259572475003</v>
      </c>
      <c r="J1878">
        <f t="shared" si="195"/>
        <v>27000.695866192695</v>
      </c>
      <c r="AB1878" s="1">
        <v>41451</v>
      </c>
      <c r="AC1878">
        <v>2347.59</v>
      </c>
    </row>
    <row r="1879" spans="1:29">
      <c r="A1879" s="1">
        <v>41444</v>
      </c>
      <c r="B1879">
        <v>3254.5818540205</v>
      </c>
      <c r="D1879" s="1">
        <v>41464</v>
      </c>
      <c r="E1879">
        <f t="shared" si="190"/>
        <v>2358.39</v>
      </c>
      <c r="F1879">
        <f t="shared" si="191"/>
        <v>2894.2539919230899</v>
      </c>
      <c r="G1879" s="2">
        <f t="shared" si="192"/>
        <v>2.1331112404763264E-3</v>
      </c>
      <c r="H1879" s="2">
        <f t="shared" si="193"/>
        <v>1.0690390412974782E-2</v>
      </c>
      <c r="I1879">
        <f t="shared" si="194"/>
        <v>15341.915926152418</v>
      </c>
      <c r="J1879">
        <f t="shared" si="195"/>
        <v>27289.343846424286</v>
      </c>
      <c r="AB1879" s="1">
        <v>41452</v>
      </c>
      <c r="AC1879">
        <v>2356.81</v>
      </c>
    </row>
    <row r="1880" spans="1:29">
      <c r="A1880" s="1">
        <v>41445</v>
      </c>
      <c r="B1880">
        <v>3017.5620381601302</v>
      </c>
      <c r="D1880" s="1">
        <v>41465</v>
      </c>
      <c r="E1880">
        <f t="shared" si="190"/>
        <v>2354.4</v>
      </c>
      <c r="F1880">
        <f t="shared" si="191"/>
        <v>2891.3952843366801</v>
      </c>
      <c r="G1880" s="2">
        <f t="shared" si="192"/>
        <v>-1.691832139722349E-3</v>
      </c>
      <c r="H1880" s="2">
        <f t="shared" si="193"/>
        <v>-1.0190674903655431E-3</v>
      </c>
      <c r="I1880">
        <f t="shared" si="194"/>
        <v>15315.959979703635</v>
      </c>
      <c r="J1880">
        <f t="shared" si="195"/>
        <v>27261.534163276989</v>
      </c>
      <c r="AB1880" s="1">
        <v>41453</v>
      </c>
      <c r="AC1880">
        <v>2361.89</v>
      </c>
    </row>
    <row r="1881" spans="1:29">
      <c r="A1881" s="1">
        <v>41446</v>
      </c>
      <c r="B1881">
        <v>3003.9493300048598</v>
      </c>
      <c r="D1881" s="1">
        <v>41466</v>
      </c>
      <c r="E1881">
        <f t="shared" si="190"/>
        <v>2371.4299999999998</v>
      </c>
      <c r="F1881">
        <f t="shared" si="191"/>
        <v>2988.2929603582202</v>
      </c>
      <c r="G1881" s="2">
        <f t="shared" si="192"/>
        <v>7.2332653754672016E-3</v>
      </c>
      <c r="H1881" s="2">
        <f t="shared" si="193"/>
        <v>3.3481078702230459E-2</v>
      </c>
      <c r="I1881">
        <f t="shared" si="194"/>
        <v>15426.744382716866</v>
      </c>
      <c r="J1881">
        <f t="shared" si="195"/>
        <v>28174.279734141208</v>
      </c>
      <c r="AB1881" s="1">
        <v>41456</v>
      </c>
      <c r="AC1881">
        <v>2364.58</v>
      </c>
    </row>
    <row r="1882" spans="1:29">
      <c r="A1882" s="1">
        <v>41449</v>
      </c>
      <c r="B1882">
        <v>2956.1111741284799</v>
      </c>
      <c r="D1882" s="1">
        <v>41467</v>
      </c>
      <c r="E1882">
        <f t="shared" si="190"/>
        <v>2367.85</v>
      </c>
      <c r="F1882">
        <f t="shared" si="191"/>
        <v>2981.8300159720502</v>
      </c>
      <c r="G1882" s="2">
        <f t="shared" si="192"/>
        <v>-1.5096376447966131E-3</v>
      </c>
      <c r="H1882" s="2">
        <f t="shared" si="193"/>
        <v>-2.1941038197373134E-3</v>
      </c>
      <c r="I1882">
        <f t="shared" si="194"/>
        <v>15403.455588660063</v>
      </c>
      <c r="J1882">
        <f t="shared" si="195"/>
        <v>28112.462439358183</v>
      </c>
      <c r="AB1882" s="1">
        <v>41457</v>
      </c>
      <c r="AC1882">
        <v>2370.08</v>
      </c>
    </row>
    <row r="1883" spans="1:29">
      <c r="A1883" s="1">
        <v>41450</v>
      </c>
      <c r="B1883">
        <v>2942.2961131438801</v>
      </c>
      <c r="D1883" s="1">
        <v>41470</v>
      </c>
      <c r="E1883">
        <f t="shared" si="190"/>
        <v>2375.6799999999998</v>
      </c>
      <c r="F1883">
        <f t="shared" si="191"/>
        <v>3004.0712246996</v>
      </c>
      <c r="G1883" s="2">
        <f t="shared" si="192"/>
        <v>3.3067973055724842E-3</v>
      </c>
      <c r="H1883" s="2">
        <f t="shared" si="193"/>
        <v>7.427563142247429E-3</v>
      </c>
      <c r="I1883">
        <f t="shared" si="194"/>
        <v>15454.391694097149</v>
      </c>
      <c r="J1883">
        <f t="shared" si="195"/>
        <v>28321.269529210575</v>
      </c>
      <c r="AB1883" s="1">
        <v>41458</v>
      </c>
      <c r="AC1883">
        <v>2366.6999999999998</v>
      </c>
    </row>
    <row r="1884" spans="1:29">
      <c r="A1884" s="1">
        <v>41451</v>
      </c>
      <c r="B1884">
        <v>2844.60224844815</v>
      </c>
      <c r="D1884" s="1">
        <v>41471</v>
      </c>
      <c r="E1884">
        <f t="shared" si="190"/>
        <v>2380.39</v>
      </c>
      <c r="F1884">
        <f t="shared" si="191"/>
        <v>3024.79734863665</v>
      </c>
      <c r="G1884" s="2">
        <f t="shared" si="192"/>
        <v>1.982590247844751E-3</v>
      </c>
      <c r="H1884" s="2">
        <f t="shared" si="193"/>
        <v>6.8679958446732029E-3</v>
      </c>
      <c r="I1884">
        <f t="shared" si="194"/>
        <v>15485.031420356239</v>
      </c>
      <c r="J1884">
        <f t="shared" si="195"/>
        <v>28515.779890653059</v>
      </c>
      <c r="AB1884" s="1">
        <v>41460</v>
      </c>
      <c r="AC1884">
        <v>2340.6</v>
      </c>
    </row>
    <row r="1885" spans="1:29">
      <c r="A1885" s="1">
        <v>41452</v>
      </c>
      <c r="B1885">
        <v>2817.8606576490802</v>
      </c>
      <c r="D1885" s="1">
        <v>41472</v>
      </c>
      <c r="E1885">
        <f t="shared" si="190"/>
        <v>2386.25</v>
      </c>
      <c r="F1885">
        <f t="shared" si="191"/>
        <v>3003.0825143900202</v>
      </c>
      <c r="G1885" s="2">
        <f t="shared" si="192"/>
        <v>2.4617814727838638E-3</v>
      </c>
      <c r="H1885" s="2">
        <f t="shared" si="193"/>
        <v>-7.2102877413281804E-3</v>
      </c>
      <c r="I1885">
        <f t="shared" si="194"/>
        <v>15523.152183812348</v>
      </c>
      <c r="J1885">
        <f t="shared" si="195"/>
        <v>28310.17291247307</v>
      </c>
      <c r="AB1885" s="1">
        <v>41463</v>
      </c>
      <c r="AC1885">
        <v>2353.37</v>
      </c>
    </row>
    <row r="1886" spans="1:29">
      <c r="A1886" s="1">
        <v>41453</v>
      </c>
      <c r="B1886">
        <v>2849.8285275685598</v>
      </c>
      <c r="D1886" s="1">
        <v>41473</v>
      </c>
      <c r="E1886">
        <f t="shared" si="190"/>
        <v>2381.85</v>
      </c>
      <c r="F1886">
        <f t="shared" si="191"/>
        <v>3011.7269069948002</v>
      </c>
      <c r="G1886" s="2">
        <f t="shared" si="192"/>
        <v>-1.843897328444255E-3</v>
      </c>
      <c r="H1886" s="2">
        <f t="shared" si="193"/>
        <v>2.84715731598525E-3</v>
      </c>
      <c r="I1886">
        <f t="shared" si="194"/>
        <v>15494.529084971582</v>
      </c>
      <c r="J1886">
        <f t="shared" si="195"/>
        <v>28390.776428397621</v>
      </c>
      <c r="AB1886" s="1">
        <v>41464</v>
      </c>
      <c r="AC1886">
        <v>2358.39</v>
      </c>
    </row>
    <row r="1887" spans="1:29">
      <c r="A1887" s="1">
        <v>41456</v>
      </c>
      <c r="B1887">
        <v>2855.46129456877</v>
      </c>
      <c r="D1887" s="1">
        <v>41474</v>
      </c>
      <c r="E1887">
        <f t="shared" si="190"/>
        <v>2392.5500000000002</v>
      </c>
      <c r="F1887">
        <f t="shared" si="191"/>
        <v>3047.0115794040798</v>
      </c>
      <c r="G1887" s="2">
        <f t="shared" si="192"/>
        <v>4.4923064004871449E-3</v>
      </c>
      <c r="H1887" s="2">
        <f t="shared" si="193"/>
        <v>1.1684411717169574E-2</v>
      </c>
      <c r="I1887">
        <f t="shared" si="194"/>
        <v>15564.135257152535</v>
      </c>
      <c r="J1887">
        <f t="shared" si="195"/>
        <v>28722.50594915713</v>
      </c>
      <c r="AB1887" s="1">
        <v>41465</v>
      </c>
      <c r="AC1887">
        <v>2354.4</v>
      </c>
    </row>
    <row r="1888" spans="1:29">
      <c r="A1888" s="1">
        <v>41457</v>
      </c>
      <c r="B1888">
        <v>2905.1737464337398</v>
      </c>
      <c r="D1888" s="1">
        <v>41477</v>
      </c>
      <c r="E1888">
        <f t="shared" si="190"/>
        <v>2395.48</v>
      </c>
      <c r="F1888">
        <f t="shared" si="191"/>
        <v>3150.19118000564</v>
      </c>
      <c r="G1888" s="2">
        <f t="shared" si="192"/>
        <v>1.2246348038702504E-3</v>
      </c>
      <c r="H1888" s="2">
        <f t="shared" si="193"/>
        <v>3.3831206912239585E-2</v>
      </c>
      <c r="I1888">
        <f t="shared" si="194"/>
        <v>15583.195638880588</v>
      </c>
      <c r="J1888">
        <f t="shared" si="195"/>
        <v>29694.222990961094</v>
      </c>
      <c r="AB1888" s="1">
        <v>41466</v>
      </c>
      <c r="AC1888">
        <v>2371.4299999999998</v>
      </c>
    </row>
    <row r="1889" spans="1:29">
      <c r="A1889" s="1">
        <v>41458</v>
      </c>
      <c r="B1889">
        <v>2922.85400716202</v>
      </c>
      <c r="D1889" s="1">
        <v>41478</v>
      </c>
      <c r="E1889">
        <f t="shared" si="190"/>
        <v>2392.5</v>
      </c>
      <c r="F1889">
        <f t="shared" si="191"/>
        <v>3145.9765415685501</v>
      </c>
      <c r="G1889" s="2">
        <f t="shared" si="192"/>
        <v>-1.2440095513216454E-3</v>
      </c>
      <c r="H1889" s="2">
        <f t="shared" si="193"/>
        <v>-1.3692484626991789E-3</v>
      </c>
      <c r="I1889">
        <f t="shared" si="194"/>
        <v>15563.809994665708</v>
      </c>
      <c r="J1889">
        <f t="shared" si="195"/>
        <v>29653.564221779674</v>
      </c>
      <c r="AB1889" s="1">
        <v>41467</v>
      </c>
      <c r="AC1889">
        <v>2367.85</v>
      </c>
    </row>
    <row r="1890" spans="1:29">
      <c r="A1890" s="1">
        <v>41460</v>
      </c>
      <c r="B1890">
        <v>2795.64321597136</v>
      </c>
      <c r="D1890" s="1">
        <v>41479</v>
      </c>
      <c r="E1890">
        <f t="shared" si="190"/>
        <v>2383.4</v>
      </c>
      <c r="F1890">
        <f t="shared" si="191"/>
        <v>3097.82589679901</v>
      </c>
      <c r="G1890" s="2">
        <f t="shared" si="192"/>
        <v>-3.8035527690699622E-3</v>
      </c>
      <c r="H1890" s="2">
        <f t="shared" si="193"/>
        <v>-1.5336817678003023E-2</v>
      </c>
      <c r="I1890">
        <f t="shared" si="194"/>
        <v>15504.612222063219</v>
      </c>
      <c r="J1890">
        <f t="shared" si="195"/>
        <v>29198.772913807286</v>
      </c>
      <c r="AB1890" s="1">
        <v>41470</v>
      </c>
      <c r="AC1890">
        <v>2375.6799999999998</v>
      </c>
    </row>
    <row r="1891" spans="1:29">
      <c r="A1891" s="1">
        <v>41463</v>
      </c>
      <c r="B1891">
        <v>2863.55173582511</v>
      </c>
      <c r="D1891" s="1">
        <v>41480</v>
      </c>
      <c r="E1891">
        <f t="shared" si="190"/>
        <v>2378.2600000000002</v>
      </c>
      <c r="F1891">
        <f t="shared" si="191"/>
        <v>3120.4804312763999</v>
      </c>
      <c r="G1891" s="2">
        <f t="shared" si="192"/>
        <v>-2.156583032642434E-3</v>
      </c>
      <c r="H1891" s="2">
        <f t="shared" si="193"/>
        <v>7.2816939510467974E-3</v>
      </c>
      <c r="I1891">
        <f t="shared" si="194"/>
        <v>15471.175238417416</v>
      </c>
      <c r="J1891">
        <f t="shared" si="195"/>
        <v>29411.389441911742</v>
      </c>
      <c r="AB1891" s="1">
        <v>41471</v>
      </c>
      <c r="AC1891">
        <v>2380.39</v>
      </c>
    </row>
    <row r="1892" spans="1:29">
      <c r="A1892" s="1">
        <v>41464</v>
      </c>
      <c r="B1892">
        <v>2894.2539919230899</v>
      </c>
      <c r="D1892" s="1">
        <v>41481</v>
      </c>
      <c r="E1892">
        <f t="shared" si="190"/>
        <v>2385.7199999999998</v>
      </c>
      <c r="F1892">
        <f t="shared" si="191"/>
        <v>3106.3537915063398</v>
      </c>
      <c r="G1892" s="2">
        <f t="shared" si="192"/>
        <v>3.136747033545273E-3</v>
      </c>
      <c r="H1892" s="2">
        <f t="shared" si="193"/>
        <v>-4.5584212650199626E-3</v>
      </c>
      <c r="I1892">
        <f t="shared" si="194"/>
        <v>15519.704401451982</v>
      </c>
      <c r="J1892">
        <f t="shared" si="195"/>
        <v>29277.319938845951</v>
      </c>
      <c r="AB1892" s="1">
        <v>41472</v>
      </c>
      <c r="AC1892">
        <v>2386.25</v>
      </c>
    </row>
    <row r="1893" spans="1:29">
      <c r="A1893" s="1">
        <v>41465</v>
      </c>
      <c r="B1893">
        <v>2891.3952843366801</v>
      </c>
      <c r="D1893" s="1">
        <v>41484</v>
      </c>
      <c r="E1893">
        <f t="shared" si="190"/>
        <v>2381.7199999999998</v>
      </c>
      <c r="F1893">
        <f t="shared" si="191"/>
        <v>3119.0912281025098</v>
      </c>
      <c r="G1893" s="2">
        <f t="shared" si="192"/>
        <v>-1.6766426906762444E-3</v>
      </c>
      <c r="H1893" s="2">
        <f t="shared" si="193"/>
        <v>4.069096992341226E-3</v>
      </c>
      <c r="I1893">
        <f t="shared" si="194"/>
        <v>15493.683402505831</v>
      </c>
      <c r="J1893">
        <f t="shared" si="195"/>
        <v>29396.452193352918</v>
      </c>
      <c r="AB1893" s="1">
        <v>41473</v>
      </c>
      <c r="AC1893">
        <v>2381.85</v>
      </c>
    </row>
    <row r="1894" spans="1:29">
      <c r="A1894" s="1">
        <v>41466</v>
      </c>
      <c r="B1894">
        <v>2988.2929603582202</v>
      </c>
      <c r="D1894" s="1">
        <v>41485</v>
      </c>
      <c r="E1894">
        <f t="shared" si="190"/>
        <v>2380.3200000000002</v>
      </c>
      <c r="F1894">
        <f t="shared" si="191"/>
        <v>3107.33699216786</v>
      </c>
      <c r="G1894" s="2">
        <f t="shared" si="192"/>
        <v>-5.8781048989786644E-4</v>
      </c>
      <c r="H1894" s="2">
        <f t="shared" si="193"/>
        <v>-3.7998301756604672E-3</v>
      </c>
      <c r="I1894">
        <f t="shared" si="194"/>
        <v>15484.576052874681</v>
      </c>
      <c r="J1894">
        <f t="shared" si="195"/>
        <v>29284.750667251257</v>
      </c>
      <c r="AB1894" s="1">
        <v>41474</v>
      </c>
      <c r="AC1894">
        <v>2392.5500000000002</v>
      </c>
    </row>
    <row r="1895" spans="1:29">
      <c r="A1895" s="1">
        <v>41467</v>
      </c>
      <c r="B1895">
        <v>2981.8300159720502</v>
      </c>
      <c r="D1895" s="1">
        <v>41486</v>
      </c>
      <c r="E1895">
        <f t="shared" si="190"/>
        <v>2381.5700000000002</v>
      </c>
      <c r="F1895">
        <f t="shared" si="191"/>
        <v>3082.1690151566499</v>
      </c>
      <c r="G1895" s="2">
        <f t="shared" si="192"/>
        <v>5.2513947704513342E-4</v>
      </c>
      <c r="H1895" s="2">
        <f t="shared" si="193"/>
        <v>-8.1308817239508554E-3</v>
      </c>
      <c r="I1895">
        <f t="shared" si="194"/>
        <v>15492.707615045354</v>
      </c>
      <c r="J1895">
        <f t="shared" si="195"/>
        <v>29046.639823260448</v>
      </c>
      <c r="AB1895" s="1">
        <v>41477</v>
      </c>
      <c r="AC1895">
        <v>2395.48</v>
      </c>
    </row>
    <row r="1896" spans="1:29">
      <c r="A1896" s="1">
        <v>41470</v>
      </c>
      <c r="B1896">
        <v>3004.0712246996</v>
      </c>
      <c r="D1896" s="1">
        <v>41487</v>
      </c>
      <c r="E1896">
        <f t="shared" si="190"/>
        <v>2364.8000000000002</v>
      </c>
      <c r="F1896">
        <f t="shared" si="191"/>
        <v>3057.2784551774598</v>
      </c>
      <c r="G1896" s="2">
        <f t="shared" si="192"/>
        <v>-7.0415734158558729E-3</v>
      </c>
      <c r="H1896" s="2">
        <f t="shared" si="193"/>
        <v>-8.1070127591233217E-3</v>
      </c>
      <c r="I1896">
        <f t="shared" si="194"/>
        <v>15383.614576963622</v>
      </c>
      <c r="J1896">
        <f t="shared" si="195"/>
        <v>28811.158343603616</v>
      </c>
      <c r="AB1896" s="1">
        <v>41478</v>
      </c>
      <c r="AC1896">
        <v>2392.5</v>
      </c>
    </row>
    <row r="1897" spans="1:29">
      <c r="A1897" s="1">
        <v>41471</v>
      </c>
      <c r="B1897">
        <v>3024.79734863665</v>
      </c>
      <c r="D1897" s="1">
        <v>41488</v>
      </c>
      <c r="E1897">
        <f t="shared" si="190"/>
        <v>2381.17</v>
      </c>
      <c r="F1897">
        <f t="shared" si="191"/>
        <v>3073.3913019781598</v>
      </c>
      <c r="G1897" s="2">
        <f t="shared" si="192"/>
        <v>6.9223612990527705E-3</v>
      </c>
      <c r="H1897" s="2">
        <f t="shared" si="193"/>
        <v>5.2389743958117466E-3</v>
      </c>
      <c r="I1897">
        <f t="shared" si="194"/>
        <v>15490.105515150739</v>
      </c>
      <c r="J1897">
        <f t="shared" si="195"/>
        <v>28962.099264479431</v>
      </c>
      <c r="AB1897" s="1">
        <v>41479</v>
      </c>
      <c r="AC1897">
        <v>2383.4</v>
      </c>
    </row>
    <row r="1898" spans="1:29">
      <c r="A1898" s="1">
        <v>41472</v>
      </c>
      <c r="B1898">
        <v>3003.0825143900202</v>
      </c>
      <c r="D1898" s="1">
        <v>41491</v>
      </c>
      <c r="E1898">
        <f t="shared" si="190"/>
        <v>2375.54</v>
      </c>
      <c r="F1898">
        <f t="shared" si="191"/>
        <v>3065.34047420365</v>
      </c>
      <c r="G1898" s="2">
        <f t="shared" si="192"/>
        <v>-2.3643838953120166E-3</v>
      </c>
      <c r="H1898" s="2">
        <f t="shared" si="193"/>
        <v>-2.6508749951181013E-3</v>
      </c>
      <c r="I1898">
        <f t="shared" si="194"/>
        <v>15453.480959134033</v>
      </c>
      <c r="J1898">
        <f t="shared" si="195"/>
        <v>28885.324359733095</v>
      </c>
      <c r="AB1898" s="1">
        <v>41480</v>
      </c>
      <c r="AC1898">
        <v>2378.2600000000002</v>
      </c>
    </row>
    <row r="1899" spans="1:29">
      <c r="A1899" s="1">
        <v>41473</v>
      </c>
      <c r="B1899">
        <v>3011.7269069948002</v>
      </c>
      <c r="D1899" s="1">
        <v>41492</v>
      </c>
      <c r="E1899">
        <f t="shared" si="190"/>
        <v>2375.5100000000002</v>
      </c>
      <c r="F1899">
        <f t="shared" si="191"/>
        <v>3001.6759671826899</v>
      </c>
      <c r="G1899" s="2">
        <f t="shared" si="192"/>
        <v>-1.2628707578010712E-5</v>
      </c>
      <c r="H1899" s="2">
        <f t="shared" si="193"/>
        <v>-2.0800496241312669E-2</v>
      </c>
      <c r="I1899">
        <f t="shared" si="194"/>
        <v>15453.285801641938</v>
      </c>
      <c r="J1899">
        <f t="shared" si="195"/>
        <v>28284.49527895937</v>
      </c>
      <c r="AB1899" s="1">
        <v>41481</v>
      </c>
      <c r="AC1899">
        <v>2385.7199999999998</v>
      </c>
    </row>
    <row r="1900" spans="1:29">
      <c r="A1900" s="1">
        <v>41474</v>
      </c>
      <c r="B1900">
        <v>3047.0115794040798</v>
      </c>
      <c r="D1900" s="1">
        <v>41493</v>
      </c>
      <c r="E1900">
        <f t="shared" si="190"/>
        <v>2380.19</v>
      </c>
      <c r="F1900">
        <f t="shared" si="191"/>
        <v>3014.4135950349</v>
      </c>
      <c r="G1900" s="2">
        <f t="shared" si="192"/>
        <v>1.9701032620362824E-3</v>
      </c>
      <c r="H1900" s="2">
        <f t="shared" si="193"/>
        <v>4.2121560858510935E-3</v>
      </c>
      <c r="I1900">
        <f t="shared" si="194"/>
        <v>15483.730370408932</v>
      </c>
      <c r="J1900">
        <f t="shared" si="195"/>
        <v>28403.633987883863</v>
      </c>
      <c r="AB1900" s="1">
        <v>41484</v>
      </c>
      <c r="AC1900">
        <v>2381.7199999999998</v>
      </c>
    </row>
    <row r="1901" spans="1:29">
      <c r="A1901" s="1">
        <v>41477</v>
      </c>
      <c r="B1901">
        <v>3150.19118000564</v>
      </c>
      <c r="D1901" s="1">
        <v>41494</v>
      </c>
      <c r="E1901">
        <f t="shared" si="190"/>
        <v>2382.83</v>
      </c>
      <c r="F1901">
        <f t="shared" si="191"/>
        <v>3073.7746059191099</v>
      </c>
      <c r="G1901" s="2">
        <f t="shared" si="192"/>
        <v>1.1091551514794684E-3</v>
      </c>
      <c r="H1901" s="2">
        <f t="shared" si="193"/>
        <v>1.9661041705761963E-2</v>
      </c>
      <c r="I1901">
        <f t="shared" si="194"/>
        <v>15500.904229713389</v>
      </c>
      <c r="J1901">
        <f t="shared" si="195"/>
        <v>28962.079020314843</v>
      </c>
      <c r="AB1901" s="1">
        <v>41485</v>
      </c>
      <c r="AC1901">
        <v>2380.3200000000002</v>
      </c>
    </row>
    <row r="1902" spans="1:29">
      <c r="A1902" s="1">
        <v>41478</v>
      </c>
      <c r="B1902">
        <v>3145.9765415685501</v>
      </c>
      <c r="D1902" s="1">
        <v>41495</v>
      </c>
      <c r="E1902">
        <f t="shared" si="190"/>
        <v>2382.65</v>
      </c>
      <c r="F1902">
        <f t="shared" si="191"/>
        <v>3080.8193646886298</v>
      </c>
      <c r="G1902" s="2">
        <f t="shared" si="192"/>
        <v>-7.5540428817744143E-5</v>
      </c>
      <c r="H1902" s="2">
        <f t="shared" si="193"/>
        <v>2.2605425790647956E-3</v>
      </c>
      <c r="I1902">
        <f t="shared" si="194"/>
        <v>15499.733284760814</v>
      </c>
      <c r="J1902">
        <f t="shared" si="195"/>
        <v>29027.549033118503</v>
      </c>
      <c r="AB1902" s="1">
        <v>41486</v>
      </c>
      <c r="AC1902">
        <v>2381.5700000000002</v>
      </c>
    </row>
    <row r="1903" spans="1:29">
      <c r="A1903" s="1">
        <v>41479</v>
      </c>
      <c r="B1903">
        <v>3097.82589679901</v>
      </c>
      <c r="D1903" s="1">
        <v>41498</v>
      </c>
      <c r="E1903">
        <f t="shared" si="190"/>
        <v>2378.73</v>
      </c>
      <c r="F1903">
        <f t="shared" si="191"/>
        <v>3124.8937667691498</v>
      </c>
      <c r="G1903" s="2">
        <f t="shared" si="192"/>
        <v>-1.645226953182366E-3</v>
      </c>
      <c r="H1903" s="2">
        <f t="shared" si="193"/>
        <v>1.4274715792360915E-2</v>
      </c>
      <c r="I1903">
        <f t="shared" si="194"/>
        <v>15474.232705793587</v>
      </c>
      <c r="J1903">
        <f t="shared" si="195"/>
        <v>29441.909045715089</v>
      </c>
      <c r="AB1903" s="1">
        <v>41487</v>
      </c>
      <c r="AC1903">
        <v>2364.8000000000002</v>
      </c>
    </row>
    <row r="1904" spans="1:29">
      <c r="A1904" s="1">
        <v>41480</v>
      </c>
      <c r="B1904">
        <v>3120.4804312763999</v>
      </c>
      <c r="D1904" s="1">
        <v>41499</v>
      </c>
      <c r="E1904">
        <f t="shared" si="190"/>
        <v>2364.4299999999998</v>
      </c>
      <c r="F1904">
        <f t="shared" si="191"/>
        <v>3075.4658659521301</v>
      </c>
      <c r="G1904" s="2">
        <f t="shared" si="192"/>
        <v>-6.0116112379295927E-3</v>
      </c>
      <c r="H1904" s="2">
        <f t="shared" si="193"/>
        <v>-1.5848815176759987E-2</v>
      </c>
      <c r="I1904">
        <f t="shared" si="194"/>
        <v>15381.2076345611</v>
      </c>
      <c r="J1904">
        <f t="shared" si="195"/>
        <v>28975.289670798575</v>
      </c>
      <c r="AB1904" s="1">
        <v>41488</v>
      </c>
      <c r="AC1904">
        <v>2381.17</v>
      </c>
    </row>
    <row r="1905" spans="1:29">
      <c r="A1905" s="1">
        <v>41481</v>
      </c>
      <c r="B1905">
        <v>3106.3537915063398</v>
      </c>
      <c r="D1905" s="1">
        <v>41500</v>
      </c>
      <c r="E1905">
        <f t="shared" si="190"/>
        <v>2365.1</v>
      </c>
      <c r="F1905">
        <f t="shared" si="191"/>
        <v>3107.2077796796002</v>
      </c>
      <c r="G1905" s="2">
        <f t="shared" si="192"/>
        <v>2.8336639274595399E-4</v>
      </c>
      <c r="H1905" s="2">
        <f t="shared" si="193"/>
        <v>1.0289660718969163E-2</v>
      </c>
      <c r="I1905">
        <f t="shared" si="194"/>
        <v>15385.566151884583</v>
      </c>
      <c r="J1905">
        <f t="shared" si="195"/>
        <v>29273.435570744943</v>
      </c>
      <c r="AB1905" s="1">
        <v>41491</v>
      </c>
      <c r="AC1905">
        <v>2375.54</v>
      </c>
    </row>
    <row r="1906" spans="1:29">
      <c r="A1906" s="1">
        <v>41484</v>
      </c>
      <c r="B1906">
        <v>3119.0912281025098</v>
      </c>
      <c r="D1906" s="1">
        <v>41501</v>
      </c>
      <c r="E1906">
        <f t="shared" si="190"/>
        <v>2355.75</v>
      </c>
      <c r="F1906">
        <f t="shared" si="191"/>
        <v>3156.9686224955999</v>
      </c>
      <c r="G1906" s="2">
        <f t="shared" si="192"/>
        <v>-3.9533212126336981E-3</v>
      </c>
      <c r="H1906" s="2">
        <f t="shared" si="193"/>
        <v>1.5983300068611896E-2</v>
      </c>
      <c r="I1906">
        <f t="shared" si="194"/>
        <v>15324.742066847959</v>
      </c>
      <c r="J1906">
        <f t="shared" si="195"/>
        <v>29741.321675511335</v>
      </c>
      <c r="AB1906" s="1">
        <v>41492</v>
      </c>
      <c r="AC1906">
        <v>2375.5100000000002</v>
      </c>
    </row>
    <row r="1907" spans="1:29">
      <c r="A1907" s="1">
        <v>41485</v>
      </c>
      <c r="B1907">
        <v>3107.33699216786</v>
      </c>
      <c r="D1907" s="1">
        <v>41502</v>
      </c>
      <c r="E1907">
        <f t="shared" si="190"/>
        <v>2344.9299999999998</v>
      </c>
      <c r="F1907">
        <f t="shared" si="191"/>
        <v>3172.57893195612</v>
      </c>
      <c r="G1907" s="2">
        <f t="shared" si="192"/>
        <v>-4.5930170858538011E-3</v>
      </c>
      <c r="H1907" s="2">
        <f t="shared" si="193"/>
        <v>4.9133655903977561E-3</v>
      </c>
      <c r="I1907">
        <f t="shared" si="194"/>
        <v>15254.355264698625</v>
      </c>
      <c r="J1907">
        <f t="shared" si="195"/>
        <v>29887.451662044743</v>
      </c>
      <c r="AB1907" s="1">
        <v>41493</v>
      </c>
      <c r="AC1907">
        <v>2380.19</v>
      </c>
    </row>
    <row r="1908" spans="1:29">
      <c r="A1908" s="1">
        <v>41486</v>
      </c>
      <c r="B1908">
        <v>3082.1690151566499</v>
      </c>
      <c r="D1908" s="1">
        <v>41505</v>
      </c>
      <c r="E1908">
        <f t="shared" si="190"/>
        <v>2337.42</v>
      </c>
      <c r="F1908">
        <f t="shared" si="191"/>
        <v>3150.5308155579901</v>
      </c>
      <c r="G1908" s="2">
        <f t="shared" si="192"/>
        <v>-3.2026542370133804E-3</v>
      </c>
      <c r="H1908" s="2">
        <f t="shared" si="193"/>
        <v>-6.9809371822535989E-3</v>
      </c>
      <c r="I1908">
        <f t="shared" si="194"/>
        <v>15205.50083917723</v>
      </c>
      <c r="J1908">
        <f t="shared" si="195"/>
        <v>29678.809239454367</v>
      </c>
      <c r="AB1908" s="1">
        <v>41494</v>
      </c>
      <c r="AC1908">
        <v>2382.83</v>
      </c>
    </row>
    <row r="1909" spans="1:29">
      <c r="A1909" s="1">
        <v>41487</v>
      </c>
      <c r="B1909">
        <v>3057.2784551774598</v>
      </c>
      <c r="D1909" s="1">
        <v>41506</v>
      </c>
      <c r="E1909">
        <f t="shared" si="190"/>
        <v>2345.13</v>
      </c>
      <c r="F1909">
        <f t="shared" si="191"/>
        <v>3176.1817082995599</v>
      </c>
      <c r="G1909" s="2">
        <f t="shared" si="192"/>
        <v>3.298508612059381E-3</v>
      </c>
      <c r="H1909" s="2">
        <f t="shared" si="193"/>
        <v>8.1104193536979067E-3</v>
      </c>
      <c r="I1909">
        <f t="shared" si="194"/>
        <v>15255.656314645932</v>
      </c>
      <c r="J1909">
        <f t="shared" si="195"/>
        <v>29919.516828304742</v>
      </c>
      <c r="AB1909" s="1">
        <v>41495</v>
      </c>
      <c r="AC1909">
        <v>2382.65</v>
      </c>
    </row>
    <row r="1910" spans="1:29">
      <c r="A1910" s="1">
        <v>41488</v>
      </c>
      <c r="B1910">
        <v>3073.3913019781598</v>
      </c>
      <c r="D1910" s="1">
        <v>41507</v>
      </c>
      <c r="E1910">
        <f t="shared" si="190"/>
        <v>2339.21</v>
      </c>
      <c r="F1910">
        <f t="shared" si="191"/>
        <v>3156.15651514198</v>
      </c>
      <c r="G1910" s="2">
        <f t="shared" si="192"/>
        <v>-2.5243803115392316E-3</v>
      </c>
      <c r="H1910" s="2">
        <f t="shared" si="193"/>
        <v>-6.3361500636971765E-3</v>
      </c>
      <c r="I1910">
        <f t="shared" si="194"/>
        <v>15217.145236205632</v>
      </c>
      <c r="J1910">
        <f t="shared" si="195"/>
        <v>29729.942279847292</v>
      </c>
      <c r="AB1910" s="1">
        <v>41498</v>
      </c>
      <c r="AC1910">
        <v>2378.73</v>
      </c>
    </row>
    <row r="1911" spans="1:29">
      <c r="A1911" s="1">
        <v>41491</v>
      </c>
      <c r="B1911">
        <v>3065.34047420365</v>
      </c>
      <c r="D1911" s="1">
        <v>41508</v>
      </c>
      <c r="E1911">
        <f t="shared" si="190"/>
        <v>2335.4499999999998</v>
      </c>
      <c r="F1911">
        <f t="shared" si="191"/>
        <v>3162.0255853530298</v>
      </c>
      <c r="G1911" s="2">
        <f t="shared" si="192"/>
        <v>-1.6073802694073214E-3</v>
      </c>
      <c r="H1911" s="2">
        <f t="shared" si="193"/>
        <v>1.8282132655663371E-3</v>
      </c>
      <c r="I1911">
        <f t="shared" si="194"/>
        <v>15192.685497196249</v>
      </c>
      <c r="J1911">
        <f t="shared" si="195"/>
        <v>29784.294954707828</v>
      </c>
      <c r="AB1911" s="1">
        <v>41499</v>
      </c>
      <c r="AC1911">
        <v>2364.4299999999998</v>
      </c>
    </row>
    <row r="1912" spans="1:29">
      <c r="A1912" s="1">
        <v>41492</v>
      </c>
      <c r="B1912">
        <v>3001.6759671826899</v>
      </c>
      <c r="D1912" s="1">
        <v>41509</v>
      </c>
      <c r="E1912">
        <f t="shared" si="190"/>
        <v>2348.48</v>
      </c>
      <c r="F1912">
        <f t="shared" si="191"/>
        <v>3233.8504890384402</v>
      </c>
      <c r="G1912" s="2">
        <f t="shared" si="192"/>
        <v>5.579224560577245E-3</v>
      </c>
      <c r="H1912" s="2">
        <f t="shared" si="193"/>
        <v>2.2683490299730016E-2</v>
      </c>
      <c r="I1912">
        <f t="shared" si="194"/>
        <v>15277.448901263333</v>
      </c>
      <c r="J1912">
        <f t="shared" si="195"/>
        <v>30459.906720397237</v>
      </c>
      <c r="AB1912" s="1">
        <v>41500</v>
      </c>
      <c r="AC1912">
        <v>2365.1</v>
      </c>
    </row>
    <row r="1913" spans="1:29">
      <c r="A1913" s="1">
        <v>41493</v>
      </c>
      <c r="B1913">
        <v>3014.4135950349</v>
      </c>
      <c r="D1913" s="1">
        <v>41512</v>
      </c>
      <c r="E1913">
        <f t="shared" si="190"/>
        <v>2353.23</v>
      </c>
      <c r="F1913">
        <f t="shared" si="191"/>
        <v>3234.8635553242898</v>
      </c>
      <c r="G1913" s="2">
        <f t="shared" si="192"/>
        <v>2.0225848208201835E-3</v>
      </c>
      <c r="H1913" s="2">
        <f t="shared" si="193"/>
        <v>2.8192015761282574E-4</v>
      </c>
      <c r="I1913">
        <f t="shared" si="194"/>
        <v>15308.348837511885</v>
      </c>
      <c r="J1913">
        <f t="shared" si="195"/>
        <v>30468.493982100721</v>
      </c>
      <c r="AB1913" s="1">
        <v>41501</v>
      </c>
      <c r="AC1913">
        <v>2355.75</v>
      </c>
    </row>
    <row r="1914" spans="1:29">
      <c r="A1914" s="1">
        <v>41494</v>
      </c>
      <c r="B1914">
        <v>3073.7746059191099</v>
      </c>
      <c r="D1914" s="1">
        <v>41513</v>
      </c>
      <c r="E1914">
        <f t="shared" si="190"/>
        <v>2364.91</v>
      </c>
      <c r="F1914">
        <f t="shared" si="191"/>
        <v>3311.3293610557198</v>
      </c>
      <c r="G1914" s="2">
        <f t="shared" si="192"/>
        <v>4.9633907437860447E-3</v>
      </c>
      <c r="H1914" s="2">
        <f t="shared" si="193"/>
        <v>2.3606682019287586E-2</v>
      </c>
      <c r="I1914">
        <f t="shared" si="194"/>
        <v>15384.33015443464</v>
      </c>
      <c r="J1914">
        <f t="shared" si="195"/>
        <v>31187.754031142747</v>
      </c>
      <c r="AB1914" s="1">
        <v>41502</v>
      </c>
      <c r="AC1914">
        <v>2344.9299999999998</v>
      </c>
    </row>
    <row r="1915" spans="1:29">
      <c r="A1915" s="1">
        <v>41495</v>
      </c>
      <c r="B1915">
        <v>3080.8193646886298</v>
      </c>
      <c r="D1915" s="1">
        <v>41514</v>
      </c>
      <c r="E1915">
        <f t="shared" si="190"/>
        <v>2356.62</v>
      </c>
      <c r="F1915">
        <f t="shared" si="191"/>
        <v>3296.9491841971399</v>
      </c>
      <c r="G1915" s="2">
        <f t="shared" si="192"/>
        <v>-3.5054188108638584E-3</v>
      </c>
      <c r="H1915" s="2">
        <f t="shared" si="193"/>
        <v>-4.3740693922974857E-3</v>
      </c>
      <c r="I1915">
        <f t="shared" si="194"/>
        <v>15330.401634118743</v>
      </c>
      <c r="J1915">
        <f t="shared" si="195"/>
        <v>31051.336630820624</v>
      </c>
      <c r="AB1915" s="1">
        <v>41505</v>
      </c>
      <c r="AC1915">
        <v>2337.42</v>
      </c>
    </row>
    <row r="1916" spans="1:29">
      <c r="A1916" s="1">
        <v>41498</v>
      </c>
      <c r="B1916">
        <v>3124.8937667691498</v>
      </c>
      <c r="D1916" s="1">
        <v>41515</v>
      </c>
      <c r="E1916">
        <f t="shared" si="190"/>
        <v>2363.0300000000002</v>
      </c>
      <c r="F1916">
        <f t="shared" si="191"/>
        <v>3287.7179049596598</v>
      </c>
      <c r="G1916" s="2">
        <f t="shared" si="192"/>
        <v>2.7199972842462117E-3</v>
      </c>
      <c r="H1916" s="2">
        <f t="shared" si="193"/>
        <v>-2.83129507197769E-3</v>
      </c>
      <c r="I1916">
        <f t="shared" si="194"/>
        <v>15372.100284929949</v>
      </c>
      <c r="J1916">
        <f t="shared" si="195"/>
        <v>30963.421134439461</v>
      </c>
      <c r="AB1916" s="1">
        <v>41506</v>
      </c>
      <c r="AC1916">
        <v>2345.13</v>
      </c>
    </row>
    <row r="1917" spans="1:29">
      <c r="A1917" s="1">
        <v>41499</v>
      </c>
      <c r="B1917">
        <v>3075.4658659521301</v>
      </c>
      <c r="D1917" s="1">
        <v>41516</v>
      </c>
      <c r="E1917">
        <f t="shared" si="190"/>
        <v>2364.84</v>
      </c>
      <c r="F1917">
        <f t="shared" si="191"/>
        <v>3247.00571190558</v>
      </c>
      <c r="G1917" s="2">
        <f t="shared" si="192"/>
        <v>7.6596573043929972E-4</v>
      </c>
      <c r="H1917" s="2">
        <f t="shared" si="193"/>
        <v>-1.2414465468442082E-2</v>
      </c>
      <c r="I1917">
        <f t="shared" si="194"/>
        <v>15383.874786953082</v>
      </c>
      <c r="J1917">
        <f t="shared" si="195"/>
        <v>30579.026811981134</v>
      </c>
      <c r="AB1917" s="1">
        <v>41507</v>
      </c>
      <c r="AC1917">
        <v>2339.21</v>
      </c>
    </row>
    <row r="1918" spans="1:29">
      <c r="A1918" s="1">
        <v>41500</v>
      </c>
      <c r="B1918">
        <v>3107.2077796796002</v>
      </c>
      <c r="D1918" s="1">
        <v>41520</v>
      </c>
      <c r="E1918">
        <f t="shared" si="190"/>
        <v>2353.96</v>
      </c>
      <c r="F1918">
        <f t="shared" si="191"/>
        <v>3270.9129244578799</v>
      </c>
      <c r="G1918" s="2">
        <f t="shared" si="192"/>
        <v>-4.6007340877184388E-3</v>
      </c>
      <c r="H1918" s="2">
        <f t="shared" si="193"/>
        <v>7.3314997300234167E-3</v>
      </c>
      <c r="I1918">
        <f t="shared" si="194"/>
        <v>15313.097669819554</v>
      </c>
      <c r="J1918">
        <f t="shared" si="195"/>
        <v>30803.216938797548</v>
      </c>
      <c r="AB1918" s="1">
        <v>41508</v>
      </c>
      <c r="AC1918">
        <v>2335.4499999999998</v>
      </c>
    </row>
    <row r="1919" spans="1:29">
      <c r="A1919" s="1">
        <v>41501</v>
      </c>
      <c r="B1919">
        <v>3156.9686224955999</v>
      </c>
      <c r="D1919" s="1">
        <v>41521</v>
      </c>
      <c r="E1919">
        <f t="shared" si="190"/>
        <v>2348.9699999999998</v>
      </c>
      <c r="F1919">
        <f t="shared" si="191"/>
        <v>3214.0275989284301</v>
      </c>
      <c r="G1919" s="2">
        <f t="shared" si="192"/>
        <v>-2.1198321126952857E-3</v>
      </c>
      <c r="H1919" s="2">
        <f t="shared" si="193"/>
        <v>-1.7422617895923951E-2</v>
      </c>
      <c r="I1919">
        <f t="shared" si="194"/>
        <v>15280.636473634231</v>
      </c>
      <c r="J1919">
        <f t="shared" si="195"/>
        <v>30266.544260107628</v>
      </c>
      <c r="AB1919" s="1">
        <v>41509</v>
      </c>
      <c r="AC1919">
        <v>2348.48</v>
      </c>
    </row>
    <row r="1920" spans="1:29">
      <c r="A1920" s="1">
        <v>41502</v>
      </c>
      <c r="B1920">
        <v>3172.57893195612</v>
      </c>
      <c r="D1920" s="1">
        <v>41522</v>
      </c>
      <c r="E1920">
        <f t="shared" si="190"/>
        <v>2334.88</v>
      </c>
      <c r="F1920">
        <f t="shared" si="191"/>
        <v>3154.2888617366898</v>
      </c>
      <c r="G1920" s="2">
        <f t="shared" si="192"/>
        <v>-5.9983737553054306E-3</v>
      </c>
      <c r="H1920" s="2">
        <f t="shared" si="193"/>
        <v>-1.8618226684208237E-2</v>
      </c>
      <c r="I1920">
        <f t="shared" si="194"/>
        <v>15188.97750484642</v>
      </c>
      <c r="J1920">
        <f t="shared" si="195"/>
        <v>29703.034878125323</v>
      </c>
      <c r="AB1920" s="1">
        <v>41512</v>
      </c>
      <c r="AC1920">
        <v>2353.23</v>
      </c>
    </row>
    <row r="1921" spans="1:29">
      <c r="A1921" s="1">
        <v>41505</v>
      </c>
      <c r="B1921">
        <v>3150.5308155579901</v>
      </c>
      <c r="D1921" s="1">
        <v>41523</v>
      </c>
      <c r="E1921">
        <f t="shared" si="190"/>
        <v>2337.8200000000002</v>
      </c>
      <c r="F1921">
        <f t="shared" si="191"/>
        <v>3196.02841595469</v>
      </c>
      <c r="G1921" s="2">
        <f t="shared" si="192"/>
        <v>1.2591653532516567E-3</v>
      </c>
      <c r="H1921" s="2">
        <f t="shared" si="193"/>
        <v>1.3201286118945299E-2</v>
      </c>
      <c r="I1921">
        <f t="shared" si="194"/>
        <v>15208.102939071841</v>
      </c>
      <c r="J1921">
        <f t="shared" si="195"/>
        <v>30095.153140152466</v>
      </c>
      <c r="AB1921" s="1">
        <v>41513</v>
      </c>
      <c r="AC1921">
        <v>2364.91</v>
      </c>
    </row>
    <row r="1922" spans="1:29">
      <c r="A1922" s="1">
        <v>41506</v>
      </c>
      <c r="B1922">
        <v>3176.1817082995599</v>
      </c>
      <c r="D1922" s="1">
        <v>41526</v>
      </c>
      <c r="E1922">
        <f t="shared" si="190"/>
        <v>2344.91</v>
      </c>
      <c r="F1922">
        <f t="shared" si="191"/>
        <v>3200.5056894259601</v>
      </c>
      <c r="G1922" s="2">
        <f t="shared" si="192"/>
        <v>3.0327399029863589E-3</v>
      </c>
      <c r="H1922" s="2">
        <f t="shared" si="193"/>
        <v>1.369537421854606E-3</v>
      </c>
      <c r="I1922">
        <f t="shared" si="194"/>
        <v>15254.225159703888</v>
      </c>
      <c r="J1922">
        <f t="shared" si="195"/>
        <v>30136.369578594349</v>
      </c>
      <c r="AB1922" s="1">
        <v>41514</v>
      </c>
      <c r="AC1922">
        <v>2356.62</v>
      </c>
    </row>
    <row r="1923" spans="1:29">
      <c r="A1923" s="1">
        <v>41507</v>
      </c>
      <c r="B1923">
        <v>3156.15651514198</v>
      </c>
      <c r="D1923" s="1">
        <v>41527</v>
      </c>
      <c r="E1923">
        <f t="shared" si="190"/>
        <v>2335.37</v>
      </c>
      <c r="F1923">
        <f t="shared" si="191"/>
        <v>3138.0831505947199</v>
      </c>
      <c r="G1923" s="2">
        <f t="shared" si="192"/>
        <v>-4.0683864199478892E-3</v>
      </c>
      <c r="H1923" s="2">
        <f t="shared" si="193"/>
        <v>-1.9535310420189887E-2</v>
      </c>
      <c r="I1923">
        <f t="shared" si="194"/>
        <v>15192.165077217322</v>
      </c>
      <c r="J1923">
        <f t="shared" si="195"/>
        <v>29547.646243938943</v>
      </c>
      <c r="AB1923" s="1">
        <v>41515</v>
      </c>
      <c r="AC1923">
        <v>2363.0300000000002</v>
      </c>
    </row>
    <row r="1924" spans="1:29">
      <c r="A1924" s="1">
        <v>41508</v>
      </c>
      <c r="B1924">
        <v>3162.0255853530298</v>
      </c>
      <c r="D1924" s="1">
        <v>41528</v>
      </c>
      <c r="E1924">
        <f t="shared" si="190"/>
        <v>2340.8200000000002</v>
      </c>
      <c r="F1924">
        <f t="shared" si="191"/>
        <v>3147.8043817800299</v>
      </c>
      <c r="G1924" s="2">
        <f t="shared" si="192"/>
        <v>2.3336773187976334E-3</v>
      </c>
      <c r="H1924" s="2">
        <f t="shared" si="193"/>
        <v>3.0664753951013765E-3</v>
      </c>
      <c r="I1924">
        <f t="shared" si="194"/>
        <v>15227.618688281453</v>
      </c>
      <c r="J1924">
        <f t="shared" si="195"/>
        <v>29638.253374129141</v>
      </c>
      <c r="AB1924" s="1">
        <v>41516</v>
      </c>
      <c r="AC1924">
        <v>2364.84</v>
      </c>
    </row>
    <row r="1925" spans="1:29">
      <c r="A1925" s="1">
        <v>41509</v>
      </c>
      <c r="B1925">
        <v>3233.8504890384402</v>
      </c>
      <c r="D1925" s="1">
        <v>41529</v>
      </c>
      <c r="E1925">
        <f t="shared" ref="E1925:E1988" si="196">SUMIF(AB:AB,D1925,AC:AC)</f>
        <v>2342.41</v>
      </c>
      <c r="F1925">
        <f t="shared" ref="F1925:F1988" si="197">SUMIF(A:A,D1925,B:B)</f>
        <v>3072.1965808016798</v>
      </c>
      <c r="G1925" s="2">
        <f t="shared" ref="G1925:G1988" si="198">E1925/E1924-1</f>
        <v>6.7924915200645586E-4</v>
      </c>
      <c r="H1925" s="2">
        <f t="shared" ref="H1925:H1988" si="199">(F1925/F1924-1)-($M$23/252)</f>
        <v>-2.4050567622836447E-2</v>
      </c>
      <c r="I1925">
        <f t="shared" ref="I1925:I1988" si="200">I1924*(1+G1925)</f>
        <v>15237.962035362545</v>
      </c>
      <c r="J1925">
        <f t="shared" ref="J1925:J1988" si="201">J1924*(1+H1925)</f>
        <v>28925.436557131889</v>
      </c>
      <c r="AB1925" s="1">
        <v>41520</v>
      </c>
      <c r="AC1925">
        <v>2353.96</v>
      </c>
    </row>
    <row r="1926" spans="1:29">
      <c r="A1926" s="1">
        <v>41512</v>
      </c>
      <c r="B1926">
        <v>3234.8635553242898</v>
      </c>
      <c r="D1926" s="1">
        <v>41530</v>
      </c>
      <c r="E1926">
        <f t="shared" si="196"/>
        <v>2342.89</v>
      </c>
      <c r="F1926">
        <f t="shared" si="197"/>
        <v>3023.2716595101701</v>
      </c>
      <c r="G1926" s="2">
        <f t="shared" si="198"/>
        <v>2.0491715796988608E-4</v>
      </c>
      <c r="H1926" s="2">
        <f t="shared" si="199"/>
        <v>-1.5956411292950032E-2</v>
      </c>
      <c r="I1926">
        <f t="shared" si="200"/>
        <v>15241.084555236084</v>
      </c>
      <c r="J1926">
        <f t="shared" si="201"/>
        <v>28463.890394598162</v>
      </c>
      <c r="AB1926" s="1">
        <v>41521</v>
      </c>
      <c r="AC1926">
        <v>2348.9699999999998</v>
      </c>
    </row>
    <row r="1927" spans="1:29">
      <c r="A1927" s="1">
        <v>41513</v>
      </c>
      <c r="B1927">
        <v>3311.3293610557198</v>
      </c>
      <c r="D1927" s="1">
        <v>41533</v>
      </c>
      <c r="E1927">
        <f t="shared" si="196"/>
        <v>2346.06</v>
      </c>
      <c r="F1927">
        <f t="shared" si="197"/>
        <v>3047.75631474892</v>
      </c>
      <c r="G1927" s="2">
        <f t="shared" si="198"/>
        <v>1.3530298050699052E-3</v>
      </c>
      <c r="H1927" s="2">
        <f t="shared" si="199"/>
        <v>8.0673789253849718E-3</v>
      </c>
      <c r="I1927">
        <f t="shared" si="200"/>
        <v>15261.70619690091</v>
      </c>
      <c r="J1927">
        <f t="shared" si="201"/>
        <v>28693.519384102008</v>
      </c>
      <c r="AB1927" s="1">
        <v>41522</v>
      </c>
      <c r="AC1927">
        <v>2334.88</v>
      </c>
    </row>
    <row r="1928" spans="1:29">
      <c r="A1928" s="1">
        <v>41514</v>
      </c>
      <c r="B1928">
        <v>3296.9491841971399</v>
      </c>
      <c r="D1928" s="1">
        <v>41534</v>
      </c>
      <c r="E1928">
        <f t="shared" si="196"/>
        <v>2350.0300000000002</v>
      </c>
      <c r="F1928">
        <f t="shared" si="197"/>
        <v>3036.7720630604699</v>
      </c>
      <c r="G1928" s="2">
        <f t="shared" si="198"/>
        <v>1.6921988354945405E-3</v>
      </c>
      <c r="H1928" s="2">
        <f t="shared" si="199"/>
        <v>-3.6353944626232085E-3</v>
      </c>
      <c r="I1928">
        <f t="shared" si="200"/>
        <v>15287.532038354966</v>
      </c>
      <c r="J1928">
        <f t="shared" si="201"/>
        <v>28589.207122619871</v>
      </c>
      <c r="AB1928" s="1">
        <v>41523</v>
      </c>
      <c r="AC1928">
        <v>2337.8200000000002</v>
      </c>
    </row>
    <row r="1929" spans="1:29">
      <c r="A1929" s="1">
        <v>41515</v>
      </c>
      <c r="B1929">
        <v>3287.7179049596598</v>
      </c>
      <c r="D1929" s="1">
        <v>41535</v>
      </c>
      <c r="E1929">
        <f t="shared" si="196"/>
        <v>2370.23</v>
      </c>
      <c r="F1929">
        <f t="shared" si="197"/>
        <v>3056.0221058151801</v>
      </c>
      <c r="G1929" s="2">
        <f t="shared" si="198"/>
        <v>8.5956349493410134E-3</v>
      </c>
      <c r="H1929" s="2">
        <f t="shared" si="199"/>
        <v>6.3076325660627822E-3</v>
      </c>
      <c r="I1929">
        <f t="shared" si="200"/>
        <v>15418.938083033021</v>
      </c>
      <c r="J1929">
        <f t="shared" si="201"/>
        <v>28769.537336504422</v>
      </c>
      <c r="AB1929" s="1">
        <v>41526</v>
      </c>
      <c r="AC1929">
        <v>2344.91</v>
      </c>
    </row>
    <row r="1930" spans="1:29">
      <c r="A1930" s="1">
        <v>41516</v>
      </c>
      <c r="B1930">
        <v>3247.00571190558</v>
      </c>
      <c r="D1930" s="1">
        <v>41536</v>
      </c>
      <c r="E1930">
        <f t="shared" si="196"/>
        <v>2366.84</v>
      </c>
      <c r="F1930">
        <f t="shared" si="197"/>
        <v>3196.6319270102799</v>
      </c>
      <c r="G1930" s="2">
        <f t="shared" si="198"/>
        <v>-1.4302409470809962E-3</v>
      </c>
      <c r="H1930" s="2">
        <f t="shared" si="199"/>
        <v>4.5979385116396397E-2</v>
      </c>
      <c r="I1930">
        <f t="shared" si="200"/>
        <v>15396.885286426161</v>
      </c>
      <c r="J1930">
        <f t="shared" si="201"/>
        <v>30092.342973320101</v>
      </c>
      <c r="AB1930" s="1">
        <v>41527</v>
      </c>
      <c r="AC1930">
        <v>2335.37</v>
      </c>
    </row>
    <row r="1931" spans="1:29">
      <c r="A1931" s="1">
        <v>41520</v>
      </c>
      <c r="B1931">
        <v>3270.9129244578799</v>
      </c>
      <c r="D1931" s="1">
        <v>41537</v>
      </c>
      <c r="E1931">
        <f t="shared" si="196"/>
        <v>2371.25</v>
      </c>
      <c r="F1931">
        <f t="shared" si="197"/>
        <v>3116.7396642255899</v>
      </c>
      <c r="G1931" s="2">
        <f t="shared" si="198"/>
        <v>1.8632438187624611E-3</v>
      </c>
      <c r="H1931" s="2">
        <f t="shared" si="199"/>
        <v>-2.5023986647535943E-2</v>
      </c>
      <c r="I1931">
        <f t="shared" si="200"/>
        <v>15425.573437764289</v>
      </c>
      <c r="J1931">
        <f t="shared" si="201"/>
        <v>29339.312584562667</v>
      </c>
      <c r="AB1931" s="1">
        <v>41528</v>
      </c>
      <c r="AC1931">
        <v>2340.8200000000002</v>
      </c>
    </row>
    <row r="1932" spans="1:29">
      <c r="A1932" s="1">
        <v>41521</v>
      </c>
      <c r="B1932">
        <v>3214.0275989284301</v>
      </c>
      <c r="D1932" s="1">
        <v>41540</v>
      </c>
      <c r="E1932">
        <f t="shared" si="196"/>
        <v>2373.3000000000002</v>
      </c>
      <c r="F1932">
        <f t="shared" si="197"/>
        <v>3111.3918763188499</v>
      </c>
      <c r="G1932" s="2">
        <f t="shared" si="198"/>
        <v>8.6452293094363419E-4</v>
      </c>
      <c r="H1932" s="2">
        <f t="shared" si="199"/>
        <v>-1.7471767963538657E-3</v>
      </c>
      <c r="I1932">
        <f t="shared" si="200"/>
        <v>15438.909199724192</v>
      </c>
      <c r="J1932">
        <f t="shared" si="201"/>
        <v>29288.051618393947</v>
      </c>
      <c r="AB1932" s="1">
        <v>41529</v>
      </c>
      <c r="AC1932">
        <v>2342.41</v>
      </c>
    </row>
    <row r="1933" spans="1:29">
      <c r="A1933" s="1">
        <v>41522</v>
      </c>
      <c r="B1933">
        <v>3154.2888617366898</v>
      </c>
      <c r="D1933" s="1">
        <v>41541</v>
      </c>
      <c r="E1933">
        <f t="shared" si="196"/>
        <v>2382.9699999999998</v>
      </c>
      <c r="F1933">
        <f t="shared" si="197"/>
        <v>3096.6908631214301</v>
      </c>
      <c r="G1933" s="2">
        <f t="shared" si="198"/>
        <v>4.0744954283065127E-3</v>
      </c>
      <c r="H1933" s="2">
        <f t="shared" si="199"/>
        <v>-4.7562484738798202E-3</v>
      </c>
      <c r="I1933">
        <f t="shared" si="200"/>
        <v>15501.814964676507</v>
      </c>
      <c r="J1933">
        <f t="shared" si="201"/>
        <v>29148.750367581048</v>
      </c>
      <c r="AB1933" s="1">
        <v>41530</v>
      </c>
      <c r="AC1933">
        <v>2342.89</v>
      </c>
    </row>
    <row r="1934" spans="1:29">
      <c r="A1934" s="1">
        <v>41523</v>
      </c>
      <c r="B1934">
        <v>3196.02841595469</v>
      </c>
      <c r="D1934" s="1">
        <v>41542</v>
      </c>
      <c r="E1934">
        <f t="shared" si="196"/>
        <v>2387.79</v>
      </c>
      <c r="F1934">
        <f t="shared" si="197"/>
        <v>3146.5884211653702</v>
      </c>
      <c r="G1934" s="2">
        <f t="shared" si="198"/>
        <v>2.0226859759040483E-3</v>
      </c>
      <c r="H1934" s="2">
        <f t="shared" si="199"/>
        <v>1.6081837498262166E-2</v>
      </c>
      <c r="I1934">
        <f t="shared" si="200"/>
        <v>15533.170268406617</v>
      </c>
      <c r="J1934">
        <f t="shared" si="201"/>
        <v>29617.515834269892</v>
      </c>
      <c r="AB1934" s="1">
        <v>41533</v>
      </c>
      <c r="AC1934">
        <v>2346.06</v>
      </c>
    </row>
    <row r="1935" spans="1:29">
      <c r="A1935" s="1">
        <v>41526</v>
      </c>
      <c r="B1935">
        <v>3200.5056894259601</v>
      </c>
      <c r="D1935" s="1">
        <v>41543</v>
      </c>
      <c r="E1935">
        <f t="shared" si="196"/>
        <v>2382.1999999999998</v>
      </c>
      <c r="F1935">
        <f t="shared" si="197"/>
        <v>3110.5022498927401</v>
      </c>
      <c r="G1935" s="2">
        <f t="shared" si="198"/>
        <v>-2.3410768953718852E-3</v>
      </c>
      <c r="H1935" s="2">
        <f t="shared" si="199"/>
        <v>-1.1499697284508425E-2</v>
      </c>
      <c r="I1935">
        <f t="shared" si="200"/>
        <v>15496.805922379372</v>
      </c>
      <c r="J1935">
        <f t="shared" si="201"/>
        <v>29276.923367856656</v>
      </c>
      <c r="AB1935" s="1">
        <v>41534</v>
      </c>
      <c r="AC1935">
        <v>2350.0300000000002</v>
      </c>
    </row>
    <row r="1936" spans="1:29">
      <c r="A1936" s="1">
        <v>41527</v>
      </c>
      <c r="B1936">
        <v>3138.0831505947199</v>
      </c>
      <c r="D1936" s="1">
        <v>41544</v>
      </c>
      <c r="E1936">
        <f t="shared" si="196"/>
        <v>2383.8000000000002</v>
      </c>
      <c r="F1936">
        <f t="shared" si="197"/>
        <v>3148.3209818065802</v>
      </c>
      <c r="G1936" s="2">
        <f t="shared" si="198"/>
        <v>6.7164805641861669E-4</v>
      </c>
      <c r="H1936" s="2">
        <f t="shared" si="199"/>
        <v>1.2127051230475494E-2</v>
      </c>
      <c r="I1936">
        <f t="shared" si="200"/>
        <v>15507.214321957834</v>
      </c>
      <c r="J1936">
        <f t="shared" si="201"/>
        <v>29631.966117409356</v>
      </c>
      <c r="AB1936" s="1">
        <v>41535</v>
      </c>
      <c r="AC1936">
        <v>2370.23</v>
      </c>
    </row>
    <row r="1937" spans="1:29">
      <c r="A1937" s="1">
        <v>41528</v>
      </c>
      <c r="B1937">
        <v>3147.8043817800299</v>
      </c>
      <c r="D1937" s="1">
        <v>41547</v>
      </c>
      <c r="E1937">
        <f t="shared" si="196"/>
        <v>2381.27</v>
      </c>
      <c r="F1937">
        <f t="shared" si="197"/>
        <v>3120.8645473249398</v>
      </c>
      <c r="G1937" s="2">
        <f t="shared" si="198"/>
        <v>-1.0613306485444118E-3</v>
      </c>
      <c r="H1937" s="2">
        <f t="shared" si="199"/>
        <v>-8.7523260826920853E-3</v>
      </c>
      <c r="I1937">
        <f t="shared" si="200"/>
        <v>15490.756040124394</v>
      </c>
      <c r="J1937">
        <f t="shared" si="201"/>
        <v>29372.617487478507</v>
      </c>
      <c r="AB1937" s="1">
        <v>41536</v>
      </c>
      <c r="AC1937">
        <v>2366.84</v>
      </c>
    </row>
    <row r="1938" spans="1:29">
      <c r="A1938" s="1">
        <v>41529</v>
      </c>
      <c r="B1938">
        <v>3072.1965808016798</v>
      </c>
      <c r="D1938" s="1">
        <v>41548</v>
      </c>
      <c r="E1938">
        <f t="shared" si="196"/>
        <v>2379.11</v>
      </c>
      <c r="F1938">
        <f t="shared" si="197"/>
        <v>3019.6618660756199</v>
      </c>
      <c r="G1938" s="2">
        <f t="shared" si="198"/>
        <v>-9.0707899566189187E-4</v>
      </c>
      <c r="H1938" s="2">
        <f t="shared" si="199"/>
        <v>-3.24591203302406E-2</v>
      </c>
      <c r="I1938">
        <f t="shared" si="200"/>
        <v>15476.704700693474</v>
      </c>
      <c r="J1938">
        <f t="shared" si="201"/>
        <v>28419.208162038314</v>
      </c>
      <c r="AB1938" s="1">
        <v>41537</v>
      </c>
      <c r="AC1938">
        <v>2371.25</v>
      </c>
    </row>
    <row r="1939" spans="1:29">
      <c r="A1939" s="1">
        <v>41530</v>
      </c>
      <c r="B1939">
        <v>3023.2716595101701</v>
      </c>
      <c r="D1939" s="1">
        <v>41549</v>
      </c>
      <c r="E1939">
        <f t="shared" si="196"/>
        <v>2383.31</v>
      </c>
      <c r="F1939">
        <f t="shared" si="197"/>
        <v>3105.7591705345599</v>
      </c>
      <c r="G1939" s="2">
        <f t="shared" si="198"/>
        <v>1.7653660402419113E-3</v>
      </c>
      <c r="H1939" s="2">
        <f t="shared" si="199"/>
        <v>2.8480884373906914E-2</v>
      </c>
      <c r="I1939">
        <f t="shared" si="200"/>
        <v>15504.02674958693</v>
      </c>
      <c r="J1939">
        <f t="shared" si="201"/>
        <v>29228.612343699318</v>
      </c>
      <c r="AB1939" s="1">
        <v>41540</v>
      </c>
      <c r="AC1939">
        <v>2373.3000000000002</v>
      </c>
    </row>
    <row r="1940" spans="1:29">
      <c r="A1940" s="1">
        <v>41533</v>
      </c>
      <c r="B1940">
        <v>3047.75631474892</v>
      </c>
      <c r="D1940" s="1">
        <v>41550</v>
      </c>
      <c r="E1940">
        <f t="shared" si="196"/>
        <v>2386.5100000000002</v>
      </c>
      <c r="F1940">
        <f t="shared" si="197"/>
        <v>3101.48056114062</v>
      </c>
      <c r="G1940" s="2">
        <f t="shared" si="198"/>
        <v>1.3426704876831064E-3</v>
      </c>
      <c r="H1940" s="2">
        <f t="shared" si="199"/>
        <v>-1.4089864148400292E-3</v>
      </c>
      <c r="I1940">
        <f t="shared" si="200"/>
        <v>15524.843548743849</v>
      </c>
      <c r="J1940">
        <f t="shared" si="201"/>
        <v>29187.429625982422</v>
      </c>
      <c r="AB1940" s="1">
        <v>41541</v>
      </c>
      <c r="AC1940">
        <v>2382.9699999999998</v>
      </c>
    </row>
    <row r="1941" spans="1:29">
      <c r="A1941" s="1">
        <v>41534</v>
      </c>
      <c r="B1941">
        <v>3036.7720630604699</v>
      </c>
      <c r="D1941" s="1">
        <v>41551</v>
      </c>
      <c r="E1941">
        <f t="shared" si="196"/>
        <v>2382.5700000000002</v>
      </c>
      <c r="F1941">
        <f t="shared" si="197"/>
        <v>3079.0647092762001</v>
      </c>
      <c r="G1941" s="2">
        <f t="shared" si="198"/>
        <v>-1.6509463610041575E-3</v>
      </c>
      <c r="H1941" s="2">
        <f t="shared" si="199"/>
        <v>-7.258817321182753E-3</v>
      </c>
      <c r="I1941">
        <f t="shared" si="200"/>
        <v>15499.212864781892</v>
      </c>
      <c r="J1941">
        <f t="shared" si="201"/>
        <v>28975.563406252539</v>
      </c>
      <c r="AB1941" s="1">
        <v>41542</v>
      </c>
      <c r="AC1941">
        <v>2387.79</v>
      </c>
    </row>
    <row r="1942" spans="1:29">
      <c r="A1942" s="1">
        <v>41535</v>
      </c>
      <c r="B1942">
        <v>3056.0221058151801</v>
      </c>
      <c r="D1942" s="1">
        <v>41554</v>
      </c>
      <c r="E1942">
        <f t="shared" si="196"/>
        <v>2385.48</v>
      </c>
      <c r="F1942">
        <f t="shared" si="197"/>
        <v>3119.6294574265498</v>
      </c>
      <c r="G1942" s="2">
        <f t="shared" si="198"/>
        <v>1.221370201085259E-3</v>
      </c>
      <c r="H1942" s="2">
        <f t="shared" si="199"/>
        <v>1.3143024176626905E-2</v>
      </c>
      <c r="I1942">
        <f t="shared" si="200"/>
        <v>15518.143141515213</v>
      </c>
      <c r="J1942">
        <f t="shared" si="201"/>
        <v>29356.389936632298</v>
      </c>
      <c r="AB1942" s="1">
        <v>41543</v>
      </c>
      <c r="AC1942">
        <v>2382.1999999999998</v>
      </c>
    </row>
    <row r="1943" spans="1:29">
      <c r="A1943" s="1">
        <v>41536</v>
      </c>
      <c r="B1943">
        <v>3196.6319270102799</v>
      </c>
      <c r="D1943" s="1">
        <v>41555</v>
      </c>
      <c r="E1943">
        <f t="shared" si="196"/>
        <v>2385.83</v>
      </c>
      <c r="F1943">
        <f t="shared" si="197"/>
        <v>3117.2929665316601</v>
      </c>
      <c r="G1943" s="2">
        <f t="shared" si="198"/>
        <v>1.4672099535517624E-4</v>
      </c>
      <c r="H1943" s="2">
        <f t="shared" si="199"/>
        <v>-7.8031344289578508E-4</v>
      </c>
      <c r="I1943">
        <f t="shared" si="200"/>
        <v>15520.419978923001</v>
      </c>
      <c r="J1943">
        <f t="shared" si="201"/>
        <v>29333.482750929856</v>
      </c>
      <c r="AB1943" s="1">
        <v>41544</v>
      </c>
      <c r="AC1943">
        <v>2383.8000000000002</v>
      </c>
    </row>
    <row r="1944" spans="1:29">
      <c r="A1944" s="1">
        <v>41537</v>
      </c>
      <c r="B1944">
        <v>3116.7396642255899</v>
      </c>
      <c r="D1944" s="1">
        <v>41556</v>
      </c>
      <c r="E1944">
        <f t="shared" si="196"/>
        <v>2383.9899999999998</v>
      </c>
      <c r="F1944">
        <f t="shared" si="197"/>
        <v>3070.2526311101801</v>
      </c>
      <c r="G1944" s="2">
        <f t="shared" si="198"/>
        <v>-7.7122007854713015E-4</v>
      </c>
      <c r="H1944" s="2">
        <f t="shared" si="199"/>
        <v>-1.5121472568677163E-2</v>
      </c>
      <c r="I1944">
        <f t="shared" si="200"/>
        <v>15508.450319407772</v>
      </c>
      <c r="J1944">
        <f t="shared" si="201"/>
        <v>28889.917296167907</v>
      </c>
      <c r="AB1944" s="1">
        <v>41547</v>
      </c>
      <c r="AC1944">
        <v>2381.27</v>
      </c>
    </row>
    <row r="1945" spans="1:29">
      <c r="A1945" s="1">
        <v>41540</v>
      </c>
      <c r="B1945">
        <v>3111.3918763188499</v>
      </c>
      <c r="D1945" s="1">
        <v>41557</v>
      </c>
      <c r="E1945">
        <f t="shared" si="196"/>
        <v>2384.35</v>
      </c>
      <c r="F1945">
        <f t="shared" si="197"/>
        <v>3048.83182412527</v>
      </c>
      <c r="G1945" s="2">
        <f t="shared" si="198"/>
        <v>1.5100734482942357E-4</v>
      </c>
      <c r="H1945" s="2">
        <f t="shared" si="199"/>
        <v>-7.0082366350441624E-3</v>
      </c>
      <c r="I1945">
        <f t="shared" si="200"/>
        <v>15510.792209312924</v>
      </c>
      <c r="J1945">
        <f t="shared" si="201"/>
        <v>28687.449919389506</v>
      </c>
      <c r="AB1945" s="1">
        <v>41548</v>
      </c>
      <c r="AC1945">
        <v>2379.11</v>
      </c>
    </row>
    <row r="1946" spans="1:29">
      <c r="A1946" s="1">
        <v>41541</v>
      </c>
      <c r="B1946">
        <v>3096.6908631214301</v>
      </c>
      <c r="D1946" s="1">
        <v>41558</v>
      </c>
      <c r="E1946">
        <f t="shared" si="196"/>
        <v>2387.6</v>
      </c>
      <c r="F1946">
        <f t="shared" si="197"/>
        <v>2984.3514548510898</v>
      </c>
      <c r="G1946" s="2">
        <f t="shared" si="198"/>
        <v>1.3630549206282705E-3</v>
      </c>
      <c r="H1946" s="2">
        <f t="shared" si="199"/>
        <v>-2.1180554211344824E-2</v>
      </c>
      <c r="I1946">
        <f t="shared" si="200"/>
        <v>15531.93427095667</v>
      </c>
      <c r="J1946">
        <f t="shared" si="201"/>
        <v>28079.833831186639</v>
      </c>
      <c r="AB1946" s="1">
        <v>41549</v>
      </c>
      <c r="AC1946">
        <v>2383.31</v>
      </c>
    </row>
    <row r="1947" spans="1:29">
      <c r="A1947" s="1">
        <v>41542</v>
      </c>
      <c r="B1947">
        <v>3146.5884211653702</v>
      </c>
      <c r="D1947" s="1">
        <v>41562</v>
      </c>
      <c r="E1947">
        <f t="shared" si="196"/>
        <v>2383.0700000000002</v>
      </c>
      <c r="F1947">
        <f t="shared" si="197"/>
        <v>2990.9020403003201</v>
      </c>
      <c r="G1947" s="2">
        <f t="shared" si="198"/>
        <v>-1.8973027307755963E-3</v>
      </c>
      <c r="H1947" s="2">
        <f t="shared" si="199"/>
        <v>2.16362868024741E-3</v>
      </c>
      <c r="I1947">
        <f t="shared" si="200"/>
        <v>15502.465489650156</v>
      </c>
      <c r="J1947">
        <f t="shared" si="201"/>
        <v>28140.588165000372</v>
      </c>
      <c r="AB1947" s="1">
        <v>41550</v>
      </c>
      <c r="AC1947">
        <v>2386.5100000000002</v>
      </c>
    </row>
    <row r="1948" spans="1:29">
      <c r="A1948" s="1">
        <v>41543</v>
      </c>
      <c r="B1948">
        <v>3110.5022498927401</v>
      </c>
      <c r="D1948" s="1">
        <v>41563</v>
      </c>
      <c r="E1948">
        <f t="shared" si="196"/>
        <v>2393.4699999999998</v>
      </c>
      <c r="F1948">
        <f t="shared" si="197"/>
        <v>3027.9013432237598</v>
      </c>
      <c r="G1948" s="2">
        <f t="shared" si="198"/>
        <v>4.3641185529588178E-3</v>
      </c>
      <c r="H1948" s="2">
        <f t="shared" si="199"/>
        <v>1.2339267559061307E-2</v>
      </c>
      <c r="I1948">
        <f t="shared" si="200"/>
        <v>15570.120086910141</v>
      </c>
      <c r="J1948">
        <f t="shared" si="201"/>
        <v>28487.822411637662</v>
      </c>
      <c r="AB1948" s="1">
        <v>41551</v>
      </c>
      <c r="AC1948">
        <v>2382.5700000000002</v>
      </c>
    </row>
    <row r="1949" spans="1:29">
      <c r="A1949" s="1">
        <v>41544</v>
      </c>
      <c r="B1949">
        <v>3148.3209818065802</v>
      </c>
      <c r="D1949" s="1">
        <v>41564</v>
      </c>
      <c r="E1949">
        <f t="shared" si="196"/>
        <v>2406.77</v>
      </c>
      <c r="F1949">
        <f t="shared" si="197"/>
        <v>3137.1052206934401</v>
      </c>
      <c r="G1949" s="2">
        <f t="shared" si="198"/>
        <v>5.5567857545739674E-3</v>
      </c>
      <c r="H1949" s="2">
        <f t="shared" si="199"/>
        <v>3.6034514601951916E-2</v>
      </c>
      <c r="I1949">
        <f t="shared" si="200"/>
        <v>15656.63990840609</v>
      </c>
      <c r="J1949">
        <f t="shared" si="201"/>
        <v>29514.367264307632</v>
      </c>
      <c r="AB1949" s="1">
        <v>41554</v>
      </c>
      <c r="AC1949">
        <v>2385.48</v>
      </c>
    </row>
    <row r="1950" spans="1:29">
      <c r="A1950" s="1">
        <v>41547</v>
      </c>
      <c r="B1950">
        <v>3120.8645473249398</v>
      </c>
      <c r="D1950" s="1">
        <v>41565</v>
      </c>
      <c r="E1950">
        <f t="shared" si="196"/>
        <v>2407.75</v>
      </c>
      <c r="F1950">
        <f t="shared" si="197"/>
        <v>3122.8937338802898</v>
      </c>
      <c r="G1950" s="2">
        <f t="shared" si="198"/>
        <v>4.0718473306555758E-4</v>
      </c>
      <c r="H1950" s="2">
        <f t="shared" si="199"/>
        <v>-4.5614767645217099E-3</v>
      </c>
      <c r="I1950">
        <f t="shared" si="200"/>
        <v>15663.015053147898</v>
      </c>
      <c r="J1950">
        <f t="shared" si="201"/>
        <v>29379.738163811933</v>
      </c>
      <c r="AB1950" s="1">
        <v>41555</v>
      </c>
      <c r="AC1950">
        <v>2385.83</v>
      </c>
    </row>
    <row r="1951" spans="1:29">
      <c r="A1951" s="1">
        <v>41548</v>
      </c>
      <c r="B1951">
        <v>3019.6618660756199</v>
      </c>
      <c r="D1951" s="1">
        <v>41568</v>
      </c>
      <c r="E1951">
        <f t="shared" si="196"/>
        <v>2405.7600000000002</v>
      </c>
      <c r="F1951">
        <f t="shared" si="197"/>
        <v>3123.89922164378</v>
      </c>
      <c r="G1951" s="2">
        <f t="shared" si="198"/>
        <v>-8.2649776762533378E-4</v>
      </c>
      <c r="H1951" s="2">
        <f t="shared" si="199"/>
        <v>2.9062388949515705E-4</v>
      </c>
      <c r="I1951">
        <f t="shared" si="200"/>
        <v>15650.069606172188</v>
      </c>
      <c r="J1951">
        <f t="shared" si="201"/>
        <v>29388.276617589447</v>
      </c>
      <c r="AB1951" s="1">
        <v>41556</v>
      </c>
      <c r="AC1951">
        <v>2383.9899999999998</v>
      </c>
    </row>
    <row r="1952" spans="1:29">
      <c r="A1952" s="1">
        <v>41549</v>
      </c>
      <c r="B1952">
        <v>3105.7591705345599</v>
      </c>
      <c r="D1952" s="1">
        <v>41569</v>
      </c>
      <c r="E1952">
        <f t="shared" si="196"/>
        <v>2418.14</v>
      </c>
      <c r="F1952">
        <f t="shared" si="197"/>
        <v>3203.1311740363199</v>
      </c>
      <c r="G1952" s="2">
        <f t="shared" si="198"/>
        <v>5.1459829741951069E-3</v>
      </c>
      <c r="H1952" s="2">
        <f t="shared" si="199"/>
        <v>2.5331809708504762E-2</v>
      </c>
      <c r="I1952">
        <f t="shared" si="200"/>
        <v>15730.604597910518</v>
      </c>
      <c r="J1952">
        <f t="shared" si="201"/>
        <v>30132.734848527121</v>
      </c>
      <c r="AB1952" s="1">
        <v>41557</v>
      </c>
      <c r="AC1952">
        <v>2384.35</v>
      </c>
    </row>
    <row r="1953" spans="1:29">
      <c r="A1953" s="1">
        <v>41550</v>
      </c>
      <c r="B1953">
        <v>3101.48056114062</v>
      </c>
      <c r="D1953" s="1">
        <v>41570</v>
      </c>
      <c r="E1953">
        <f t="shared" si="196"/>
        <v>2420.06</v>
      </c>
      <c r="F1953">
        <f t="shared" si="197"/>
        <v>3185.7895213178699</v>
      </c>
      <c r="G1953" s="2">
        <f t="shared" si="198"/>
        <v>7.93998693210618E-4</v>
      </c>
      <c r="H1953" s="2">
        <f t="shared" si="199"/>
        <v>-5.445318156174472E-3</v>
      </c>
      <c r="I1953">
        <f t="shared" si="200"/>
        <v>15743.094677404672</v>
      </c>
      <c r="J1953">
        <f t="shared" si="201"/>
        <v>29968.652520361247</v>
      </c>
      <c r="AB1953" s="1">
        <v>41558</v>
      </c>
      <c r="AC1953">
        <v>2387.6</v>
      </c>
    </row>
    <row r="1954" spans="1:29">
      <c r="A1954" s="1">
        <v>41551</v>
      </c>
      <c r="B1954">
        <v>3079.0647092762001</v>
      </c>
      <c r="D1954" s="1">
        <v>41571</v>
      </c>
      <c r="E1954">
        <f t="shared" si="196"/>
        <v>2415.91</v>
      </c>
      <c r="F1954">
        <f t="shared" si="197"/>
        <v>3219.6106466214901</v>
      </c>
      <c r="G1954" s="2">
        <f t="shared" si="198"/>
        <v>-1.714833516524461E-3</v>
      </c>
      <c r="H1954" s="2">
        <f t="shared" si="199"/>
        <v>1.0584896806547917E-2</v>
      </c>
      <c r="I1954">
        <f t="shared" si="200"/>
        <v>15716.09789099804</v>
      </c>
      <c r="J1954">
        <f t="shared" si="201"/>
        <v>30285.867614720562</v>
      </c>
      <c r="AB1954" s="1">
        <v>41562</v>
      </c>
      <c r="AC1954">
        <v>2383.0700000000002</v>
      </c>
    </row>
    <row r="1955" spans="1:29">
      <c r="A1955" s="1">
        <v>41554</v>
      </c>
      <c r="B1955">
        <v>3119.6294574265498</v>
      </c>
      <c r="D1955" s="1">
        <v>41572</v>
      </c>
      <c r="E1955">
        <f t="shared" si="196"/>
        <v>2418.4699999999998</v>
      </c>
      <c r="F1955">
        <f t="shared" si="197"/>
        <v>3228.7037060190801</v>
      </c>
      <c r="G1955" s="2">
        <f t="shared" si="198"/>
        <v>1.0596421224300379E-3</v>
      </c>
      <c r="H1955" s="2">
        <f t="shared" si="199"/>
        <v>2.7929237867630693E-3</v>
      </c>
      <c r="I1955">
        <f t="shared" si="200"/>
        <v>15732.751330323576</v>
      </c>
      <c r="J1955">
        <f t="shared" si="201"/>
        <v>30370.453734784471</v>
      </c>
      <c r="AB1955" s="1">
        <v>41563</v>
      </c>
      <c r="AC1955">
        <v>2393.4699999999998</v>
      </c>
    </row>
    <row r="1956" spans="1:29">
      <c r="A1956" s="1">
        <v>41555</v>
      </c>
      <c r="B1956">
        <v>3117.2929665316601</v>
      </c>
      <c r="D1956" s="1">
        <v>41575</v>
      </c>
      <c r="E1956">
        <f t="shared" si="196"/>
        <v>2418.08</v>
      </c>
      <c r="F1956">
        <f t="shared" si="197"/>
        <v>3225.3792457464901</v>
      </c>
      <c r="G1956" s="2">
        <f t="shared" si="198"/>
        <v>-1.6125897778340725E-4</v>
      </c>
      <c r="H1956" s="2">
        <f t="shared" si="199"/>
        <v>-1.0610071047783324E-3</v>
      </c>
      <c r="I1956">
        <f t="shared" si="200"/>
        <v>15730.214282926327</v>
      </c>
      <c r="J1956">
        <f t="shared" si="201"/>
        <v>30338.230467596524</v>
      </c>
      <c r="AB1956" s="1">
        <v>41564</v>
      </c>
      <c r="AC1956">
        <v>2406.77</v>
      </c>
    </row>
    <row r="1957" spans="1:29">
      <c r="A1957" s="1">
        <v>41556</v>
      </c>
      <c r="B1957">
        <v>3070.2526311101801</v>
      </c>
      <c r="D1957" s="1">
        <v>41576</v>
      </c>
      <c r="E1957">
        <f t="shared" si="196"/>
        <v>2418.94</v>
      </c>
      <c r="F1957">
        <f t="shared" si="197"/>
        <v>3215.4667009356199</v>
      </c>
      <c r="G1957" s="2">
        <f t="shared" si="198"/>
        <v>3.5565407265281124E-4</v>
      </c>
      <c r="H1957" s="2">
        <f t="shared" si="199"/>
        <v>-3.1046451060306227E-3</v>
      </c>
      <c r="I1957">
        <f t="shared" si="200"/>
        <v>15735.80879769975</v>
      </c>
      <c r="J1957">
        <f t="shared" si="201"/>
        <v>30244.041028849671</v>
      </c>
      <c r="AB1957" s="1">
        <v>41565</v>
      </c>
      <c r="AC1957">
        <v>2407.75</v>
      </c>
    </row>
    <row r="1958" spans="1:29">
      <c r="A1958" s="1">
        <v>41557</v>
      </c>
      <c r="B1958">
        <v>3048.83182412527</v>
      </c>
      <c r="D1958" s="1">
        <v>41577</v>
      </c>
      <c r="E1958">
        <f t="shared" si="196"/>
        <v>2417.9299999999998</v>
      </c>
      <c r="F1958">
        <f t="shared" si="197"/>
        <v>3217.7949053972302</v>
      </c>
      <c r="G1958" s="2">
        <f t="shared" si="198"/>
        <v>-4.1753826056045718E-4</v>
      </c>
      <c r="H1958" s="2">
        <f t="shared" si="199"/>
        <v>6.9271503631037701E-4</v>
      </c>
      <c r="I1958">
        <f t="shared" si="200"/>
        <v>15729.238495465846</v>
      </c>
      <c r="J1958">
        <f t="shared" si="201"/>
        <v>30264.991530829142</v>
      </c>
      <c r="AB1958" s="1">
        <v>41568</v>
      </c>
      <c r="AC1958">
        <v>2405.7600000000002</v>
      </c>
    </row>
    <row r="1959" spans="1:29">
      <c r="A1959" s="1">
        <v>41558</v>
      </c>
      <c r="B1959">
        <v>2984.3514548510898</v>
      </c>
      <c r="D1959" s="1">
        <v>41578</v>
      </c>
      <c r="E1959">
        <f t="shared" si="196"/>
        <v>2416.48</v>
      </c>
      <c r="F1959">
        <f t="shared" si="197"/>
        <v>3158.0926630983699</v>
      </c>
      <c r="G1959" s="2">
        <f t="shared" si="198"/>
        <v>-5.9968650870778628E-4</v>
      </c>
      <c r="H1959" s="2">
        <f t="shared" si="199"/>
        <v>-1.8585124090733905E-2</v>
      </c>
      <c r="I1959">
        <f t="shared" si="200"/>
        <v>15719.805883347868</v>
      </c>
      <c r="J1959">
        <f t="shared" si="201"/>
        <v>29702.512907623674</v>
      </c>
      <c r="AB1959" s="1">
        <v>41569</v>
      </c>
      <c r="AC1959">
        <v>2418.14</v>
      </c>
    </row>
    <row r="1960" spans="1:29">
      <c r="A1960" s="1">
        <v>41561</v>
      </c>
      <c r="B1960">
        <v>2984.3514548510898</v>
      </c>
      <c r="D1960" s="1">
        <v>41579</v>
      </c>
      <c r="E1960">
        <f t="shared" si="196"/>
        <v>2407.11</v>
      </c>
      <c r="F1960">
        <f t="shared" si="197"/>
        <v>3120.5778119766901</v>
      </c>
      <c r="G1960" s="2">
        <f t="shared" si="198"/>
        <v>-3.8775408859166305E-3</v>
      </c>
      <c r="H1960" s="2">
        <f t="shared" si="199"/>
        <v>-1.1910307528260644E-2</v>
      </c>
      <c r="I1960">
        <f t="shared" si="200"/>
        <v>15658.851693316514</v>
      </c>
      <c r="J1960">
        <f t="shared" si="201"/>
        <v>29348.746844531746</v>
      </c>
      <c r="AB1960" s="1">
        <v>41570</v>
      </c>
      <c r="AC1960">
        <v>2420.06</v>
      </c>
    </row>
    <row r="1961" spans="1:29">
      <c r="A1961" s="1">
        <v>41562</v>
      </c>
      <c r="B1961">
        <v>2990.9020403003201</v>
      </c>
      <c r="D1961" s="1">
        <v>41582</v>
      </c>
      <c r="E1961">
        <f t="shared" si="196"/>
        <v>2410.33</v>
      </c>
      <c r="F1961">
        <f t="shared" si="197"/>
        <v>3127.7472366975699</v>
      </c>
      <c r="G1961" s="2">
        <f t="shared" si="198"/>
        <v>1.337703719397787E-3</v>
      </c>
      <c r="H1961" s="2">
        <f t="shared" si="199"/>
        <v>2.2661178503489928E-3</v>
      </c>
      <c r="I1961">
        <f t="shared" si="200"/>
        <v>15679.798597468161</v>
      </c>
      <c r="J1961">
        <f t="shared" si="201"/>
        <v>29415.254563641513</v>
      </c>
      <c r="AB1961" s="1">
        <v>41571</v>
      </c>
      <c r="AC1961">
        <v>2415.91</v>
      </c>
    </row>
    <row r="1962" spans="1:29">
      <c r="A1962" s="1">
        <v>41563</v>
      </c>
      <c r="B1962">
        <v>3027.9013432237598</v>
      </c>
      <c r="D1962" s="1">
        <v>41583</v>
      </c>
      <c r="E1962">
        <f t="shared" si="196"/>
        <v>2401.06</v>
      </c>
      <c r="F1962">
        <f t="shared" si="197"/>
        <v>3099.6967474612102</v>
      </c>
      <c r="G1962" s="2">
        <f t="shared" si="198"/>
        <v>-3.8459464056789239E-3</v>
      </c>
      <c r="H1962" s="2">
        <f t="shared" si="199"/>
        <v>-8.9996216125225788E-3</v>
      </c>
      <c r="I1962">
        <f t="shared" si="200"/>
        <v>15619.49493241046</v>
      </c>
      <c r="J1962">
        <f t="shared" si="201"/>
        <v>29150.528402932712</v>
      </c>
      <c r="AB1962" s="1">
        <v>41572</v>
      </c>
      <c r="AC1962">
        <v>2418.4699999999998</v>
      </c>
    </row>
    <row r="1963" spans="1:29">
      <c r="A1963" s="1">
        <v>41564</v>
      </c>
      <c r="B1963">
        <v>3137.1052206934401</v>
      </c>
      <c r="D1963" s="1">
        <v>41584</v>
      </c>
      <c r="E1963">
        <f t="shared" si="196"/>
        <v>2402.64</v>
      </c>
      <c r="F1963">
        <f t="shared" si="197"/>
        <v>3127.6245400879402</v>
      </c>
      <c r="G1963" s="2">
        <f t="shared" si="198"/>
        <v>6.5804269780844749E-4</v>
      </c>
      <c r="H1963" s="2">
        <f t="shared" si="199"/>
        <v>8.9784975309500029E-3</v>
      </c>
      <c r="I1963">
        <f t="shared" si="200"/>
        <v>15629.773226994188</v>
      </c>
      <c r="J1963">
        <f t="shared" si="201"/>
        <v>29412.256350224328</v>
      </c>
      <c r="AB1963" s="1">
        <v>41575</v>
      </c>
      <c r="AC1963">
        <v>2418.08</v>
      </c>
    </row>
    <row r="1964" spans="1:29">
      <c r="A1964" s="1">
        <v>41565</v>
      </c>
      <c r="B1964">
        <v>3122.8937338802898</v>
      </c>
      <c r="D1964" s="1">
        <v>41585</v>
      </c>
      <c r="E1964">
        <f t="shared" si="196"/>
        <v>2407.52</v>
      </c>
      <c r="F1964">
        <f t="shared" si="197"/>
        <v>3112.7771810207801</v>
      </c>
      <c r="G1964" s="2">
        <f t="shared" si="198"/>
        <v>2.0310991242966647E-3</v>
      </c>
      <c r="H1964" s="2">
        <f t="shared" si="199"/>
        <v>-4.7785171853876093E-3</v>
      </c>
      <c r="I1964">
        <f t="shared" si="200"/>
        <v>15661.518845708491</v>
      </c>
      <c r="J1964">
        <f t="shared" si="201"/>
        <v>29271.709377793755</v>
      </c>
      <c r="AB1964" s="1">
        <v>41576</v>
      </c>
      <c r="AC1964">
        <v>2418.94</v>
      </c>
    </row>
    <row r="1965" spans="1:29">
      <c r="A1965" s="1">
        <v>41568</v>
      </c>
      <c r="B1965">
        <v>3123.89922164378</v>
      </c>
      <c r="D1965" s="1">
        <v>41586</v>
      </c>
      <c r="E1965">
        <f t="shared" si="196"/>
        <v>2389.0500000000002</v>
      </c>
      <c r="F1965">
        <f t="shared" si="197"/>
        <v>3028.6543045457702</v>
      </c>
      <c r="G1965" s="2">
        <f t="shared" si="198"/>
        <v>-7.6717950422010572E-3</v>
      </c>
      <c r="H1965" s="2">
        <f t="shared" si="199"/>
        <v>-2.7056372708809926E-2</v>
      </c>
      <c r="I1965">
        <f t="shared" si="200"/>
        <v>15541.366883074646</v>
      </c>
      <c r="J1965">
        <f t="shared" si="201"/>
        <v>28479.7230990442</v>
      </c>
      <c r="AB1965" s="1">
        <v>41577</v>
      </c>
      <c r="AC1965">
        <v>2417.9299999999998</v>
      </c>
    </row>
    <row r="1966" spans="1:29">
      <c r="A1966" s="1">
        <v>41569</v>
      </c>
      <c r="B1966">
        <v>3203.1311740363199</v>
      </c>
      <c r="D1966" s="1">
        <v>41590</v>
      </c>
      <c r="E1966">
        <f t="shared" si="196"/>
        <v>2386.98</v>
      </c>
      <c r="F1966">
        <f t="shared" si="197"/>
        <v>2995.5486479512501</v>
      </c>
      <c r="G1966" s="2">
        <f t="shared" si="198"/>
        <v>-8.664531926917407E-4</v>
      </c>
      <c r="H1966" s="2">
        <f t="shared" si="199"/>
        <v>-1.0962163114305345E-2</v>
      </c>
      <c r="I1966">
        <f t="shared" si="200"/>
        <v>15527.901016120013</v>
      </c>
      <c r="J1966">
        <f t="shared" si="201"/>
        <v>28167.523728982229</v>
      </c>
      <c r="AB1966" s="1">
        <v>41578</v>
      </c>
      <c r="AC1966">
        <v>2416.48</v>
      </c>
    </row>
    <row r="1967" spans="1:29">
      <c r="A1967" s="1">
        <v>41570</v>
      </c>
      <c r="B1967">
        <v>3185.7895213178699</v>
      </c>
      <c r="D1967" s="1">
        <v>41591</v>
      </c>
      <c r="E1967">
        <f t="shared" si="196"/>
        <v>2392.34</v>
      </c>
      <c r="F1967">
        <f t="shared" si="197"/>
        <v>2996.3083087277801</v>
      </c>
      <c r="G1967" s="2">
        <f t="shared" si="198"/>
        <v>2.2455152535840739E-3</v>
      </c>
      <c r="H1967" s="2">
        <f t="shared" si="199"/>
        <v>2.2224733498873517E-4</v>
      </c>
      <c r="I1967">
        <f t="shared" si="200"/>
        <v>15562.769154707854</v>
      </c>
      <c r="J1967">
        <f t="shared" si="201"/>
        <v>28173.783886064226</v>
      </c>
      <c r="AB1967" s="1">
        <v>41579</v>
      </c>
      <c r="AC1967">
        <v>2407.11</v>
      </c>
    </row>
    <row r="1968" spans="1:29">
      <c r="A1968" s="1">
        <v>41571</v>
      </c>
      <c r="B1968">
        <v>3219.6106466214901</v>
      </c>
      <c r="D1968" s="1">
        <v>41592</v>
      </c>
      <c r="E1968">
        <f t="shared" si="196"/>
        <v>2399.75</v>
      </c>
      <c r="F1968">
        <f t="shared" si="197"/>
        <v>3048.2874372153701</v>
      </c>
      <c r="G1968" s="2">
        <f t="shared" si="198"/>
        <v>3.0973858230853857E-3</v>
      </c>
      <c r="H1968" s="2">
        <f t="shared" si="199"/>
        <v>1.7316374436168704E-2</v>
      </c>
      <c r="I1968">
        <f t="shared" si="200"/>
        <v>15610.973055255596</v>
      </c>
      <c r="J1968">
        <f t="shared" si="201"/>
        <v>28661.651677119007</v>
      </c>
      <c r="AB1968" s="1">
        <v>41582</v>
      </c>
      <c r="AC1968">
        <v>2410.33</v>
      </c>
    </row>
    <row r="1969" spans="1:29">
      <c r="A1969" s="1">
        <v>41572</v>
      </c>
      <c r="B1969">
        <v>3228.7037060190801</v>
      </c>
      <c r="D1969" s="1">
        <v>41593</v>
      </c>
      <c r="E1969">
        <f t="shared" si="196"/>
        <v>2401.7800000000002</v>
      </c>
      <c r="F1969">
        <f t="shared" si="197"/>
        <v>3051.5309147286598</v>
      </c>
      <c r="G1969" s="2">
        <f t="shared" si="198"/>
        <v>8.459214501510548E-4</v>
      </c>
      <c r="H1969" s="2">
        <f t="shared" si="199"/>
        <v>1.0326834940093906E-3</v>
      </c>
      <c r="I1969">
        <f t="shared" si="200"/>
        <v>15624.178712220766</v>
      </c>
      <c r="J1969">
        <f t="shared" si="201"/>
        <v>28691.250091717011</v>
      </c>
      <c r="AB1969" s="1">
        <v>41583</v>
      </c>
      <c r="AC1969">
        <v>2401.06</v>
      </c>
    </row>
    <row r="1970" spans="1:29">
      <c r="A1970" s="1">
        <v>41575</v>
      </c>
      <c r="B1970">
        <v>3225.3792457464901</v>
      </c>
      <c r="D1970" s="1">
        <v>41596</v>
      </c>
      <c r="E1970">
        <f t="shared" si="196"/>
        <v>2409.29</v>
      </c>
      <c r="F1970">
        <f t="shared" si="197"/>
        <v>3028.2721099340501</v>
      </c>
      <c r="G1970" s="2">
        <f t="shared" si="198"/>
        <v>3.126847588038828E-3</v>
      </c>
      <c r="H1970" s="2">
        <f t="shared" si="199"/>
        <v>-7.6533610569739282E-3</v>
      </c>
      <c r="I1970">
        <f t="shared" si="200"/>
        <v>15673.033137742161</v>
      </c>
      <c r="J1970">
        <f t="shared" si="201"/>
        <v>28471.665595589166</v>
      </c>
      <c r="AB1970" s="1">
        <v>41584</v>
      </c>
      <c r="AC1970">
        <v>2402.64</v>
      </c>
    </row>
    <row r="1971" spans="1:29">
      <c r="A1971" s="1">
        <v>41576</v>
      </c>
      <c r="B1971">
        <v>3215.4667009356199</v>
      </c>
      <c r="D1971" s="1">
        <v>41597</v>
      </c>
      <c r="E1971">
        <f t="shared" si="196"/>
        <v>2403.7600000000002</v>
      </c>
      <c r="F1971">
        <f t="shared" si="197"/>
        <v>3023.6955314944498</v>
      </c>
      <c r="G1971" s="2">
        <f t="shared" si="198"/>
        <v>-2.2952820125430318E-3</v>
      </c>
      <c r="H1971" s="2">
        <f t="shared" si="199"/>
        <v>-1.5426329594132918E-3</v>
      </c>
      <c r="I1971">
        <f t="shared" si="200"/>
        <v>15637.059106699111</v>
      </c>
      <c r="J1971">
        <f t="shared" si="201"/>
        <v>28427.744265832018</v>
      </c>
      <c r="AB1971" s="1">
        <v>41585</v>
      </c>
      <c r="AC1971">
        <v>2407.52</v>
      </c>
    </row>
    <row r="1972" spans="1:29">
      <c r="A1972" s="1">
        <v>41577</v>
      </c>
      <c r="B1972">
        <v>3217.7949053972302</v>
      </c>
      <c r="D1972" s="1">
        <v>41598</v>
      </c>
      <c r="E1972">
        <f t="shared" si="196"/>
        <v>2394.52</v>
      </c>
      <c r="F1972">
        <f t="shared" si="197"/>
        <v>2974.1929794315402</v>
      </c>
      <c r="G1972" s="2">
        <f t="shared" si="198"/>
        <v>-3.8439777681632536E-3</v>
      </c>
      <c r="H1972" s="2">
        <f t="shared" si="199"/>
        <v>-1.6402889114153139E-2</v>
      </c>
      <c r="I1972">
        <f t="shared" si="200"/>
        <v>15576.950599133505</v>
      </c>
      <c r="J1972">
        <f t="shared" si="201"/>
        <v>27961.447128874075</v>
      </c>
      <c r="AB1972" s="1">
        <v>41586</v>
      </c>
      <c r="AC1972">
        <v>2389.0500000000002</v>
      </c>
    </row>
    <row r="1973" spans="1:29">
      <c r="A1973" s="1">
        <v>41578</v>
      </c>
      <c r="B1973">
        <v>3158.0926630983699</v>
      </c>
      <c r="D1973" s="1">
        <v>41599</v>
      </c>
      <c r="E1973">
        <f t="shared" si="196"/>
        <v>2398.31</v>
      </c>
      <c r="F1973">
        <f t="shared" si="197"/>
        <v>2941.3606279669002</v>
      </c>
      <c r="G1973" s="2">
        <f t="shared" si="198"/>
        <v>1.5827806825585711E-3</v>
      </c>
      <c r="H1973" s="2">
        <f t="shared" si="199"/>
        <v>-1.1070428274754273E-2</v>
      </c>
      <c r="I1973">
        <f t="shared" si="200"/>
        <v>15601.605495634982</v>
      </c>
      <c r="J1973">
        <f t="shared" si="201"/>
        <v>27651.901933975543</v>
      </c>
      <c r="AB1973" s="1">
        <v>41590</v>
      </c>
      <c r="AC1973">
        <v>2386.98</v>
      </c>
    </row>
    <row r="1974" spans="1:29">
      <c r="A1974" s="1">
        <v>41579</v>
      </c>
      <c r="B1974">
        <v>3120.5778119766901</v>
      </c>
      <c r="D1974" s="1">
        <v>41600</v>
      </c>
      <c r="E1974">
        <f t="shared" si="196"/>
        <v>2405.19</v>
      </c>
      <c r="F1974">
        <f t="shared" si="197"/>
        <v>2952.4466200554498</v>
      </c>
      <c r="G1974" s="2">
        <f t="shared" si="198"/>
        <v>2.8686867002181149E-3</v>
      </c>
      <c r="H1974" s="2">
        <f t="shared" si="199"/>
        <v>3.7376521133606019E-3</v>
      </c>
      <c r="I1974">
        <f t="shared" si="200"/>
        <v>15646.361613822359</v>
      </c>
      <c r="J1974">
        <f t="shared" si="201"/>
        <v>27755.255123677503</v>
      </c>
      <c r="AB1974" s="1">
        <v>41591</v>
      </c>
      <c r="AC1974">
        <v>2392.34</v>
      </c>
    </row>
    <row r="1975" spans="1:29">
      <c r="A1975" s="1">
        <v>41582</v>
      </c>
      <c r="B1975">
        <v>3127.7472366975699</v>
      </c>
      <c r="D1975" s="1">
        <v>41603</v>
      </c>
      <c r="E1975">
        <f t="shared" si="196"/>
        <v>2408.15</v>
      </c>
      <c r="F1975">
        <f t="shared" si="197"/>
        <v>2949.8793278837202</v>
      </c>
      <c r="G1975" s="2">
        <f t="shared" si="198"/>
        <v>1.2306720051222797E-3</v>
      </c>
      <c r="H1975" s="2">
        <f t="shared" si="199"/>
        <v>-9.0089656896378189E-4</v>
      </c>
      <c r="I1975">
        <f t="shared" si="200"/>
        <v>15665.617153042509</v>
      </c>
      <c r="J1975">
        <f t="shared" si="201"/>
        <v>27730.250509565867</v>
      </c>
      <c r="AB1975" s="1">
        <v>41592</v>
      </c>
      <c r="AC1975">
        <v>2399.75</v>
      </c>
    </row>
    <row r="1976" spans="1:29">
      <c r="A1976" s="1">
        <v>41583</v>
      </c>
      <c r="B1976">
        <v>3099.6967474612102</v>
      </c>
      <c r="D1976" s="1">
        <v>41604</v>
      </c>
      <c r="E1976">
        <f t="shared" si="196"/>
        <v>2415.23</v>
      </c>
      <c r="F1976">
        <f t="shared" si="197"/>
        <v>2955.6251647067502</v>
      </c>
      <c r="G1976" s="2">
        <f t="shared" si="198"/>
        <v>2.9400161950043913E-3</v>
      </c>
      <c r="H1976" s="2">
        <f t="shared" si="199"/>
        <v>1.9164717667724215E-3</v>
      </c>
      <c r="I1976">
        <f t="shared" si="200"/>
        <v>15711.674321177192</v>
      </c>
      <c r="J1976">
        <f t="shared" si="201"/>
        <v>27783.394751752974</v>
      </c>
      <c r="AB1976" s="1">
        <v>41593</v>
      </c>
      <c r="AC1976">
        <v>2401.7800000000002</v>
      </c>
    </row>
    <row r="1977" spans="1:29">
      <c r="A1977" s="1">
        <v>41584</v>
      </c>
      <c r="B1977">
        <v>3127.6245400879402</v>
      </c>
      <c r="D1977" s="1">
        <v>41605</v>
      </c>
      <c r="E1977">
        <f t="shared" si="196"/>
        <v>2411.12</v>
      </c>
      <c r="F1977">
        <f t="shared" si="197"/>
        <v>2942.2547194900799</v>
      </c>
      <c r="G1977" s="2">
        <f t="shared" si="198"/>
        <v>-1.7017012872480031E-3</v>
      </c>
      <c r="H1977" s="2">
        <f t="shared" si="199"/>
        <v>-4.5550775113885385E-3</v>
      </c>
      <c r="I1977">
        <f t="shared" si="200"/>
        <v>15684.937744760024</v>
      </c>
      <c r="J1977">
        <f t="shared" si="201"/>
        <v>27656.839235129235</v>
      </c>
      <c r="AB1977" s="1">
        <v>41596</v>
      </c>
      <c r="AC1977">
        <v>2409.29</v>
      </c>
    </row>
    <row r="1978" spans="1:29">
      <c r="A1978" s="1">
        <v>41585</v>
      </c>
      <c r="B1978">
        <v>3112.7771810207801</v>
      </c>
      <c r="D1978" s="1">
        <v>41607</v>
      </c>
      <c r="E1978">
        <f t="shared" si="196"/>
        <v>2411.69</v>
      </c>
      <c r="F1978">
        <f t="shared" si="197"/>
        <v>2972.8582583902598</v>
      </c>
      <c r="G1978" s="2">
        <f t="shared" si="198"/>
        <v>2.3640465841601177E-4</v>
      </c>
      <c r="H1978" s="2">
        <f t="shared" si="199"/>
        <v>1.037004082200429E-2</v>
      </c>
      <c r="I1978">
        <f t="shared" si="200"/>
        <v>15688.64573710985</v>
      </c>
      <c r="J1978">
        <f t="shared" si="201"/>
        <v>27943.641787005134</v>
      </c>
      <c r="AB1978" s="1">
        <v>41597</v>
      </c>
      <c r="AC1978">
        <v>2403.7600000000002</v>
      </c>
    </row>
    <row r="1979" spans="1:29">
      <c r="A1979" s="1">
        <v>41586</v>
      </c>
      <c r="B1979">
        <v>3028.6543045457702</v>
      </c>
      <c r="D1979" s="1">
        <v>41610</v>
      </c>
      <c r="E1979">
        <f t="shared" si="196"/>
        <v>2405.4899999999998</v>
      </c>
      <c r="F1979">
        <f t="shared" si="197"/>
        <v>2896.7085550020001</v>
      </c>
      <c r="G1979" s="2">
        <f t="shared" si="198"/>
        <v>-2.5708113397659993E-3</v>
      </c>
      <c r="H1979" s="2">
        <f t="shared" si="199"/>
        <v>-2.5646328720876497E-2</v>
      </c>
      <c r="I1979">
        <f t="shared" si="200"/>
        <v>15648.313188743316</v>
      </c>
      <c r="J1979">
        <f t="shared" si="201"/>
        <v>27226.98996407718</v>
      </c>
      <c r="AB1979" s="1">
        <v>41598</v>
      </c>
      <c r="AC1979">
        <v>2394.52</v>
      </c>
    </row>
    <row r="1980" spans="1:29">
      <c r="A1980" s="1">
        <v>41589</v>
      </c>
      <c r="B1980">
        <v>3028.6543045457702</v>
      </c>
      <c r="D1980" s="1">
        <v>41611</v>
      </c>
      <c r="E1980">
        <f t="shared" si="196"/>
        <v>2408.83</v>
      </c>
      <c r="F1980">
        <f t="shared" si="197"/>
        <v>2897.4956610882</v>
      </c>
      <c r="G1980" s="2">
        <f t="shared" si="198"/>
        <v>1.3884904946601662E-3</v>
      </c>
      <c r="H1980" s="2">
        <f t="shared" si="199"/>
        <v>2.4037508736370972E-4</v>
      </c>
      <c r="I1980">
        <f t="shared" si="200"/>
        <v>15670.04072286335</v>
      </c>
      <c r="J1980">
        <f t="shared" si="201"/>
        <v>27233.534654168445</v>
      </c>
      <c r="AB1980" s="1">
        <v>41599</v>
      </c>
      <c r="AC1980">
        <v>2398.31</v>
      </c>
    </row>
    <row r="1981" spans="1:29">
      <c r="A1981" s="1">
        <v>41590</v>
      </c>
      <c r="B1981">
        <v>2995.5486479512501</v>
      </c>
      <c r="D1981" s="1">
        <v>41612</v>
      </c>
      <c r="E1981">
        <f t="shared" si="196"/>
        <v>2398.79</v>
      </c>
      <c r="F1981">
        <f t="shared" si="197"/>
        <v>2951.4752040886501</v>
      </c>
      <c r="G1981" s="2">
        <f t="shared" si="198"/>
        <v>-4.1679985719207391E-3</v>
      </c>
      <c r="H1981" s="2">
        <f t="shared" si="199"/>
        <v>1.8598374290864719E-2</v>
      </c>
      <c r="I1981">
        <f t="shared" si="200"/>
        <v>15604.728015508515</v>
      </c>
      <c r="J1981">
        <f t="shared" si="201"/>
        <v>27740.034124929902</v>
      </c>
      <c r="AB1981" s="1">
        <v>41600</v>
      </c>
      <c r="AC1981">
        <v>2405.19</v>
      </c>
    </row>
    <row r="1982" spans="1:29">
      <c r="A1982" s="1">
        <v>41591</v>
      </c>
      <c r="B1982">
        <v>2996.3083087277801</v>
      </c>
      <c r="D1982" s="1">
        <v>41613</v>
      </c>
      <c r="E1982">
        <f t="shared" si="196"/>
        <v>2397.25</v>
      </c>
      <c r="F1982">
        <f t="shared" si="197"/>
        <v>2911.6442571064099</v>
      </c>
      <c r="G1982" s="2">
        <f t="shared" si="198"/>
        <v>-6.4199033679479545E-4</v>
      </c>
      <c r="H1982" s="2">
        <f t="shared" si="199"/>
        <v>-1.3526616565215288E-2</v>
      </c>
      <c r="I1982">
        <f t="shared" si="200"/>
        <v>15594.709930914249</v>
      </c>
      <c r="J1982">
        <f t="shared" si="201"/>
        <v>27364.805319815987</v>
      </c>
      <c r="AB1982" s="1">
        <v>41603</v>
      </c>
      <c r="AC1982">
        <v>2408.15</v>
      </c>
    </row>
    <row r="1983" spans="1:29">
      <c r="A1983" s="1">
        <v>41592</v>
      </c>
      <c r="B1983">
        <v>3048.2874372153701</v>
      </c>
      <c r="D1983" s="1">
        <v>41614</v>
      </c>
      <c r="E1983">
        <f t="shared" si="196"/>
        <v>2396.5700000000002</v>
      </c>
      <c r="F1983">
        <f t="shared" si="197"/>
        <v>2907.4335861296399</v>
      </c>
      <c r="G1983" s="2">
        <f t="shared" si="198"/>
        <v>-2.8365835853572108E-4</v>
      </c>
      <c r="H1983" s="2">
        <f t="shared" si="199"/>
        <v>-1.4774980504234417E-3</v>
      </c>
      <c r="I1983">
        <f t="shared" si="200"/>
        <v>15590.286361093406</v>
      </c>
      <c r="J1983">
        <f t="shared" si="201"/>
        <v>27324.373873305743</v>
      </c>
      <c r="AB1983" s="1">
        <v>41604</v>
      </c>
      <c r="AC1983">
        <v>2415.23</v>
      </c>
    </row>
    <row r="1984" spans="1:29">
      <c r="A1984" s="1">
        <v>41593</v>
      </c>
      <c r="B1984">
        <v>3051.5309147286598</v>
      </c>
      <c r="D1984" s="1">
        <v>41617</v>
      </c>
      <c r="E1984">
        <f t="shared" si="196"/>
        <v>2401.36</v>
      </c>
      <c r="F1984">
        <f t="shared" si="197"/>
        <v>2924.0952012297298</v>
      </c>
      <c r="G1984" s="2">
        <f t="shared" si="198"/>
        <v>1.9986897941641768E-3</v>
      </c>
      <c r="H1984" s="2">
        <f t="shared" si="199"/>
        <v>5.6993457885688662E-3</v>
      </c>
      <c r="I1984">
        <f t="shared" si="200"/>
        <v>15621.44650733142</v>
      </c>
      <c r="J1984">
        <f t="shared" si="201"/>
        <v>27480.104928465847</v>
      </c>
      <c r="AB1984" s="1">
        <v>41605</v>
      </c>
      <c r="AC1984">
        <v>2411.12</v>
      </c>
    </row>
    <row r="1985" spans="1:29">
      <c r="A1985" s="1">
        <v>41596</v>
      </c>
      <c r="B1985">
        <v>3028.2721099340501</v>
      </c>
      <c r="D1985" s="1">
        <v>41618</v>
      </c>
      <c r="E1985">
        <f t="shared" si="196"/>
        <v>2412.42</v>
      </c>
      <c r="F1985">
        <f t="shared" si="197"/>
        <v>2999.1467781685701</v>
      </c>
      <c r="G1985" s="2">
        <f t="shared" si="198"/>
        <v>4.6057234233933819E-3</v>
      </c>
      <c r="H1985" s="2">
        <f t="shared" si="199"/>
        <v>2.5635249099778958E-2</v>
      </c>
      <c r="I1985">
        <f t="shared" si="200"/>
        <v>15693.394569417524</v>
      </c>
      <c r="J1985">
        <f t="shared" si="201"/>
        <v>28184.56426359513</v>
      </c>
      <c r="AB1985" s="1">
        <v>41607</v>
      </c>
      <c r="AC1985">
        <v>2411.69</v>
      </c>
    </row>
    <row r="1986" spans="1:29">
      <c r="A1986" s="1">
        <v>41597</v>
      </c>
      <c r="B1986">
        <v>3023.6955314944498</v>
      </c>
      <c r="D1986" s="1">
        <v>41619</v>
      </c>
      <c r="E1986">
        <f t="shared" si="196"/>
        <v>2406.7800000000002</v>
      </c>
      <c r="F1986">
        <f t="shared" si="197"/>
        <v>2982.7927946617801</v>
      </c>
      <c r="G1986" s="2">
        <f t="shared" si="198"/>
        <v>-2.3379013604595267E-3</v>
      </c>
      <c r="H1986" s="2">
        <f t="shared" si="199"/>
        <v>-5.4842278803221341E-3</v>
      </c>
      <c r="I1986">
        <f t="shared" si="200"/>
        <v>15656.704960903455</v>
      </c>
      <c r="J1986">
        <f t="shared" si="201"/>
        <v>28029.993690465992</v>
      </c>
      <c r="AB1986" s="1">
        <v>41610</v>
      </c>
      <c r="AC1986">
        <v>2405.4899999999998</v>
      </c>
    </row>
    <row r="1987" spans="1:29">
      <c r="A1987" s="1">
        <v>41598</v>
      </c>
      <c r="B1987">
        <v>2974.1929794315402</v>
      </c>
      <c r="D1987" s="1">
        <v>41620</v>
      </c>
      <c r="E1987">
        <f t="shared" si="196"/>
        <v>2403.21</v>
      </c>
      <c r="F1987">
        <f t="shared" si="197"/>
        <v>2902.7739307964498</v>
      </c>
      <c r="G1987" s="2">
        <f t="shared" si="198"/>
        <v>-1.4833096502381293E-3</v>
      </c>
      <c r="H1987" s="2">
        <f t="shared" si="199"/>
        <v>-2.6858175397071502E-2</v>
      </c>
      <c r="I1987">
        <f t="shared" si="200"/>
        <v>15633.481219344016</v>
      </c>
      <c r="J1987">
        <f t="shared" si="201"/>
        <v>27277.15920354865</v>
      </c>
      <c r="AB1987" s="1">
        <v>41611</v>
      </c>
      <c r="AC1987">
        <v>2408.83</v>
      </c>
    </row>
    <row r="1988" spans="1:29">
      <c r="A1988" s="1">
        <v>41599</v>
      </c>
      <c r="B1988">
        <v>2941.3606279669002</v>
      </c>
      <c r="D1988" s="1">
        <v>41621</v>
      </c>
      <c r="E1988">
        <f t="shared" si="196"/>
        <v>2406.41</v>
      </c>
      <c r="F1988">
        <f t="shared" si="197"/>
        <v>2930.4084658775901</v>
      </c>
      <c r="G1988" s="2">
        <f t="shared" si="198"/>
        <v>1.3315523820223163E-3</v>
      </c>
      <c r="H1988" s="2">
        <f t="shared" si="199"/>
        <v>9.4886946344599713E-3</v>
      </c>
      <c r="I1988">
        <f t="shared" si="200"/>
        <v>15654.298018500935</v>
      </c>
      <c r="J1988">
        <f t="shared" si="201"/>
        <v>27535.983837726671</v>
      </c>
      <c r="AB1988" s="1">
        <v>41612</v>
      </c>
      <c r="AC1988">
        <v>2398.79</v>
      </c>
    </row>
    <row r="1989" spans="1:29">
      <c r="A1989" s="1">
        <v>41600</v>
      </c>
      <c r="B1989">
        <v>2952.4466200554498</v>
      </c>
      <c r="D1989" s="1">
        <v>41624</v>
      </c>
      <c r="E1989">
        <f t="shared" ref="E1989:E2052" si="202">SUMIF(AB:AB,D1989,AC:AC)</f>
        <v>2406.66</v>
      </c>
      <c r="F1989">
        <f t="shared" ref="F1989:F2052" si="203">SUMIF(A:A,D1989,B:B)</f>
        <v>2953.5397264880398</v>
      </c>
      <c r="G1989" s="2">
        <f t="shared" ref="G1989:G2052" si="204">E1989/E1988-1</f>
        <v>1.0388919593928847E-4</v>
      </c>
      <c r="H1989" s="2">
        <f t="shared" ref="H1989:H2052" si="205">(F1989/F1988-1)-($M$23/252)</f>
        <v>7.8621785662450153E-3</v>
      </c>
      <c r="I1989">
        <f t="shared" ref="I1989:I2052" si="206">I1988*(1+G1989)</f>
        <v>15655.924330935071</v>
      </c>
      <c r="J1989">
        <f t="shared" ref="J1989:J2052" si="207">J1988*(1+H1989)</f>
        <v>27752.476659656113</v>
      </c>
      <c r="AB1989" s="1">
        <v>41613</v>
      </c>
      <c r="AC1989">
        <v>2397.25</v>
      </c>
    </row>
    <row r="1990" spans="1:29">
      <c r="A1990" s="1">
        <v>41603</v>
      </c>
      <c r="B1990">
        <v>2949.8793278837202</v>
      </c>
      <c r="D1990" s="1">
        <v>41625</v>
      </c>
      <c r="E1990">
        <f t="shared" si="202"/>
        <v>2413.6999999999998</v>
      </c>
      <c r="F1990">
        <f t="shared" si="203"/>
        <v>2927.03715918129</v>
      </c>
      <c r="G1990" s="2">
        <f t="shared" si="204"/>
        <v>2.9252158593235933E-3</v>
      </c>
      <c r="H1990" s="2">
        <f t="shared" si="205"/>
        <v>-9.0045033742341182E-3</v>
      </c>
      <c r="I1990">
        <f t="shared" si="206"/>
        <v>15701.721289080293</v>
      </c>
      <c r="J1990">
        <f t="shared" si="207"/>
        <v>27502.579389930888</v>
      </c>
      <c r="AB1990" s="1">
        <v>41614</v>
      </c>
      <c r="AC1990">
        <v>2396.5700000000002</v>
      </c>
    </row>
    <row r="1991" spans="1:29">
      <c r="A1991" s="1">
        <v>41604</v>
      </c>
      <c r="B1991">
        <v>2955.6251647067502</v>
      </c>
      <c r="D1991" s="1">
        <v>41626</v>
      </c>
      <c r="E1991">
        <f t="shared" si="202"/>
        <v>2410.1799999999998</v>
      </c>
      <c r="F1991">
        <f t="shared" si="203"/>
        <v>2933.8813314942599</v>
      </c>
      <c r="G1991" s="2">
        <f t="shared" si="204"/>
        <v>-1.4583419646185813E-3</v>
      </c>
      <c r="H1991" s="2">
        <f t="shared" si="205"/>
        <v>2.3069102487799039E-3</v>
      </c>
      <c r="I1991">
        <f t="shared" si="206"/>
        <v>15678.822810007683</v>
      </c>
      <c r="J1991">
        <f t="shared" si="207"/>
        <v>27566.025372193402</v>
      </c>
      <c r="AB1991" s="1">
        <v>41617</v>
      </c>
      <c r="AC1991">
        <v>2401.36</v>
      </c>
    </row>
    <row r="1992" spans="1:29">
      <c r="A1992" s="1">
        <v>41605</v>
      </c>
      <c r="B1992">
        <v>2942.2547194900799</v>
      </c>
      <c r="D1992" s="1">
        <v>41627</v>
      </c>
      <c r="E1992">
        <f t="shared" si="202"/>
        <v>2410.21</v>
      </c>
      <c r="F1992">
        <f t="shared" si="203"/>
        <v>2832.03916984035</v>
      </c>
      <c r="G1992" s="2">
        <f t="shared" si="204"/>
        <v>1.2447203113552519E-5</v>
      </c>
      <c r="H1992" s="2">
        <f t="shared" si="205"/>
        <v>-3.4743783059984525E-2</v>
      </c>
      <c r="I1992">
        <f t="shared" si="206"/>
        <v>15679.01796749978</v>
      </c>
      <c r="J1992">
        <f t="shared" si="207"/>
        <v>26608.277366835886</v>
      </c>
      <c r="AB1992" s="1">
        <v>41618</v>
      </c>
      <c r="AC1992">
        <v>2412.42</v>
      </c>
    </row>
    <row r="1993" spans="1:29">
      <c r="A1993" s="1">
        <v>41607</v>
      </c>
      <c r="B1993">
        <v>2972.8582583902598</v>
      </c>
      <c r="D1993" s="1">
        <v>41628</v>
      </c>
      <c r="E1993">
        <f t="shared" si="202"/>
        <v>2417.7399999999998</v>
      </c>
      <c r="F1993">
        <f t="shared" si="203"/>
        <v>2867.45206047689</v>
      </c>
      <c r="G1993" s="2">
        <f t="shared" si="204"/>
        <v>3.1242090938132794E-3</v>
      </c>
      <c r="H1993" s="2">
        <f t="shared" si="205"/>
        <v>1.247302962204685E-2</v>
      </c>
      <c r="I1993">
        <f t="shared" si="206"/>
        <v>15728.002498015905</v>
      </c>
      <c r="J1993">
        <f t="shared" si="207"/>
        <v>26940.163198624068</v>
      </c>
      <c r="AB1993" s="1">
        <v>41619</v>
      </c>
      <c r="AC1993">
        <v>2406.7800000000002</v>
      </c>
    </row>
    <row r="1994" spans="1:29">
      <c r="A1994" s="1">
        <v>41610</v>
      </c>
      <c r="B1994">
        <v>2896.7085550020001</v>
      </c>
      <c r="D1994" s="1">
        <v>41631</v>
      </c>
      <c r="E1994">
        <f t="shared" si="202"/>
        <v>2414.59</v>
      </c>
      <c r="F1994">
        <f t="shared" si="203"/>
        <v>2846.6938916255399</v>
      </c>
      <c r="G1994" s="2">
        <f t="shared" si="204"/>
        <v>-1.3028696220436231E-3</v>
      </c>
      <c r="H1994" s="2">
        <f t="shared" si="205"/>
        <v>-7.2705875313651466E-3</v>
      </c>
      <c r="I1994">
        <f t="shared" si="206"/>
        <v>15707.510961345813</v>
      </c>
      <c r="J1994">
        <f t="shared" si="207"/>
        <v>26744.292383979209</v>
      </c>
      <c r="AB1994" s="1">
        <v>41620</v>
      </c>
      <c r="AC1994">
        <v>2403.21</v>
      </c>
    </row>
    <row r="1995" spans="1:29">
      <c r="A1995" s="1">
        <v>41611</v>
      </c>
      <c r="B1995">
        <v>2897.4956610882</v>
      </c>
      <c r="D1995" s="1">
        <v>41632</v>
      </c>
      <c r="E1995">
        <f t="shared" si="202"/>
        <v>2406.9299999999998</v>
      </c>
      <c r="F1995">
        <f t="shared" si="203"/>
        <v>2853.2947799614199</v>
      </c>
      <c r="G1995" s="2">
        <f t="shared" si="204"/>
        <v>-3.1723812324246925E-3</v>
      </c>
      <c r="H1995" s="2">
        <f t="shared" si="205"/>
        <v>2.2874418499348689E-3</v>
      </c>
      <c r="I1995">
        <f t="shared" si="206"/>
        <v>15657.680748363935</v>
      </c>
      <c r="J1995">
        <f t="shared" si="207"/>
        <v>26805.468397625216</v>
      </c>
      <c r="AB1995" s="1">
        <v>41621</v>
      </c>
      <c r="AC1995">
        <v>2406.41</v>
      </c>
    </row>
    <row r="1996" spans="1:29">
      <c r="A1996" s="1">
        <v>41612</v>
      </c>
      <c r="B1996">
        <v>2951.4752040886501</v>
      </c>
      <c r="D1996" s="1">
        <v>41634</v>
      </c>
      <c r="E1996">
        <f t="shared" si="202"/>
        <v>2406.13</v>
      </c>
      <c r="F1996">
        <f t="shared" si="203"/>
        <v>2851.8087433821902</v>
      </c>
      <c r="G1996" s="2">
        <f t="shared" si="204"/>
        <v>-3.3237360455007359E-4</v>
      </c>
      <c r="H1996" s="2">
        <f t="shared" si="205"/>
        <v>-5.521634557797187E-4</v>
      </c>
      <c r="I1996">
        <f t="shared" si="206"/>
        <v>15652.476548574707</v>
      </c>
      <c r="J1996">
        <f t="shared" si="207"/>
        <v>26790.667397560992</v>
      </c>
      <c r="AB1996" s="1">
        <v>41624</v>
      </c>
      <c r="AC1996">
        <v>2406.66</v>
      </c>
    </row>
    <row r="1997" spans="1:29">
      <c r="A1997" s="1">
        <v>41613</v>
      </c>
      <c r="B1997">
        <v>2911.6442571064099</v>
      </c>
      <c r="D1997" s="1">
        <v>41635</v>
      </c>
      <c r="E1997">
        <f t="shared" si="202"/>
        <v>2405.09</v>
      </c>
      <c r="F1997">
        <f t="shared" si="203"/>
        <v>2876.2538253786602</v>
      </c>
      <c r="G1997" s="2">
        <f t="shared" si="204"/>
        <v>-4.3222934754150177E-4</v>
      </c>
      <c r="H1997" s="2">
        <f t="shared" si="205"/>
        <v>8.540432492965733E-3</v>
      </c>
      <c r="I1997">
        <f t="shared" si="206"/>
        <v>15645.711088848708</v>
      </c>
      <c r="J1997">
        <f t="shared" si="207"/>
        <v>27019.471283911356</v>
      </c>
      <c r="AB1997" s="1">
        <v>41625</v>
      </c>
      <c r="AC1997">
        <v>2413.6999999999998</v>
      </c>
    </row>
    <row r="1998" spans="1:29">
      <c r="A1998" s="1">
        <v>41614</v>
      </c>
      <c r="B1998">
        <v>2907.4335861296399</v>
      </c>
      <c r="D1998" s="1">
        <v>41638</v>
      </c>
      <c r="E1998">
        <f t="shared" si="202"/>
        <v>2411.38</v>
      </c>
      <c r="F1998">
        <f t="shared" si="203"/>
        <v>2859.7509857724099</v>
      </c>
      <c r="G1998" s="2">
        <f t="shared" si="204"/>
        <v>2.6152867460260687E-3</v>
      </c>
      <c r="H1998" s="2">
        <f t="shared" si="205"/>
        <v>-5.7689650803855238E-3</v>
      </c>
      <c r="I1998">
        <f t="shared" si="206"/>
        <v>15686.629109691527</v>
      </c>
      <c r="J1998">
        <f t="shared" si="207"/>
        <v>26863.596897583993</v>
      </c>
      <c r="AB1998" s="1">
        <v>41626</v>
      </c>
      <c r="AC1998">
        <v>2410.1799999999998</v>
      </c>
    </row>
    <row r="1999" spans="1:29">
      <c r="A1999" s="1">
        <v>41617</v>
      </c>
      <c r="B1999">
        <v>2924.0952012297298</v>
      </c>
      <c r="D1999" s="1">
        <v>41639</v>
      </c>
      <c r="E1999">
        <f t="shared" si="202"/>
        <v>2407.75</v>
      </c>
      <c r="F1999">
        <f t="shared" si="203"/>
        <v>2846.7946443145702</v>
      </c>
      <c r="G1999" s="2">
        <f t="shared" si="204"/>
        <v>-1.5053620748285423E-3</v>
      </c>
      <c r="H1999" s="2">
        <f t="shared" si="205"/>
        <v>-4.561932995741735E-3</v>
      </c>
      <c r="I1999">
        <f t="shared" si="206"/>
        <v>15663.015053147896</v>
      </c>
      <c r="J1999">
        <f t="shared" si="207"/>
        <v>26741.046968512601</v>
      </c>
      <c r="AB1999" s="1">
        <v>41627</v>
      </c>
      <c r="AC1999">
        <v>2410.21</v>
      </c>
    </row>
    <row r="2000" spans="1:29">
      <c r="A2000" s="1">
        <v>41618</v>
      </c>
      <c r="B2000">
        <v>2999.1467781685701</v>
      </c>
      <c r="D2000" s="1">
        <v>41641</v>
      </c>
      <c r="E2000">
        <f t="shared" si="202"/>
        <v>2412.84</v>
      </c>
      <c r="F2000">
        <f t="shared" si="203"/>
        <v>2911.18682010152</v>
      </c>
      <c r="G2000" s="2">
        <f t="shared" si="204"/>
        <v>2.1140068528711087E-3</v>
      </c>
      <c r="H2000" s="2">
        <f t="shared" si="205"/>
        <v>2.2587836169578681E-2</v>
      </c>
      <c r="I2000">
        <f t="shared" si="206"/>
        <v>15696.126774306873</v>
      </c>
      <c r="J2000">
        <f t="shared" si="207"/>
        <v>27345.06935644037</v>
      </c>
      <c r="AB2000" s="1">
        <v>41628</v>
      </c>
      <c r="AC2000">
        <v>2417.7399999999998</v>
      </c>
    </row>
    <row r="2001" spans="1:29">
      <c r="A2001" s="1">
        <v>41619</v>
      </c>
      <c r="B2001">
        <v>2982.7927946617801</v>
      </c>
      <c r="D2001" s="1">
        <v>41642</v>
      </c>
      <c r="E2001">
        <f t="shared" si="202"/>
        <v>2412.77</v>
      </c>
      <c r="F2001">
        <f t="shared" si="203"/>
        <v>2942.8177874349599</v>
      </c>
      <c r="G2001" s="2">
        <f t="shared" si="204"/>
        <v>-2.9011455380478779E-5</v>
      </c>
      <c r="H2001" s="2">
        <f t="shared" si="205"/>
        <v>1.0833967686071E-2</v>
      </c>
      <c r="I2001">
        <f t="shared" si="206"/>
        <v>15695.671406825313</v>
      </c>
      <c r="J2001">
        <f t="shared" si="207"/>
        <v>27641.324954221414</v>
      </c>
      <c r="AB2001" s="1">
        <v>41631</v>
      </c>
      <c r="AC2001">
        <v>2414.59</v>
      </c>
    </row>
    <row r="2002" spans="1:29">
      <c r="A2002" s="1">
        <v>41620</v>
      </c>
      <c r="B2002">
        <v>2902.7739307964498</v>
      </c>
      <c r="D2002" s="1">
        <v>41645</v>
      </c>
      <c r="E2002">
        <f t="shared" si="202"/>
        <v>2419.0300000000002</v>
      </c>
      <c r="F2002">
        <f t="shared" si="203"/>
        <v>2947.6920640409498</v>
      </c>
      <c r="G2002" s="2">
        <f t="shared" si="204"/>
        <v>2.5945282807728898E-3</v>
      </c>
      <c r="H2002" s="2">
        <f t="shared" si="205"/>
        <v>1.6249805286422067E-3</v>
      </c>
      <c r="I2002">
        <f t="shared" si="206"/>
        <v>15736.394270176041</v>
      </c>
      <c r="J2002">
        <f t="shared" si="207"/>
        <v>27686.241569057893</v>
      </c>
      <c r="AB2002" s="1">
        <v>41632</v>
      </c>
      <c r="AC2002">
        <v>2406.9299999999998</v>
      </c>
    </row>
    <row r="2003" spans="1:29">
      <c r="A2003" s="1">
        <v>41621</v>
      </c>
      <c r="B2003">
        <v>2930.4084658775901</v>
      </c>
      <c r="D2003" s="1">
        <v>41646</v>
      </c>
      <c r="E2003">
        <f t="shared" si="202"/>
        <v>2421.84</v>
      </c>
      <c r="F2003">
        <f t="shared" si="203"/>
        <v>2933.47580074185</v>
      </c>
      <c r="G2003" s="2">
        <f t="shared" si="204"/>
        <v>1.1616226338655444E-3</v>
      </c>
      <c r="H2003" s="2">
        <f t="shared" si="205"/>
        <v>-4.8541946699323432E-3</v>
      </c>
      <c r="I2003">
        <f t="shared" si="206"/>
        <v>15754.674021935709</v>
      </c>
      <c r="J2003">
        <f t="shared" si="207"/>
        <v>27551.847162802915</v>
      </c>
      <c r="AB2003" s="1">
        <v>41634</v>
      </c>
      <c r="AC2003">
        <v>2406.13</v>
      </c>
    </row>
    <row r="2004" spans="1:29">
      <c r="A2004" s="1">
        <v>41624</v>
      </c>
      <c r="B2004">
        <v>2953.5397264880398</v>
      </c>
      <c r="D2004" s="1">
        <v>41647</v>
      </c>
      <c r="E2004">
        <f t="shared" si="202"/>
        <v>2413.12</v>
      </c>
      <c r="F2004">
        <f t="shared" si="203"/>
        <v>2915.4065801827501</v>
      </c>
      <c r="G2004" s="2">
        <f t="shared" si="204"/>
        <v>-3.6005681630496555E-3</v>
      </c>
      <c r="H2004" s="2">
        <f t="shared" si="205"/>
        <v>-6.1910115954271535E-3</v>
      </c>
      <c r="I2004">
        <f t="shared" si="206"/>
        <v>15697.948244233101</v>
      </c>
      <c r="J2004">
        <f t="shared" si="207"/>
        <v>27381.273357542566</v>
      </c>
      <c r="AB2004" s="1">
        <v>41635</v>
      </c>
      <c r="AC2004">
        <v>2405.09</v>
      </c>
    </row>
    <row r="2005" spans="1:29">
      <c r="A2005" s="1">
        <v>41625</v>
      </c>
      <c r="B2005">
        <v>2927.03715918129</v>
      </c>
      <c r="D2005" s="1">
        <v>41648</v>
      </c>
      <c r="E2005">
        <f t="shared" si="202"/>
        <v>2417.64</v>
      </c>
      <c r="F2005">
        <f t="shared" si="203"/>
        <v>2930.7786287085</v>
      </c>
      <c r="G2005" s="2">
        <f t="shared" si="204"/>
        <v>1.8730937541440174E-3</v>
      </c>
      <c r="H2005" s="2">
        <f t="shared" si="205"/>
        <v>5.2413453914611167E-3</v>
      </c>
      <c r="I2005">
        <f t="shared" si="206"/>
        <v>15727.35197304225</v>
      </c>
      <c r="J2005">
        <f t="shared" si="207"/>
        <v>27524.788068467456</v>
      </c>
      <c r="AB2005" s="1">
        <v>41638</v>
      </c>
      <c r="AC2005">
        <v>2411.38</v>
      </c>
    </row>
    <row r="2006" spans="1:29">
      <c r="A2006" s="1">
        <v>41626</v>
      </c>
      <c r="B2006">
        <v>2933.8813314942599</v>
      </c>
      <c r="D2006" s="1">
        <v>41649</v>
      </c>
      <c r="E2006">
        <f t="shared" si="202"/>
        <v>2432.0300000000002</v>
      </c>
      <c r="F2006">
        <f t="shared" si="203"/>
        <v>2987.37410267527</v>
      </c>
      <c r="G2006" s="2">
        <f t="shared" si="204"/>
        <v>5.9520855048726951E-3</v>
      </c>
      <c r="H2006" s="2">
        <f t="shared" si="205"/>
        <v>1.9279380513182644E-2</v>
      </c>
      <c r="I2006">
        <f t="shared" si="206"/>
        <v>15820.962516751026</v>
      </c>
      <c r="J2006">
        <f t="shared" si="207"/>
        <v>28055.448931184146</v>
      </c>
      <c r="AB2006" s="1">
        <v>41639</v>
      </c>
      <c r="AC2006">
        <v>2407.75</v>
      </c>
    </row>
    <row r="2007" spans="1:29">
      <c r="A2007" s="1">
        <v>41627</v>
      </c>
      <c r="B2007">
        <v>2832.03916984035</v>
      </c>
      <c r="D2007" s="1">
        <v>41652</v>
      </c>
      <c r="E2007">
        <f t="shared" si="202"/>
        <v>2436.8200000000002</v>
      </c>
      <c r="F2007">
        <f t="shared" si="203"/>
        <v>3003.8721304710598</v>
      </c>
      <c r="G2007" s="2">
        <f t="shared" si="204"/>
        <v>1.9695480730088644E-3</v>
      </c>
      <c r="H2007" s="2">
        <f t="shared" si="205"/>
        <v>5.4912359231849787E-3</v>
      </c>
      <c r="I2007">
        <f t="shared" si="206"/>
        <v>15852.122662989039</v>
      </c>
      <c r="J2007">
        <f t="shared" si="207"/>
        <v>28209.508020196143</v>
      </c>
      <c r="AB2007" s="1">
        <v>41641</v>
      </c>
      <c r="AC2007">
        <v>2412.84</v>
      </c>
    </row>
    <row r="2008" spans="1:29">
      <c r="A2008" s="1">
        <v>41628</v>
      </c>
      <c r="B2008">
        <v>2867.45206047689</v>
      </c>
      <c r="D2008" s="1">
        <v>41653</v>
      </c>
      <c r="E2008">
        <f t="shared" si="202"/>
        <v>2429.87</v>
      </c>
      <c r="F2008">
        <f t="shared" si="203"/>
        <v>2982.3731856766999</v>
      </c>
      <c r="G2008" s="2">
        <f t="shared" si="204"/>
        <v>-2.8520777078324677E-3</v>
      </c>
      <c r="H2008" s="2">
        <f t="shared" si="205"/>
        <v>-7.1884264255411053E-3</v>
      </c>
      <c r="I2008">
        <f t="shared" si="206"/>
        <v>15806.911177320102</v>
      </c>
      <c r="J2008">
        <f t="shared" si="207"/>
        <v>28006.726047292253</v>
      </c>
      <c r="AB2008" s="1">
        <v>41642</v>
      </c>
      <c r="AC2008">
        <v>2412.77</v>
      </c>
    </row>
    <row r="2009" spans="1:29">
      <c r="A2009" s="1">
        <v>41631</v>
      </c>
      <c r="B2009">
        <v>2846.6938916255399</v>
      </c>
      <c r="D2009" s="1">
        <v>41654</v>
      </c>
      <c r="E2009">
        <f t="shared" si="202"/>
        <v>2428.87</v>
      </c>
      <c r="F2009">
        <f t="shared" si="203"/>
        <v>2963.65584269582</v>
      </c>
      <c r="G2009" s="2">
        <f t="shared" si="204"/>
        <v>-4.1154465053683253E-4</v>
      </c>
      <c r="H2009" s="2">
        <f t="shared" si="205"/>
        <v>-6.3073387675392275E-3</v>
      </c>
      <c r="I2009">
        <f t="shared" si="206"/>
        <v>15800.405927583564</v>
      </c>
      <c r="J2009">
        <f t="shared" si="207"/>
        <v>27830.078138342316</v>
      </c>
      <c r="AB2009" s="1">
        <v>41645</v>
      </c>
      <c r="AC2009">
        <v>2419.0300000000002</v>
      </c>
    </row>
    <row r="2010" spans="1:29">
      <c r="A2010" s="1">
        <v>41632</v>
      </c>
      <c r="B2010">
        <v>2853.2947799614199</v>
      </c>
      <c r="D2010" s="1">
        <v>41655</v>
      </c>
      <c r="E2010">
        <f t="shared" si="202"/>
        <v>2434.1999999999998</v>
      </c>
      <c r="F2010">
        <f t="shared" si="203"/>
        <v>2975.5389218065702</v>
      </c>
      <c r="G2010" s="2">
        <f t="shared" si="204"/>
        <v>2.1944360957975029E-3</v>
      </c>
      <c r="H2010" s="2">
        <f t="shared" si="205"/>
        <v>3.9782523605929824E-3</v>
      </c>
      <c r="I2010">
        <f t="shared" si="206"/>
        <v>15835.078908679307</v>
      </c>
      <c r="J2010">
        <f t="shared" si="207"/>
        <v>27940.793212391662</v>
      </c>
      <c r="AB2010" s="1">
        <v>41646</v>
      </c>
      <c r="AC2010">
        <v>2421.84</v>
      </c>
    </row>
    <row r="2011" spans="1:29">
      <c r="A2011" s="1">
        <v>41634</v>
      </c>
      <c r="B2011">
        <v>2851.8087433821902</v>
      </c>
      <c r="D2011" s="1">
        <v>41656</v>
      </c>
      <c r="E2011">
        <f t="shared" si="202"/>
        <v>2436.56</v>
      </c>
      <c r="F2011">
        <f t="shared" si="203"/>
        <v>3007.4324057041399</v>
      </c>
      <c r="G2011" s="2">
        <f t="shared" si="204"/>
        <v>9.6951770602249354E-4</v>
      </c>
      <c r="H2011" s="2">
        <f t="shared" si="205"/>
        <v>1.0687207914122332E-2</v>
      </c>
      <c r="I2011">
        <f t="shared" si="206"/>
        <v>15850.431298057534</v>
      </c>
      <c r="J2011">
        <f t="shared" si="207"/>
        <v>28239.402278737987</v>
      </c>
      <c r="AB2011" s="1">
        <v>41647</v>
      </c>
      <c r="AC2011">
        <v>2413.12</v>
      </c>
    </row>
    <row r="2012" spans="1:29">
      <c r="A2012" s="1">
        <v>41635</v>
      </c>
      <c r="B2012">
        <v>2876.2538253786602</v>
      </c>
      <c r="D2012" s="1">
        <v>41660</v>
      </c>
      <c r="E2012">
        <f t="shared" si="202"/>
        <v>2438.0700000000002</v>
      </c>
      <c r="F2012">
        <f t="shared" si="203"/>
        <v>2982.7861182708398</v>
      </c>
      <c r="G2012" s="2">
        <f t="shared" si="204"/>
        <v>6.1972617132366459E-4</v>
      </c>
      <c r="H2012" s="2">
        <f t="shared" si="205"/>
        <v>-8.226475183762327E-3</v>
      </c>
      <c r="I2012">
        <f t="shared" si="206"/>
        <v>15860.254225159708</v>
      </c>
      <c r="J2012">
        <f t="shared" si="207"/>
        <v>28007.091536687669</v>
      </c>
      <c r="AB2012" s="1">
        <v>41648</v>
      </c>
      <c r="AC2012">
        <v>2417.64</v>
      </c>
    </row>
    <row r="2013" spans="1:29">
      <c r="A2013" s="1">
        <v>41638</v>
      </c>
      <c r="B2013">
        <v>2859.7509857724099</v>
      </c>
      <c r="D2013" s="1">
        <v>41661</v>
      </c>
      <c r="E2013">
        <f t="shared" si="202"/>
        <v>2432.69</v>
      </c>
      <c r="F2013">
        <f t="shared" si="203"/>
        <v>2970.68415766006</v>
      </c>
      <c r="G2013" s="2">
        <f t="shared" si="204"/>
        <v>-2.2066634674148267E-3</v>
      </c>
      <c r="H2013" s="2">
        <f t="shared" si="205"/>
        <v>-4.0886165164825457E-3</v>
      </c>
      <c r="I2013">
        <f t="shared" si="206"/>
        <v>15825.255981577136</v>
      </c>
      <c r="J2013">
        <f t="shared" si="207"/>
        <v>27892.581279652131</v>
      </c>
      <c r="AB2013" s="1">
        <v>41649</v>
      </c>
      <c r="AC2013">
        <v>2432.0300000000002</v>
      </c>
    </row>
    <row r="2014" spans="1:29">
      <c r="A2014" s="1">
        <v>41639</v>
      </c>
      <c r="B2014">
        <v>2846.7946443145702</v>
      </c>
      <c r="D2014" s="1">
        <v>41662</v>
      </c>
      <c r="E2014">
        <f t="shared" si="202"/>
        <v>2442.66</v>
      </c>
      <c r="F2014">
        <f t="shared" si="203"/>
        <v>3040.1563606575201</v>
      </c>
      <c r="G2014" s="2">
        <f t="shared" si="204"/>
        <v>4.0983438087054402E-3</v>
      </c>
      <c r="H2014" s="2">
        <f t="shared" si="205"/>
        <v>2.33545778429208E-2</v>
      </c>
      <c r="I2014">
        <f t="shared" si="206"/>
        <v>15890.113321450412</v>
      </c>
      <c r="J2014">
        <f t="shared" si="207"/>
        <v>28544.000740387761</v>
      </c>
      <c r="AB2014" s="1">
        <v>41652</v>
      </c>
      <c r="AC2014">
        <v>2436.8200000000002</v>
      </c>
    </row>
    <row r="2015" spans="1:29">
      <c r="A2015" s="1">
        <v>41641</v>
      </c>
      <c r="B2015">
        <v>2911.18682010152</v>
      </c>
      <c r="D2015" s="1">
        <v>41663</v>
      </c>
      <c r="E2015">
        <f t="shared" si="202"/>
        <v>2441.83</v>
      </c>
      <c r="F2015">
        <f t="shared" si="203"/>
        <v>3043.1930229363702</v>
      </c>
      <c r="G2015" s="2">
        <f t="shared" si="204"/>
        <v>-3.397935038031985E-4</v>
      </c>
      <c r="H2015" s="2">
        <f t="shared" si="205"/>
        <v>9.6750148374921208E-4</v>
      </c>
      <c r="I2015">
        <f t="shared" si="206"/>
        <v>15884.713964169086</v>
      </c>
      <c r="J2015">
        <f t="shared" si="207"/>
        <v>28571.617103456221</v>
      </c>
      <c r="AB2015" s="1">
        <v>41653</v>
      </c>
      <c r="AC2015">
        <v>2429.87</v>
      </c>
    </row>
    <row r="2016" spans="1:29">
      <c r="A2016" s="1">
        <v>41642</v>
      </c>
      <c r="B2016">
        <v>2942.8177874349599</v>
      </c>
      <c r="D2016" s="1">
        <v>41666</v>
      </c>
      <c r="E2016">
        <f t="shared" si="202"/>
        <v>2438.2199999999998</v>
      </c>
      <c r="F2016">
        <f t="shared" si="203"/>
        <v>3033.6873031482201</v>
      </c>
      <c r="G2016" s="2">
        <f t="shared" si="204"/>
        <v>-1.4783993971735354E-3</v>
      </c>
      <c r="H2016" s="2">
        <f t="shared" si="205"/>
        <v>-3.1549498838303928E-3</v>
      </c>
      <c r="I2016">
        <f t="shared" si="206"/>
        <v>15861.230012620184</v>
      </c>
      <c r="J2016">
        <f t="shared" si="207"/>
        <v>28481.475083394827</v>
      </c>
      <c r="AB2016" s="1">
        <v>41654</v>
      </c>
      <c r="AC2016">
        <v>2428.87</v>
      </c>
    </row>
    <row r="2017" spans="1:29">
      <c r="A2017" s="1">
        <v>41645</v>
      </c>
      <c r="B2017">
        <v>2947.6920640409498</v>
      </c>
      <c r="D2017" s="1">
        <v>41667</v>
      </c>
      <c r="E2017">
        <f t="shared" si="202"/>
        <v>2442.3200000000002</v>
      </c>
      <c r="F2017">
        <f t="shared" si="203"/>
        <v>3009.4479179898999</v>
      </c>
      <c r="G2017" s="2">
        <f t="shared" si="204"/>
        <v>1.6815545766994955E-3</v>
      </c>
      <c r="H2017" s="2">
        <f t="shared" si="205"/>
        <v>-8.0214229140664114E-3</v>
      </c>
      <c r="I2017">
        <f t="shared" si="206"/>
        <v>15887.90153653999</v>
      </c>
      <c r="J2017">
        <f t="shared" si="207"/>
        <v>28253.013126534475</v>
      </c>
      <c r="AB2017" s="1">
        <v>41655</v>
      </c>
      <c r="AC2017">
        <v>2434.1999999999998</v>
      </c>
    </row>
    <row r="2018" spans="1:29">
      <c r="A2018" s="1">
        <v>41646</v>
      </c>
      <c r="B2018">
        <v>2933.47580074185</v>
      </c>
      <c r="D2018" s="1">
        <v>41668</v>
      </c>
      <c r="E2018">
        <f t="shared" si="202"/>
        <v>2451.54</v>
      </c>
      <c r="F2018">
        <f t="shared" si="203"/>
        <v>3044.19785766839</v>
      </c>
      <c r="G2018" s="2">
        <f t="shared" si="204"/>
        <v>3.7750990861147304E-3</v>
      </c>
      <c r="H2018" s="2">
        <f t="shared" si="205"/>
        <v>1.1515599146124956E-2</v>
      </c>
      <c r="I2018">
        <f t="shared" si="206"/>
        <v>15947.879939110862</v>
      </c>
      <c r="J2018">
        <f t="shared" si="207"/>
        <v>28578.363500369851</v>
      </c>
      <c r="AB2018" s="1">
        <v>41656</v>
      </c>
      <c r="AC2018">
        <v>2436.56</v>
      </c>
    </row>
    <row r="2019" spans="1:29">
      <c r="A2019" s="1">
        <v>41647</v>
      </c>
      <c r="B2019">
        <v>2915.4065801827501</v>
      </c>
      <c r="D2019" s="1">
        <v>41669</v>
      </c>
      <c r="E2019">
        <f t="shared" si="202"/>
        <v>2448.48</v>
      </c>
      <c r="F2019">
        <f t="shared" si="203"/>
        <v>2995.7634246115999</v>
      </c>
      <c r="G2019" s="2">
        <f t="shared" si="204"/>
        <v>-1.2481950121148166E-3</v>
      </c>
      <c r="H2019" s="2">
        <f t="shared" si="205"/>
        <v>-1.5941758227491807E-2</v>
      </c>
      <c r="I2019">
        <f t="shared" si="206"/>
        <v>15927.973874917057</v>
      </c>
      <c r="J2019">
        <f t="shared" si="207"/>
        <v>28122.774138909579</v>
      </c>
      <c r="AB2019" s="1">
        <v>41660</v>
      </c>
      <c r="AC2019">
        <v>2438.0700000000002</v>
      </c>
    </row>
    <row r="2020" spans="1:29">
      <c r="A2020" s="1">
        <v>41648</v>
      </c>
      <c r="B2020">
        <v>2930.7786287085</v>
      </c>
      <c r="D2020" s="1">
        <v>41670</v>
      </c>
      <c r="E2020">
        <f t="shared" si="202"/>
        <v>2451.39</v>
      </c>
      <c r="F2020">
        <f t="shared" si="203"/>
        <v>2994.6331933746701</v>
      </c>
      <c r="G2020" s="2">
        <f t="shared" si="204"/>
        <v>1.1884924524603324E-3</v>
      </c>
      <c r="H2020" s="2">
        <f t="shared" si="205"/>
        <v>-4.086257388165363E-4</v>
      </c>
      <c r="I2020">
        <f t="shared" si="206"/>
        <v>15946.904151650382</v>
      </c>
      <c r="J2020">
        <f t="shared" si="207"/>
        <v>28111.282449549497</v>
      </c>
      <c r="AB2020" s="1">
        <v>41661</v>
      </c>
      <c r="AC2020">
        <v>2432.69</v>
      </c>
    </row>
    <row r="2021" spans="1:29">
      <c r="A2021" s="1">
        <v>41649</v>
      </c>
      <c r="B2021">
        <v>2987.37410267527</v>
      </c>
      <c r="D2021" s="1">
        <v>41673</v>
      </c>
      <c r="E2021">
        <f t="shared" si="202"/>
        <v>2463.96</v>
      </c>
      <c r="F2021">
        <f t="shared" si="203"/>
        <v>3057.1584218911598</v>
      </c>
      <c r="G2021" s="2">
        <f t="shared" si="204"/>
        <v>5.1277030582650429E-3</v>
      </c>
      <c r="H2021" s="2">
        <f t="shared" si="205"/>
        <v>2.0847744986161789E-2</v>
      </c>
      <c r="I2021">
        <f t="shared" si="206"/>
        <v>16028.675140838659</v>
      </c>
      <c r="J2021">
        <f t="shared" si="207"/>
        <v>28697.33929729167</v>
      </c>
      <c r="AB2021" s="1">
        <v>41662</v>
      </c>
      <c r="AC2021">
        <v>2442.66</v>
      </c>
    </row>
    <row r="2022" spans="1:29">
      <c r="A2022" s="1">
        <v>41652</v>
      </c>
      <c r="B2022">
        <v>3003.8721304710598</v>
      </c>
      <c r="D2022" s="1">
        <v>41674</v>
      </c>
      <c r="E2022">
        <f t="shared" si="202"/>
        <v>2456.14</v>
      </c>
      <c r="F2022">
        <f t="shared" si="203"/>
        <v>3026.4063001290601</v>
      </c>
      <c r="G2022" s="2">
        <f t="shared" si="204"/>
        <v>-3.1737528206627896E-3</v>
      </c>
      <c r="H2022" s="2">
        <f t="shared" si="205"/>
        <v>-1.0090403242245893E-2</v>
      </c>
      <c r="I2022">
        <f t="shared" si="206"/>
        <v>15977.804087898934</v>
      </c>
      <c r="J2022">
        <f t="shared" si="207"/>
        <v>28407.771571802448</v>
      </c>
      <c r="AB2022" s="1">
        <v>41663</v>
      </c>
      <c r="AC2022">
        <v>2441.83</v>
      </c>
    </row>
    <row r="2023" spans="1:29">
      <c r="A2023" s="1">
        <v>41653</v>
      </c>
      <c r="B2023">
        <v>2982.3731856766999</v>
      </c>
      <c r="D2023" s="1">
        <v>41675</v>
      </c>
      <c r="E2023">
        <f t="shared" si="202"/>
        <v>2449.9499999999998</v>
      </c>
      <c r="F2023">
        <f t="shared" si="203"/>
        <v>3033.2563719182499</v>
      </c>
      <c r="G2023" s="2">
        <f t="shared" si="204"/>
        <v>-2.5202146457449226E-3</v>
      </c>
      <c r="H2023" s="2">
        <f t="shared" si="205"/>
        <v>2.2320850816700218E-3</v>
      </c>
      <c r="I2023">
        <f t="shared" si="206"/>
        <v>15937.536592029768</v>
      </c>
      <c r="J2023">
        <f t="shared" si="207"/>
        <v>28471.180134931357</v>
      </c>
      <c r="AB2023" s="1">
        <v>41666</v>
      </c>
      <c r="AC2023">
        <v>2438.2199999999998</v>
      </c>
    </row>
    <row r="2024" spans="1:29">
      <c r="A2024" s="1">
        <v>41654</v>
      </c>
      <c r="B2024">
        <v>2963.65584269582</v>
      </c>
      <c r="D2024" s="1">
        <v>41676</v>
      </c>
      <c r="E2024">
        <f t="shared" si="202"/>
        <v>2448.11</v>
      </c>
      <c r="F2024">
        <f t="shared" si="203"/>
        <v>3031.2203230897198</v>
      </c>
      <c r="G2024" s="2">
        <f t="shared" si="204"/>
        <v>-7.5103573542301127E-4</v>
      </c>
      <c r="H2024" s="2">
        <f t="shared" si="205"/>
        <v>-7.0259112555518454E-4</v>
      </c>
      <c r="I2024">
        <f t="shared" si="206"/>
        <v>15925.566932514543</v>
      </c>
      <c r="J2024">
        <f t="shared" si="207"/>
        <v>28451.176536434472</v>
      </c>
      <c r="AB2024" s="1">
        <v>41667</v>
      </c>
      <c r="AC2024">
        <v>2442.3200000000002</v>
      </c>
    </row>
    <row r="2025" spans="1:29">
      <c r="A2025" s="1">
        <v>41655</v>
      </c>
      <c r="B2025">
        <v>2975.5389218065702</v>
      </c>
      <c r="D2025" s="1">
        <v>41677</v>
      </c>
      <c r="E2025">
        <f t="shared" si="202"/>
        <v>2454.16</v>
      </c>
      <c r="F2025">
        <f t="shared" si="203"/>
        <v>3050.5838147013601</v>
      </c>
      <c r="G2025" s="2">
        <f t="shared" si="204"/>
        <v>2.4712941820423939E-3</v>
      </c>
      <c r="H2025" s="2">
        <f t="shared" si="205"/>
        <v>6.3566693299948688E-3</v>
      </c>
      <c r="I2025">
        <f t="shared" si="206"/>
        <v>15964.923693420593</v>
      </c>
      <c r="J2025">
        <f t="shared" si="207"/>
        <v>28632.031257725892</v>
      </c>
      <c r="AB2025" s="1">
        <v>41668</v>
      </c>
      <c r="AC2025">
        <v>2451.54</v>
      </c>
    </row>
    <row r="2026" spans="1:29">
      <c r="A2026" s="1">
        <v>41656</v>
      </c>
      <c r="B2026">
        <v>3007.4324057041399</v>
      </c>
      <c r="D2026" s="1">
        <v>41680</v>
      </c>
      <c r="E2026">
        <f t="shared" si="202"/>
        <v>2454.9299999999998</v>
      </c>
      <c r="F2026">
        <f t="shared" si="203"/>
        <v>3081.9063694070101</v>
      </c>
      <c r="G2026" s="2">
        <f t="shared" si="204"/>
        <v>3.1375297454117046E-4</v>
      </c>
      <c r="H2026" s="2">
        <f t="shared" si="205"/>
        <v>1.023637546808861E-2</v>
      </c>
      <c r="I2026">
        <f t="shared" si="206"/>
        <v>15969.932735717726</v>
      </c>
      <c r="J2026">
        <f t="shared" si="207"/>
        <v>28925.119480094021</v>
      </c>
      <c r="AB2026" s="1">
        <v>41669</v>
      </c>
      <c r="AC2026">
        <v>2448.48</v>
      </c>
    </row>
    <row r="2027" spans="1:29">
      <c r="A2027" s="1">
        <v>41660</v>
      </c>
      <c r="B2027">
        <v>2982.7861182708398</v>
      </c>
      <c r="D2027" s="1">
        <v>41681</v>
      </c>
      <c r="E2027">
        <f t="shared" si="202"/>
        <v>2451.7199999999998</v>
      </c>
      <c r="F2027">
        <f t="shared" si="203"/>
        <v>3112.1359471876099</v>
      </c>
      <c r="G2027" s="2">
        <f t="shared" si="204"/>
        <v>-1.3075729246863066E-3</v>
      </c>
      <c r="H2027" s="2">
        <f t="shared" si="205"/>
        <v>9.7773776520258763E-3</v>
      </c>
      <c r="I2027">
        <f t="shared" si="206"/>
        <v>15949.050884063441</v>
      </c>
      <c r="J2027">
        <f t="shared" si="207"/>
        <v>29207.93129688087</v>
      </c>
      <c r="AB2027" s="1">
        <v>41670</v>
      </c>
      <c r="AC2027">
        <v>2451.39</v>
      </c>
    </row>
    <row r="2028" spans="1:29">
      <c r="A2028" s="1">
        <v>41661</v>
      </c>
      <c r="B2028">
        <v>2970.68415766006</v>
      </c>
      <c r="D2028" s="1">
        <v>41682</v>
      </c>
      <c r="E2028">
        <f t="shared" si="202"/>
        <v>2447.5500000000002</v>
      </c>
      <c r="F2028">
        <f t="shared" si="203"/>
        <v>3119.9792178268299</v>
      </c>
      <c r="G2028" s="2">
        <f t="shared" si="204"/>
        <v>-1.7008467524838311E-3</v>
      </c>
      <c r="H2028" s="2">
        <f t="shared" si="205"/>
        <v>2.4888718804923723E-3</v>
      </c>
      <c r="I2028">
        <f t="shared" si="206"/>
        <v>15921.923992662083</v>
      </c>
      <c r="J2028">
        <f t="shared" si="207"/>
        <v>29280.626095773026</v>
      </c>
      <c r="AB2028" s="1">
        <v>41673</v>
      </c>
      <c r="AC2028">
        <v>2463.96</v>
      </c>
    </row>
    <row r="2029" spans="1:29">
      <c r="A2029" s="1">
        <v>41662</v>
      </c>
      <c r="B2029">
        <v>3040.1563606575201</v>
      </c>
      <c r="D2029" s="1">
        <v>41683</v>
      </c>
      <c r="E2029">
        <f t="shared" si="202"/>
        <v>2456.4499999999998</v>
      </c>
      <c r="F2029">
        <f t="shared" si="203"/>
        <v>3144.4591461567202</v>
      </c>
      <c r="G2029" s="2">
        <f t="shared" si="204"/>
        <v>3.6362893505748062E-3</v>
      </c>
      <c r="H2029" s="2">
        <f t="shared" si="205"/>
        <v>7.8148339316722274E-3</v>
      </c>
      <c r="I2029">
        <f t="shared" si="206"/>
        <v>15979.820715317263</v>
      </c>
      <c r="J2029">
        <f t="shared" si="207"/>
        <v>29509.44932612688</v>
      </c>
      <c r="AB2029" s="1">
        <v>41674</v>
      </c>
      <c r="AC2029">
        <v>2456.14</v>
      </c>
    </row>
    <row r="2030" spans="1:29">
      <c r="A2030" s="1">
        <v>41663</v>
      </c>
      <c r="B2030">
        <v>3043.1930229363702</v>
      </c>
      <c r="D2030" s="1">
        <v>41684</v>
      </c>
      <c r="E2030">
        <f t="shared" si="202"/>
        <v>2455.77</v>
      </c>
      <c r="F2030">
        <f t="shared" si="203"/>
        <v>3190.3241601793002</v>
      </c>
      <c r="G2030" s="2">
        <f t="shared" si="204"/>
        <v>-2.7682224348135609E-4</v>
      </c>
      <c r="H2030" s="2">
        <f t="shared" si="205"/>
        <v>1.4554629459850943E-2</v>
      </c>
      <c r="I2030">
        <f t="shared" si="206"/>
        <v>15975.397145496419</v>
      </c>
      <c r="J2030">
        <f t="shared" si="207"/>
        <v>29938.948426632902</v>
      </c>
      <c r="AB2030" s="1">
        <v>41675</v>
      </c>
      <c r="AC2030">
        <v>2449.9499999999998</v>
      </c>
    </row>
    <row r="2031" spans="1:29">
      <c r="A2031" s="1">
        <v>41666</v>
      </c>
      <c r="B2031">
        <v>3033.6873031482201</v>
      </c>
      <c r="D2031" s="1">
        <v>41688</v>
      </c>
      <c r="E2031">
        <f t="shared" si="202"/>
        <v>2461.7800000000002</v>
      </c>
      <c r="F2031">
        <f t="shared" si="203"/>
        <v>3209.2404171837702</v>
      </c>
      <c r="G2031" s="2">
        <f t="shared" si="204"/>
        <v>2.4472975889435755E-3</v>
      </c>
      <c r="H2031" s="2">
        <f t="shared" si="205"/>
        <v>5.8979094064831265E-3</v>
      </c>
      <c r="I2031">
        <f t="shared" si="206"/>
        <v>16014.493696413008</v>
      </c>
      <c r="J2031">
        <f t="shared" si="207"/>
        <v>30115.525632178549</v>
      </c>
      <c r="AB2031" s="1">
        <v>41676</v>
      </c>
      <c r="AC2031">
        <v>2448.11</v>
      </c>
    </row>
    <row r="2032" spans="1:29">
      <c r="A2032" s="1">
        <v>41667</v>
      </c>
      <c r="B2032">
        <v>3009.4479179898999</v>
      </c>
      <c r="D2032" s="1">
        <v>41689</v>
      </c>
      <c r="E2032">
        <f t="shared" si="202"/>
        <v>2458.59</v>
      </c>
      <c r="F2032">
        <f t="shared" si="203"/>
        <v>3196.6865186380001</v>
      </c>
      <c r="G2032" s="2">
        <f t="shared" si="204"/>
        <v>-1.295810348609594E-3</v>
      </c>
      <c r="H2032" s="2">
        <f t="shared" si="205"/>
        <v>-3.943146676725939E-3</v>
      </c>
      <c r="I2032">
        <f t="shared" si="206"/>
        <v>15993.741949753454</v>
      </c>
      <c r="J2032">
        <f t="shared" si="207"/>
        <v>29996.77569736417</v>
      </c>
      <c r="AB2032" s="1">
        <v>41677</v>
      </c>
      <c r="AC2032">
        <v>2454.16</v>
      </c>
    </row>
    <row r="2033" spans="1:29">
      <c r="A2033" s="1">
        <v>41668</v>
      </c>
      <c r="B2033">
        <v>3044.19785766839</v>
      </c>
      <c r="D2033" s="1">
        <v>41690</v>
      </c>
      <c r="E2033">
        <f t="shared" si="202"/>
        <v>2455.12</v>
      </c>
      <c r="F2033">
        <f t="shared" si="203"/>
        <v>3185.7129710715599</v>
      </c>
      <c r="G2033" s="2">
        <f t="shared" si="204"/>
        <v>-1.4113780662901032E-3</v>
      </c>
      <c r="H2033" s="2">
        <f t="shared" si="205"/>
        <v>-3.4641373457116368E-3</v>
      </c>
      <c r="I2033">
        <f t="shared" si="206"/>
        <v>15971.168733167668</v>
      </c>
      <c r="J2033">
        <f t="shared" si="207"/>
        <v>29892.862746419996</v>
      </c>
      <c r="AB2033" s="1">
        <v>41680</v>
      </c>
      <c r="AC2033">
        <v>2454.9299999999998</v>
      </c>
    </row>
    <row r="2034" spans="1:29">
      <c r="A2034" s="1">
        <v>41669</v>
      </c>
      <c r="B2034">
        <v>2995.7634246115999</v>
      </c>
      <c r="D2034" s="1">
        <v>41691</v>
      </c>
      <c r="E2034">
        <f t="shared" si="202"/>
        <v>2459.71</v>
      </c>
      <c r="F2034">
        <f t="shared" si="203"/>
        <v>3206.1693030663801</v>
      </c>
      <c r="G2034" s="2">
        <f t="shared" si="204"/>
        <v>1.8695623839162234E-3</v>
      </c>
      <c r="H2034" s="2">
        <f t="shared" si="205"/>
        <v>6.3899235764085186E-3</v>
      </c>
      <c r="I2034">
        <f t="shared" si="206"/>
        <v>16001.027829458377</v>
      </c>
      <c r="J2034">
        <f t="shared" si="207"/>
        <v>30083.875854849688</v>
      </c>
      <c r="AB2034" s="1">
        <v>41681</v>
      </c>
      <c r="AC2034">
        <v>2451.7199999999998</v>
      </c>
    </row>
    <row r="2035" spans="1:29">
      <c r="A2035" s="1">
        <v>41670</v>
      </c>
      <c r="B2035">
        <v>2994.6331933746701</v>
      </c>
      <c r="D2035" s="1">
        <v>41694</v>
      </c>
      <c r="E2035">
        <f t="shared" si="202"/>
        <v>2458.17</v>
      </c>
      <c r="F2035">
        <f t="shared" si="203"/>
        <v>3239.8738740500198</v>
      </c>
      <c r="G2035" s="2">
        <f t="shared" si="204"/>
        <v>-6.2609006752822882E-4</v>
      </c>
      <c r="H2035" s="2">
        <f t="shared" si="205"/>
        <v>1.0481062272172792E-2</v>
      </c>
      <c r="I2035">
        <f t="shared" si="206"/>
        <v>15991.00974486411</v>
      </c>
      <c r="J2035">
        <f t="shared" si="207"/>
        <v>30399.186831072682</v>
      </c>
      <c r="AB2035" s="1">
        <v>41682</v>
      </c>
      <c r="AC2035">
        <v>2447.5500000000002</v>
      </c>
    </row>
    <row r="2036" spans="1:29">
      <c r="A2036" s="1">
        <v>41673</v>
      </c>
      <c r="B2036">
        <v>3057.1584218911598</v>
      </c>
      <c r="D2036" s="1">
        <v>41695</v>
      </c>
      <c r="E2036">
        <f t="shared" si="202"/>
        <v>2466.31</v>
      </c>
      <c r="F2036">
        <f t="shared" si="203"/>
        <v>3261.8578263631498</v>
      </c>
      <c r="G2036" s="2">
        <f t="shared" si="204"/>
        <v>3.3114064527677289E-3</v>
      </c>
      <c r="H2036" s="2">
        <f t="shared" si="205"/>
        <v>6.754085402452004E-3</v>
      </c>
      <c r="I2036">
        <f t="shared" si="206"/>
        <v>16043.962477719524</v>
      </c>
      <c r="J2036">
        <f t="shared" si="207"/>
        <v>30604.505535094839</v>
      </c>
      <c r="AB2036" s="1">
        <v>41683</v>
      </c>
      <c r="AC2036">
        <v>2456.4499999999998</v>
      </c>
    </row>
    <row r="2037" spans="1:29">
      <c r="A2037" s="1">
        <v>41674</v>
      </c>
      <c r="B2037">
        <v>3026.4063001290601</v>
      </c>
      <c r="D2037" s="1">
        <v>41696</v>
      </c>
      <c r="E2037">
        <f t="shared" si="202"/>
        <v>2471.62</v>
      </c>
      <c r="F2037">
        <f t="shared" si="203"/>
        <v>3232.8166331377302</v>
      </c>
      <c r="G2037" s="2">
        <f t="shared" si="204"/>
        <v>2.1530140168917189E-3</v>
      </c>
      <c r="H2037" s="2">
        <f t="shared" si="205"/>
        <v>-8.93461684441158E-3</v>
      </c>
      <c r="I2037">
        <f t="shared" si="206"/>
        <v>16078.505353820539</v>
      </c>
      <c r="J2037">
        <f t="shared" si="207"/>
        <v>30331.066004426095</v>
      </c>
      <c r="AB2037" s="1">
        <v>41684</v>
      </c>
      <c r="AC2037">
        <v>2455.77</v>
      </c>
    </row>
    <row r="2038" spans="1:29">
      <c r="A2038" s="1">
        <v>41675</v>
      </c>
      <c r="B2038">
        <v>3033.2563719182499</v>
      </c>
      <c r="D2038" s="1">
        <v>41697</v>
      </c>
      <c r="E2038">
        <f t="shared" si="202"/>
        <v>2477.2800000000002</v>
      </c>
      <c r="F2038">
        <f t="shared" si="203"/>
        <v>3245.93148812039</v>
      </c>
      <c r="G2038" s="2">
        <f t="shared" si="204"/>
        <v>2.2899960349893611E-3</v>
      </c>
      <c r="H2038" s="2">
        <f t="shared" si="205"/>
        <v>4.0254398017952279E-3</v>
      </c>
      <c r="I2038">
        <f t="shared" si="206"/>
        <v>16115.325067329344</v>
      </c>
      <c r="J2038">
        <f t="shared" si="207"/>
        <v>30453.161884751189</v>
      </c>
      <c r="AB2038" s="1">
        <v>41688</v>
      </c>
      <c r="AC2038">
        <v>2461.7800000000002</v>
      </c>
    </row>
    <row r="2039" spans="1:29">
      <c r="A2039" s="1">
        <v>41676</v>
      </c>
      <c r="B2039">
        <v>3031.2203230897198</v>
      </c>
      <c r="D2039" s="1">
        <v>41698</v>
      </c>
      <c r="E2039">
        <f t="shared" si="202"/>
        <v>2476.88</v>
      </c>
      <c r="F2039">
        <f t="shared" si="203"/>
        <v>3222.7838930365001</v>
      </c>
      <c r="G2039" s="2">
        <f t="shared" si="204"/>
        <v>-1.6146741587552693E-4</v>
      </c>
      <c r="H2039" s="2">
        <f t="shared" si="205"/>
        <v>-7.1626134269916816E-3</v>
      </c>
      <c r="I2039">
        <f t="shared" si="206"/>
        <v>16112.722967434729</v>
      </c>
      <c r="J2039">
        <f t="shared" si="207"/>
        <v>30235.037658541121</v>
      </c>
      <c r="AB2039" s="1">
        <v>41689</v>
      </c>
      <c r="AC2039">
        <v>2458.59</v>
      </c>
    </row>
    <row r="2040" spans="1:29">
      <c r="A2040" s="1">
        <v>41677</v>
      </c>
      <c r="B2040">
        <v>3050.5838147013601</v>
      </c>
      <c r="D2040" s="1">
        <v>41701</v>
      </c>
      <c r="E2040">
        <f t="shared" si="202"/>
        <v>2482.8000000000002</v>
      </c>
      <c r="F2040">
        <f t="shared" si="203"/>
        <v>3301.4524356484999</v>
      </c>
      <c r="G2040" s="2">
        <f t="shared" si="204"/>
        <v>2.3901036788218644E-3</v>
      </c>
      <c r="H2040" s="2">
        <f t="shared" si="205"/>
        <v>2.4378771119118427E-2</v>
      </c>
      <c r="I2040">
        <f t="shared" si="206"/>
        <v>16151.234045875033</v>
      </c>
      <c r="J2040">
        <f t="shared" si="207"/>
        <v>30972.130721396617</v>
      </c>
      <c r="AB2040" s="1">
        <v>41690</v>
      </c>
      <c r="AC2040">
        <v>2455.12</v>
      </c>
    </row>
    <row r="2041" spans="1:29">
      <c r="A2041" s="1">
        <v>41680</v>
      </c>
      <c r="B2041">
        <v>3081.9063694070101</v>
      </c>
      <c r="D2041" s="1">
        <v>41702</v>
      </c>
      <c r="E2041">
        <f t="shared" si="202"/>
        <v>2472.5300000000002</v>
      </c>
      <c r="F2041">
        <f t="shared" si="203"/>
        <v>3255.6232032795001</v>
      </c>
      <c r="G2041" s="2">
        <f t="shared" si="204"/>
        <v>-4.1364588367971411E-3</v>
      </c>
      <c r="H2041" s="2">
        <f t="shared" si="205"/>
        <v>-1.39128856701625E-2</v>
      </c>
      <c r="I2041">
        <f t="shared" si="206"/>
        <v>16084.425131080794</v>
      </c>
      <c r="J2041">
        <f t="shared" si="207"/>
        <v>30541.2190077085</v>
      </c>
      <c r="AB2041" s="1">
        <v>41691</v>
      </c>
      <c r="AC2041">
        <v>2459.71</v>
      </c>
    </row>
    <row r="2042" spans="1:29">
      <c r="A2042" s="1">
        <v>41681</v>
      </c>
      <c r="B2042">
        <v>3112.1359471876099</v>
      </c>
      <c r="D2042" s="1">
        <v>41703</v>
      </c>
      <c r="E2042">
        <f t="shared" si="202"/>
        <v>2471.65</v>
      </c>
      <c r="F2042">
        <f t="shared" si="203"/>
        <v>3262.55390865969</v>
      </c>
      <c r="G2042" s="2">
        <f t="shared" si="204"/>
        <v>-3.5591074729124372E-4</v>
      </c>
      <c r="H2042" s="2">
        <f t="shared" si="205"/>
        <v>2.0974921697683676E-3</v>
      </c>
      <c r="I2042">
        <f t="shared" si="206"/>
        <v>16078.700511312642</v>
      </c>
      <c r="J2042">
        <f t="shared" si="207"/>
        <v>30605.278975432346</v>
      </c>
      <c r="AB2042" s="1">
        <v>41694</v>
      </c>
      <c r="AC2042">
        <v>2458.17</v>
      </c>
    </row>
    <row r="2043" spans="1:29">
      <c r="A2043" s="1">
        <v>41682</v>
      </c>
      <c r="B2043">
        <v>3119.9792178268299</v>
      </c>
      <c r="D2043" s="1">
        <v>41704</v>
      </c>
      <c r="E2043">
        <f t="shared" si="202"/>
        <v>2464.5300000000002</v>
      </c>
      <c r="F2043">
        <f t="shared" si="203"/>
        <v>3280.9958392551698</v>
      </c>
      <c r="G2043" s="2">
        <f t="shared" si="204"/>
        <v>-2.8806667610704606E-3</v>
      </c>
      <c r="H2043" s="2">
        <f t="shared" si="205"/>
        <v>5.6212564246352573E-3</v>
      </c>
      <c r="I2043">
        <f t="shared" si="206"/>
        <v>16032.383133188496</v>
      </c>
      <c r="J2043">
        <f t="shared" si="207"/>
        <v>30777.319096500745</v>
      </c>
      <c r="AB2043" s="1">
        <v>41695</v>
      </c>
      <c r="AC2043">
        <v>2466.31</v>
      </c>
    </row>
    <row r="2044" spans="1:29">
      <c r="A2044" s="1">
        <v>41683</v>
      </c>
      <c r="B2044">
        <v>3144.4591461567202</v>
      </c>
      <c r="D2044" s="1">
        <v>41705</v>
      </c>
      <c r="E2044">
        <f t="shared" si="202"/>
        <v>2455.9699999999998</v>
      </c>
      <c r="F2044">
        <f t="shared" si="203"/>
        <v>3238.4890983364098</v>
      </c>
      <c r="G2044" s="2">
        <f t="shared" si="204"/>
        <v>-3.4732788807604331E-3</v>
      </c>
      <c r="H2044" s="2">
        <f t="shared" si="205"/>
        <v>-1.2986788042995056E-2</v>
      </c>
      <c r="I2044">
        <f t="shared" si="206"/>
        <v>15976.698195443732</v>
      </c>
      <c r="J2044">
        <f t="shared" si="207"/>
        <v>30377.620576862868</v>
      </c>
      <c r="AB2044" s="1">
        <v>41696</v>
      </c>
      <c r="AC2044">
        <v>2471.62</v>
      </c>
    </row>
    <row r="2045" spans="1:29">
      <c r="A2045" s="1">
        <v>41684</v>
      </c>
      <c r="B2045">
        <v>3190.3241601793002</v>
      </c>
      <c r="D2045" s="1">
        <v>41708</v>
      </c>
      <c r="E2045">
        <f t="shared" si="202"/>
        <v>2456.31</v>
      </c>
      <c r="F2045">
        <f t="shared" si="203"/>
        <v>3249.56193634794</v>
      </c>
      <c r="G2045" s="2">
        <f t="shared" si="204"/>
        <v>1.3843817310488227E-4</v>
      </c>
      <c r="H2045" s="2">
        <f t="shared" si="205"/>
        <v>3.3877878280222603E-3</v>
      </c>
      <c r="I2045">
        <f t="shared" si="206"/>
        <v>15978.909980354158</v>
      </c>
      <c r="J2045">
        <f t="shared" si="207"/>
        <v>30480.533510097441</v>
      </c>
      <c r="AB2045" s="1">
        <v>41697</v>
      </c>
      <c r="AC2045">
        <v>2477.2800000000002</v>
      </c>
    </row>
    <row r="2046" spans="1:29">
      <c r="A2046" s="1">
        <v>41688</v>
      </c>
      <c r="B2046">
        <v>3209.2404171837702</v>
      </c>
      <c r="D2046" s="1">
        <v>41709</v>
      </c>
      <c r="E2046">
        <f t="shared" si="202"/>
        <v>2458.84</v>
      </c>
      <c r="F2046">
        <f t="shared" si="203"/>
        <v>3264.2590283180598</v>
      </c>
      <c r="G2046" s="2">
        <f t="shared" si="204"/>
        <v>1.030000284980348E-3</v>
      </c>
      <c r="H2046" s="2">
        <f t="shared" si="205"/>
        <v>4.4914425600502631E-3</v>
      </c>
      <c r="I2046">
        <f t="shared" si="206"/>
        <v>15995.368262187598</v>
      </c>
      <c r="J2046">
        <f t="shared" si="207"/>
        <v>30617.435075557729</v>
      </c>
      <c r="AB2046" s="1">
        <v>41698</v>
      </c>
      <c r="AC2046">
        <v>2476.88</v>
      </c>
    </row>
    <row r="2047" spans="1:29">
      <c r="A2047" s="1">
        <v>41689</v>
      </c>
      <c r="B2047">
        <v>3196.6865186380001</v>
      </c>
      <c r="D2047" s="1">
        <v>41710</v>
      </c>
      <c r="E2047">
        <f t="shared" si="202"/>
        <v>2463.13</v>
      </c>
      <c r="F2047">
        <f t="shared" si="203"/>
        <v>3329.3590175785898</v>
      </c>
      <c r="G2047" s="2">
        <f t="shared" si="204"/>
        <v>1.7447251549511655E-3</v>
      </c>
      <c r="H2047" s="2">
        <f t="shared" si="205"/>
        <v>1.9911917763513056E-2</v>
      </c>
      <c r="I2047">
        <f t="shared" si="206"/>
        <v>16023.275783557345</v>
      </c>
      <c r="J2047">
        <f t="shared" si="207"/>
        <v>31227.086924911931</v>
      </c>
      <c r="AB2047" s="1">
        <v>41701</v>
      </c>
      <c r="AC2047">
        <v>2482.8000000000002</v>
      </c>
    </row>
    <row r="2048" spans="1:29">
      <c r="A2048" s="1">
        <v>41690</v>
      </c>
      <c r="B2048">
        <v>3185.7129710715599</v>
      </c>
      <c r="D2048" s="1">
        <v>41711</v>
      </c>
      <c r="E2048">
        <f t="shared" si="202"/>
        <v>2473.48</v>
      </c>
      <c r="F2048">
        <f t="shared" si="203"/>
        <v>3347.4544314898999</v>
      </c>
      <c r="G2048" s="2">
        <f t="shared" si="204"/>
        <v>4.2019706633429355E-3</v>
      </c>
      <c r="H2048" s="2">
        <f t="shared" si="205"/>
        <v>5.4037552133810677E-3</v>
      </c>
      <c r="I2048">
        <f t="shared" si="206"/>
        <v>16090.605118330506</v>
      </c>
      <c r="J2048">
        <f t="shared" si="207"/>
        <v>31395.830458681125</v>
      </c>
      <c r="AB2048" s="1">
        <v>41702</v>
      </c>
      <c r="AC2048">
        <v>2472.5300000000002</v>
      </c>
    </row>
    <row r="2049" spans="1:29">
      <c r="A2049" s="1">
        <v>41691</v>
      </c>
      <c r="B2049">
        <v>3206.1693030663801</v>
      </c>
      <c r="D2049" s="1">
        <v>41712</v>
      </c>
      <c r="E2049">
        <f t="shared" si="202"/>
        <v>2473.33</v>
      </c>
      <c r="F2049">
        <f t="shared" si="203"/>
        <v>3360.3077899424202</v>
      </c>
      <c r="G2049" s="2">
        <f t="shared" si="204"/>
        <v>-6.0643304170659995E-5</v>
      </c>
      <c r="H2049" s="2">
        <f t="shared" si="205"/>
        <v>3.8083919210004321E-3</v>
      </c>
      <c r="I2049">
        <f t="shared" si="206"/>
        <v>16089.629330870026</v>
      </c>
      <c r="J2049">
        <f t="shared" si="207"/>
        <v>31515.398085753062</v>
      </c>
      <c r="AB2049" s="1">
        <v>41703</v>
      </c>
      <c r="AC2049">
        <v>2471.65</v>
      </c>
    </row>
    <row r="2050" spans="1:29">
      <c r="A2050" s="1">
        <v>41694</v>
      </c>
      <c r="B2050">
        <v>3239.8738740500198</v>
      </c>
      <c r="D2050" s="1">
        <v>41715</v>
      </c>
      <c r="E2050">
        <f t="shared" si="202"/>
        <v>2466.35</v>
      </c>
      <c r="F2050">
        <f t="shared" si="203"/>
        <v>3335.0964907938701</v>
      </c>
      <c r="G2050" s="2">
        <f t="shared" si="204"/>
        <v>-2.822106229253718E-3</v>
      </c>
      <c r="H2050" s="2">
        <f t="shared" si="205"/>
        <v>-7.5340247719652195E-3</v>
      </c>
      <c r="I2050">
        <f t="shared" si="206"/>
        <v>16044.222687708994</v>
      </c>
      <c r="J2050">
        <f t="shared" si="207"/>
        <v>31277.960295876655</v>
      </c>
      <c r="AB2050" s="1">
        <v>41704</v>
      </c>
      <c r="AC2050">
        <v>2464.5300000000002</v>
      </c>
    </row>
    <row r="2051" spans="1:29">
      <c r="A2051" s="1">
        <v>41695</v>
      </c>
      <c r="B2051">
        <v>3261.8578263631498</v>
      </c>
      <c r="D2051" s="1">
        <v>41716</v>
      </c>
      <c r="E2051">
        <f t="shared" si="202"/>
        <v>2469.04</v>
      </c>
      <c r="F2051">
        <f t="shared" si="203"/>
        <v>3308.1159481567802</v>
      </c>
      <c r="G2051" s="2">
        <f t="shared" si="204"/>
        <v>1.0906805603423386E-3</v>
      </c>
      <c r="H2051" s="2">
        <f t="shared" si="205"/>
        <v>-8.1212328758521243E-3</v>
      </c>
      <c r="I2051">
        <f t="shared" si="206"/>
        <v>16061.721809500283</v>
      </c>
      <c r="J2051">
        <f t="shared" si="207"/>
        <v>31023.944696432187</v>
      </c>
      <c r="AB2051" s="1">
        <v>41705</v>
      </c>
      <c r="AC2051">
        <v>2455.9699999999998</v>
      </c>
    </row>
    <row r="2052" spans="1:29">
      <c r="A2052" s="1">
        <v>41696</v>
      </c>
      <c r="B2052">
        <v>3232.8166331377302</v>
      </c>
      <c r="D2052" s="1">
        <v>41717</v>
      </c>
      <c r="E2052">
        <f t="shared" si="202"/>
        <v>2459.16</v>
      </c>
      <c r="F2052">
        <f t="shared" si="203"/>
        <v>3249.3690934973501</v>
      </c>
      <c r="G2052" s="2">
        <f t="shared" si="204"/>
        <v>-4.0015552603441806E-3</v>
      </c>
      <c r="H2052" s="2">
        <f t="shared" si="205"/>
        <v>-1.7789751747276625E-2</v>
      </c>
      <c r="I2052">
        <f t="shared" si="206"/>
        <v>15997.449942103292</v>
      </c>
      <c r="J2052">
        <f t="shared" si="207"/>
        <v>30472.036422061421</v>
      </c>
      <c r="AB2052" s="1">
        <v>41708</v>
      </c>
      <c r="AC2052">
        <v>2456.31</v>
      </c>
    </row>
    <row r="2053" spans="1:29">
      <c r="A2053" s="1">
        <v>41697</v>
      </c>
      <c r="B2053">
        <v>3245.93148812039</v>
      </c>
      <c r="D2053" s="1">
        <v>41718</v>
      </c>
      <c r="E2053">
        <f t="shared" ref="E2053:E2116" si="208">SUMIF(AB:AB,D2053,AC:AC)</f>
        <v>2460.6799999999998</v>
      </c>
      <c r="F2053">
        <f t="shared" ref="F2053:F2116" si="209">SUMIF(A:A,D2053,B:B)</f>
        <v>3223.40493855145</v>
      </c>
      <c r="G2053" s="2">
        <f t="shared" ref="G2053:G2116" si="210">E2053/E2052-1</f>
        <v>6.1809723645467329E-4</v>
      </c>
      <c r="H2053" s="2">
        <f t="shared" ref="H2053:H2116" si="211">(F2053/F2052-1)-($M$23/252)</f>
        <v>-8.0218711196214151E-3</v>
      </c>
      <c r="I2053">
        <f t="shared" ref="I2053:I2116" si="212">I2052*(1+G2053)</f>
        <v>16007.337921702829</v>
      </c>
      <c r="J2053">
        <f t="shared" ref="J2053:J2116" si="213">J2052*(1+H2053)</f>
        <v>30227.593673131236</v>
      </c>
      <c r="AB2053" s="1">
        <v>41709</v>
      </c>
      <c r="AC2053">
        <v>2458.84</v>
      </c>
    </row>
    <row r="2054" spans="1:29">
      <c r="A2054" s="1">
        <v>41698</v>
      </c>
      <c r="B2054">
        <v>3222.7838930365001</v>
      </c>
      <c r="D2054" s="1">
        <v>41719</v>
      </c>
      <c r="E2054">
        <f t="shared" si="208"/>
        <v>2468.2600000000002</v>
      </c>
      <c r="F2054">
        <f t="shared" si="209"/>
        <v>3247.4906503355501</v>
      </c>
      <c r="G2054" s="2">
        <f t="shared" si="210"/>
        <v>3.0804493066958205E-3</v>
      </c>
      <c r="H2054" s="2">
        <f t="shared" si="211"/>
        <v>7.4407842187872112E-3</v>
      </c>
      <c r="I2054">
        <f t="shared" si="212"/>
        <v>16056.647714705783</v>
      </c>
      <c r="J2054">
        <f t="shared" si="213"/>
        <v>30452.510675106179</v>
      </c>
      <c r="AB2054" s="1">
        <v>41710</v>
      </c>
      <c r="AC2054">
        <v>2463.13</v>
      </c>
    </row>
    <row r="2055" spans="1:29">
      <c r="A2055" s="1">
        <v>41701</v>
      </c>
      <c r="B2055">
        <v>3301.4524356484999</v>
      </c>
      <c r="D2055" s="1">
        <v>41722</v>
      </c>
      <c r="E2055">
        <f t="shared" si="208"/>
        <v>2471.8200000000002</v>
      </c>
      <c r="F2055">
        <f t="shared" si="209"/>
        <v>3191.64107421882</v>
      </c>
      <c r="G2055" s="2">
        <f t="shared" si="210"/>
        <v>1.4423115879202975E-3</v>
      </c>
      <c r="H2055" s="2">
        <f t="shared" si="211"/>
        <v>-1.7229112689042956E-2</v>
      </c>
      <c r="I2055">
        <f t="shared" si="212"/>
        <v>16079.806403767858</v>
      </c>
      <c r="J2055">
        <f t="shared" si="213"/>
        <v>29927.840937020494</v>
      </c>
      <c r="AB2055" s="1">
        <v>41711</v>
      </c>
      <c r="AC2055">
        <v>2473.48</v>
      </c>
    </row>
    <row r="2056" spans="1:29">
      <c r="A2056" s="1">
        <v>41702</v>
      </c>
      <c r="B2056">
        <v>3255.6232032795001</v>
      </c>
      <c r="D2056" s="1">
        <v>41723</v>
      </c>
      <c r="E2056">
        <f t="shared" si="208"/>
        <v>2473.33</v>
      </c>
      <c r="F2056">
        <f t="shared" si="209"/>
        <v>3189.9693077594202</v>
      </c>
      <c r="G2056" s="2">
        <f t="shared" si="210"/>
        <v>6.1088590593150194E-4</v>
      </c>
      <c r="H2056" s="2">
        <f t="shared" si="211"/>
        <v>-5.5514446418817231E-4</v>
      </c>
      <c r="I2056">
        <f t="shared" si="212"/>
        <v>16089.629330870026</v>
      </c>
      <c r="J2056">
        <f t="shared" si="213"/>
        <v>29911.226661799203</v>
      </c>
      <c r="AB2056" s="1">
        <v>41712</v>
      </c>
      <c r="AC2056">
        <v>2473.33</v>
      </c>
    </row>
    <row r="2057" spans="1:29">
      <c r="A2057" s="1">
        <v>41703</v>
      </c>
      <c r="B2057">
        <v>3262.55390865969</v>
      </c>
      <c r="D2057" s="1">
        <v>41724</v>
      </c>
      <c r="E2057">
        <f t="shared" si="208"/>
        <v>2480.46</v>
      </c>
      <c r="F2057">
        <f t="shared" si="209"/>
        <v>3182.6298720428799</v>
      </c>
      <c r="G2057" s="2">
        <f t="shared" si="210"/>
        <v>2.8827532112576382E-3</v>
      </c>
      <c r="H2057" s="2">
        <f t="shared" si="211"/>
        <v>-2.3321348906150444E-3</v>
      </c>
      <c r="I2057">
        <f t="shared" si="212"/>
        <v>16136.011761491536</v>
      </c>
      <c r="J2057">
        <f t="shared" si="213"/>
        <v>29841.469646480127</v>
      </c>
      <c r="AB2057" s="1">
        <v>41715</v>
      </c>
      <c r="AC2057">
        <v>2466.35</v>
      </c>
    </row>
    <row r="2058" spans="1:29">
      <c r="A2058" s="1">
        <v>41704</v>
      </c>
      <c r="B2058">
        <v>3280.9958392551698</v>
      </c>
      <c r="D2058" s="1">
        <v>41725</v>
      </c>
      <c r="E2058">
        <f t="shared" si="208"/>
        <v>2485.13</v>
      </c>
      <c r="F2058">
        <f t="shared" si="209"/>
        <v>3163.2447740303901</v>
      </c>
      <c r="G2058" s="2">
        <f t="shared" si="210"/>
        <v>1.8827153028067034E-3</v>
      </c>
      <c r="H2058" s="2">
        <f t="shared" si="211"/>
        <v>-6.1222547755999442E-3</v>
      </c>
      <c r="I2058">
        <f t="shared" si="212"/>
        <v>16166.391277761166</v>
      </c>
      <c r="J2058">
        <f t="shared" si="213"/>
        <v>29658.772566426043</v>
      </c>
      <c r="AB2058" s="1">
        <v>41716</v>
      </c>
      <c r="AC2058">
        <v>2469.04</v>
      </c>
    </row>
    <row r="2059" spans="1:29">
      <c r="A2059" s="1">
        <v>41705</v>
      </c>
      <c r="B2059">
        <v>3238.4890983364098</v>
      </c>
      <c r="D2059" s="1">
        <v>41726</v>
      </c>
      <c r="E2059">
        <f t="shared" si="208"/>
        <v>2479.84</v>
      </c>
      <c r="F2059">
        <f t="shared" si="209"/>
        <v>3156.2085812918399</v>
      </c>
      <c r="G2059" s="2">
        <f t="shared" si="210"/>
        <v>-2.1286612772771774E-3</v>
      </c>
      <c r="H2059" s="2">
        <f t="shared" si="211"/>
        <v>-2.2557084454179247E-3</v>
      </c>
      <c r="I2059">
        <f t="shared" si="212"/>
        <v>16131.978506654885</v>
      </c>
      <c r="J2059">
        <f t="shared" si="213"/>
        <v>29591.871022667226</v>
      </c>
      <c r="AB2059" s="1">
        <v>41717</v>
      </c>
      <c r="AC2059">
        <v>2459.16</v>
      </c>
    </row>
    <row r="2060" spans="1:29">
      <c r="A2060" s="1">
        <v>41708</v>
      </c>
      <c r="B2060">
        <v>3249.56193634794</v>
      </c>
      <c r="D2060" s="1">
        <v>41729</v>
      </c>
      <c r="E2060">
        <f t="shared" si="208"/>
        <v>2478.5300000000002</v>
      </c>
      <c r="F2060">
        <f t="shared" si="209"/>
        <v>3132.7426632317301</v>
      </c>
      <c r="G2060" s="2">
        <f t="shared" si="210"/>
        <v>-5.2825988773463894E-4</v>
      </c>
      <c r="H2060" s="2">
        <f t="shared" si="211"/>
        <v>-7.4661930880881907E-3</v>
      </c>
      <c r="I2060">
        <f t="shared" si="212"/>
        <v>16123.456629500022</v>
      </c>
      <c r="J2060">
        <f t="shared" si="213"/>
        <v>29370.932399774192</v>
      </c>
      <c r="AB2060" s="1">
        <v>41718</v>
      </c>
      <c r="AC2060">
        <v>2460.6799999999998</v>
      </c>
    </row>
    <row r="2061" spans="1:29">
      <c r="A2061" s="1">
        <v>41709</v>
      </c>
      <c r="B2061">
        <v>3264.2590283180598</v>
      </c>
      <c r="D2061" s="1">
        <v>41730</v>
      </c>
      <c r="E2061">
        <f t="shared" si="208"/>
        <v>2475.02</v>
      </c>
      <c r="F2061">
        <f t="shared" si="209"/>
        <v>3117.7173328068602</v>
      </c>
      <c r="G2061" s="2">
        <f t="shared" si="210"/>
        <v>-1.4161619992496544E-3</v>
      </c>
      <c r="H2061" s="2">
        <f t="shared" si="211"/>
        <v>-4.8275715712497221E-3</v>
      </c>
      <c r="I2061">
        <f t="shared" si="212"/>
        <v>16100.623202924775</v>
      </c>
      <c r="J2061">
        <f t="shared" si="213"/>
        <v>29229.142121499946</v>
      </c>
      <c r="AB2061" s="1">
        <v>41719</v>
      </c>
      <c r="AC2061">
        <v>2468.2600000000002</v>
      </c>
    </row>
    <row r="2062" spans="1:29">
      <c r="A2062" s="1">
        <v>41710</v>
      </c>
      <c r="B2062">
        <v>3329.3590175785898</v>
      </c>
      <c r="D2062" s="1">
        <v>41731</v>
      </c>
      <c r="E2062">
        <f t="shared" si="208"/>
        <v>2469.34</v>
      </c>
      <c r="F2062">
        <f t="shared" si="209"/>
        <v>3139.0393444504498</v>
      </c>
      <c r="G2062" s="2">
        <f t="shared" si="210"/>
        <v>-2.2949309500528425E-3</v>
      </c>
      <c r="H2062" s="2">
        <f t="shared" si="211"/>
        <v>6.8076324483453358E-3</v>
      </c>
      <c r="I2062">
        <f t="shared" si="212"/>
        <v>16063.673384421243</v>
      </c>
      <c r="J2062">
        <f t="shared" si="213"/>
        <v>29428.123377843564</v>
      </c>
      <c r="AB2062" s="1">
        <v>41722</v>
      </c>
      <c r="AC2062">
        <v>2471.8200000000002</v>
      </c>
    </row>
    <row r="2063" spans="1:29">
      <c r="A2063" s="1">
        <v>41711</v>
      </c>
      <c r="B2063">
        <v>3347.4544314898999</v>
      </c>
      <c r="D2063" s="1">
        <v>41732</v>
      </c>
      <c r="E2063">
        <f t="shared" si="208"/>
        <v>2473.52</v>
      </c>
      <c r="F2063">
        <f t="shared" si="209"/>
        <v>3129.3870689313899</v>
      </c>
      <c r="G2063" s="2">
        <f t="shared" si="210"/>
        <v>1.692760008747296E-3</v>
      </c>
      <c r="H2063" s="2">
        <f t="shared" si="211"/>
        <v>-3.1062630445985221E-3</v>
      </c>
      <c r="I2063">
        <f t="shared" si="212"/>
        <v>16090.865328319969</v>
      </c>
      <c r="J2063">
        <f t="shared" si="213"/>
        <v>29336.711885723082</v>
      </c>
      <c r="AB2063" s="1">
        <v>41723</v>
      </c>
      <c r="AC2063">
        <v>2473.33</v>
      </c>
    </row>
    <row r="2064" spans="1:29">
      <c r="A2064" s="1">
        <v>41712</v>
      </c>
      <c r="B2064">
        <v>3360.3077899424202</v>
      </c>
      <c r="D2064" s="1">
        <v>41733</v>
      </c>
      <c r="E2064">
        <f t="shared" si="208"/>
        <v>2483.84</v>
      </c>
      <c r="F2064">
        <f t="shared" si="209"/>
        <v>3188.9096403209701</v>
      </c>
      <c r="G2064" s="2">
        <f t="shared" si="210"/>
        <v>4.1721918561403726E-3</v>
      </c>
      <c r="H2064" s="2">
        <f t="shared" si="211"/>
        <v>1.8989171451041367E-2</v>
      </c>
      <c r="I2064">
        <f t="shared" si="212"/>
        <v>16157.999505601038</v>
      </c>
      <c r="J2064">
        <f t="shared" si="213"/>
        <v>29893.791737530879</v>
      </c>
      <c r="AB2064" s="1">
        <v>41724</v>
      </c>
      <c r="AC2064">
        <v>2480.46</v>
      </c>
    </row>
    <row r="2065" spans="1:29">
      <c r="A2065" s="1">
        <v>41715</v>
      </c>
      <c r="B2065">
        <v>3335.0964907938701</v>
      </c>
      <c r="D2065" s="1">
        <v>41736</v>
      </c>
      <c r="E2065">
        <f t="shared" si="208"/>
        <v>2489.33</v>
      </c>
      <c r="F2065">
        <f t="shared" si="209"/>
        <v>3182.95355592121</v>
      </c>
      <c r="G2065" s="2">
        <f t="shared" si="210"/>
        <v>2.2102872970883869E-3</v>
      </c>
      <c r="H2065" s="2">
        <f t="shared" si="211"/>
        <v>-1.8990987105843896E-3</v>
      </c>
      <c r="I2065">
        <f t="shared" si="212"/>
        <v>16193.713326654628</v>
      </c>
      <c r="J2065">
        <f t="shared" si="213"/>
        <v>29837.020476187656</v>
      </c>
      <c r="AB2065" s="1">
        <v>41725</v>
      </c>
      <c r="AC2065">
        <v>2485.13</v>
      </c>
    </row>
    <row r="2066" spans="1:29">
      <c r="A2066" s="1">
        <v>41716</v>
      </c>
      <c r="B2066">
        <v>3308.1159481567802</v>
      </c>
      <c r="D2066" s="1">
        <v>41737</v>
      </c>
      <c r="E2066">
        <f t="shared" si="208"/>
        <v>2491.0300000000002</v>
      </c>
      <c r="F2066">
        <f t="shared" si="209"/>
        <v>3211.7630862066098</v>
      </c>
      <c r="G2066" s="2">
        <f t="shared" si="210"/>
        <v>6.829146798537078E-4</v>
      </c>
      <c r="H2066" s="2">
        <f t="shared" si="211"/>
        <v>9.0198448432171289E-3</v>
      </c>
      <c r="I2066">
        <f t="shared" si="212"/>
        <v>16204.772251206743</v>
      </c>
      <c r="J2066">
        <f t="shared" si="213"/>
        <v>30106.145771466759</v>
      </c>
      <c r="AB2066" s="1">
        <v>41726</v>
      </c>
      <c r="AC2066">
        <v>2479.84</v>
      </c>
    </row>
    <row r="2067" spans="1:29">
      <c r="A2067" s="1">
        <v>41717</v>
      </c>
      <c r="B2067">
        <v>3249.3690934973501</v>
      </c>
      <c r="D2067" s="1">
        <v>41738</v>
      </c>
      <c r="E2067">
        <f t="shared" si="208"/>
        <v>2491.59</v>
      </c>
      <c r="F2067">
        <f t="shared" si="209"/>
        <v>3202.5062524896498</v>
      </c>
      <c r="G2067" s="2">
        <f t="shared" si="210"/>
        <v>2.2480660610257885E-4</v>
      </c>
      <c r="H2067" s="2">
        <f t="shared" si="211"/>
        <v>-2.9135150039183758E-3</v>
      </c>
      <c r="I2067">
        <f t="shared" si="212"/>
        <v>16208.415191059203</v>
      </c>
      <c r="J2067">
        <f t="shared" si="213"/>
        <v>30018.431064051438</v>
      </c>
      <c r="AB2067" s="1">
        <v>41729</v>
      </c>
      <c r="AC2067">
        <v>2478.5300000000002</v>
      </c>
    </row>
    <row r="2068" spans="1:29">
      <c r="A2068" s="1">
        <v>41718</v>
      </c>
      <c r="B2068">
        <v>3223.40493855145</v>
      </c>
      <c r="D2068" s="1">
        <v>41739</v>
      </c>
      <c r="E2068">
        <f t="shared" si="208"/>
        <v>2502.33</v>
      </c>
      <c r="F2068">
        <f t="shared" si="209"/>
        <v>3249.5445361239999</v>
      </c>
      <c r="G2068" s="2">
        <f t="shared" si="210"/>
        <v>4.3105005237618066E-3</v>
      </c>
      <c r="H2068" s="2">
        <f t="shared" si="211"/>
        <v>1.4656610761810763E-2</v>
      </c>
      <c r="I2068">
        <f t="shared" si="212"/>
        <v>16278.281573229613</v>
      </c>
      <c r="J2068">
        <f t="shared" si="213"/>
        <v>30458.399523837485</v>
      </c>
      <c r="AB2068" s="1">
        <v>41730</v>
      </c>
      <c r="AC2068">
        <v>2475.02</v>
      </c>
    </row>
    <row r="2069" spans="1:29">
      <c r="A2069" s="1">
        <v>41719</v>
      </c>
      <c r="B2069">
        <v>3247.4906503355501</v>
      </c>
      <c r="D2069" s="1">
        <v>41740</v>
      </c>
      <c r="E2069">
        <f t="shared" si="208"/>
        <v>2504.0100000000002</v>
      </c>
      <c r="F2069">
        <f t="shared" si="209"/>
        <v>3251.0546641915098</v>
      </c>
      <c r="G2069" s="2">
        <f t="shared" si="210"/>
        <v>6.7137427917196568E-4</v>
      </c>
      <c r="H2069" s="2">
        <f t="shared" si="211"/>
        <v>4.3337071077228584E-4</v>
      </c>
      <c r="I2069">
        <f t="shared" si="212"/>
        <v>16289.210392786998</v>
      </c>
      <c r="J2069">
        <f t="shared" si="213"/>
        <v>30471.599302088114</v>
      </c>
      <c r="AB2069" s="1">
        <v>41731</v>
      </c>
      <c r="AC2069">
        <v>2469.34</v>
      </c>
    </row>
    <row r="2070" spans="1:29">
      <c r="A2070" s="1">
        <v>41722</v>
      </c>
      <c r="B2070">
        <v>3191.64107421882</v>
      </c>
      <c r="D2070" s="1">
        <v>41743</v>
      </c>
      <c r="E2070">
        <f t="shared" si="208"/>
        <v>2501.9499999999998</v>
      </c>
      <c r="F2070">
        <f t="shared" si="209"/>
        <v>3268.7513976813102</v>
      </c>
      <c r="G2070" s="2">
        <f t="shared" si="210"/>
        <v>-8.2268042060551494E-4</v>
      </c>
      <c r="H2070" s="2">
        <f t="shared" si="211"/>
        <v>5.4120331165380068E-3</v>
      </c>
      <c r="I2070">
        <f t="shared" si="212"/>
        <v>16275.809578329729</v>
      </c>
      <c r="J2070">
        <f t="shared" si="213"/>
        <v>30636.512606624889</v>
      </c>
      <c r="AB2070" s="1">
        <v>41732</v>
      </c>
      <c r="AC2070">
        <v>2473.52</v>
      </c>
    </row>
    <row r="2071" spans="1:29">
      <c r="A2071" s="1">
        <v>41723</v>
      </c>
      <c r="B2071">
        <v>3189.9693077594202</v>
      </c>
      <c r="D2071" s="1">
        <v>41744</v>
      </c>
      <c r="E2071">
        <f t="shared" si="208"/>
        <v>2504.7199999999998</v>
      </c>
      <c r="F2071">
        <f t="shared" si="209"/>
        <v>3206.8604137402499</v>
      </c>
      <c r="G2071" s="2">
        <f t="shared" si="210"/>
        <v>1.1071364335817346E-3</v>
      </c>
      <c r="H2071" s="2">
        <f t="shared" si="211"/>
        <v>-1.8965485337032826E-2</v>
      </c>
      <c r="I2071">
        <f t="shared" si="212"/>
        <v>16293.829120099936</v>
      </c>
      <c r="J2071">
        <f t="shared" si="213"/>
        <v>30055.476276006124</v>
      </c>
      <c r="AB2071" s="1">
        <v>41733</v>
      </c>
      <c r="AC2071">
        <v>2483.84</v>
      </c>
    </row>
    <row r="2072" spans="1:29">
      <c r="A2072" s="1">
        <v>41724</v>
      </c>
      <c r="B2072">
        <v>3182.6298720428799</v>
      </c>
      <c r="D2072" s="1">
        <v>41745</v>
      </c>
      <c r="E2072">
        <f t="shared" si="208"/>
        <v>2504.4699999999998</v>
      </c>
      <c r="F2072">
        <f t="shared" si="209"/>
        <v>3213.2611836453898</v>
      </c>
      <c r="G2072" s="2">
        <f t="shared" si="210"/>
        <v>-9.9811555782647332E-5</v>
      </c>
      <c r="H2072" s="2">
        <f t="shared" si="211"/>
        <v>1.9646122884869562E-3</v>
      </c>
      <c r="I2072">
        <f t="shared" si="212"/>
        <v>16292.202807665803</v>
      </c>
      <c r="J2072">
        <f t="shared" si="213"/>
        <v>30114.523634034293</v>
      </c>
      <c r="AB2072" s="1">
        <v>41736</v>
      </c>
      <c r="AC2072">
        <v>2489.33</v>
      </c>
    </row>
    <row r="2073" spans="1:29">
      <c r="A2073" s="1">
        <v>41725</v>
      </c>
      <c r="B2073">
        <v>3163.2447740303901</v>
      </c>
      <c r="D2073" s="1">
        <v>41746</v>
      </c>
      <c r="E2073">
        <f t="shared" si="208"/>
        <v>2494.16</v>
      </c>
      <c r="F2073">
        <f t="shared" si="209"/>
        <v>3175.1063145940102</v>
      </c>
      <c r="G2073" s="2">
        <f t="shared" si="210"/>
        <v>-4.1166394486658042E-3</v>
      </c>
      <c r="H2073" s="2">
        <f t="shared" si="211"/>
        <v>-1.1905537724101E-2</v>
      </c>
      <c r="I2073">
        <f t="shared" si="212"/>
        <v>16225.133682882102</v>
      </c>
      <c r="J2073">
        <f t="shared" si="213"/>
        <v>29755.994036865966</v>
      </c>
      <c r="AB2073" s="1">
        <v>41737</v>
      </c>
      <c r="AC2073">
        <v>2491.0300000000002</v>
      </c>
    </row>
    <row r="2074" spans="1:29">
      <c r="A2074" s="1">
        <v>41726</v>
      </c>
      <c r="B2074">
        <v>3156.2085812918399</v>
      </c>
      <c r="D2074" s="1">
        <v>41750</v>
      </c>
      <c r="E2074">
        <f t="shared" si="208"/>
        <v>2494.3200000000002</v>
      </c>
      <c r="F2074">
        <f t="shared" si="209"/>
        <v>3166.4812191245601</v>
      </c>
      <c r="G2074" s="2">
        <f t="shared" si="210"/>
        <v>6.4149854059225575E-5</v>
      </c>
      <c r="H2074" s="2">
        <f t="shared" si="211"/>
        <v>-2.7478237476286408E-3</v>
      </c>
      <c r="I2074">
        <f t="shared" si="212"/>
        <v>16226.17452283995</v>
      </c>
      <c r="J2074">
        <f t="shared" si="213"/>
        <v>29674.22980981717</v>
      </c>
      <c r="AB2074" s="1">
        <v>41738</v>
      </c>
      <c r="AC2074">
        <v>2491.59</v>
      </c>
    </row>
    <row r="2075" spans="1:29">
      <c r="A2075" s="1">
        <v>41729</v>
      </c>
      <c r="B2075">
        <v>3132.7426632317301</v>
      </c>
      <c r="D2075" s="1">
        <v>41751</v>
      </c>
      <c r="E2075">
        <f t="shared" si="208"/>
        <v>2495.85</v>
      </c>
      <c r="F2075">
        <f t="shared" si="209"/>
        <v>3149.38525861277</v>
      </c>
      <c r="G2075" s="2">
        <f t="shared" si="210"/>
        <v>6.1339363032808514E-4</v>
      </c>
      <c r="H2075" s="2">
        <f t="shared" si="211"/>
        <v>-5.430389759167242E-3</v>
      </c>
      <c r="I2075">
        <f t="shared" si="212"/>
        <v>16236.127554936853</v>
      </c>
      <c r="J2075">
        <f t="shared" si="213"/>
        <v>29513.087176146764</v>
      </c>
      <c r="AB2075" s="1">
        <v>41739</v>
      </c>
      <c r="AC2075">
        <v>2502.33</v>
      </c>
    </row>
    <row r="2076" spans="1:29">
      <c r="A2076" s="1">
        <v>41730</v>
      </c>
      <c r="B2076">
        <v>3117.7173328068602</v>
      </c>
      <c r="D2076" s="1">
        <v>41752</v>
      </c>
      <c r="E2076">
        <f t="shared" si="208"/>
        <v>2502.4299999999998</v>
      </c>
      <c r="F2076">
        <f t="shared" si="209"/>
        <v>3165.9369666313701</v>
      </c>
      <c r="G2076" s="2">
        <f t="shared" si="210"/>
        <v>2.6363763847987443E-3</v>
      </c>
      <c r="H2076" s="2">
        <f t="shared" si="211"/>
        <v>5.2241869251340115E-3</v>
      </c>
      <c r="I2076">
        <f t="shared" si="212"/>
        <v>16278.932098203268</v>
      </c>
      <c r="J2076">
        <f t="shared" si="213"/>
        <v>29667.269060292729</v>
      </c>
      <c r="AB2076" s="1">
        <v>41740</v>
      </c>
      <c r="AC2076">
        <v>2504.0100000000002</v>
      </c>
    </row>
    <row r="2077" spans="1:29">
      <c r="A2077" s="1">
        <v>41731</v>
      </c>
      <c r="B2077">
        <v>3139.0393444504498</v>
      </c>
      <c r="D2077" s="1">
        <v>41753</v>
      </c>
      <c r="E2077">
        <f t="shared" si="208"/>
        <v>2503.11</v>
      </c>
      <c r="F2077">
        <f t="shared" si="209"/>
        <v>3180.2533678948898</v>
      </c>
      <c r="G2077" s="2">
        <f t="shared" si="210"/>
        <v>2.7173587273177091E-4</v>
      </c>
      <c r="H2077" s="2">
        <f t="shared" si="211"/>
        <v>4.490661627856685E-3</v>
      </c>
      <c r="I2077">
        <f t="shared" si="212"/>
        <v>16283.355668024114</v>
      </c>
      <c r="J2077">
        <f t="shared" si="213"/>
        <v>29800.494727065085</v>
      </c>
      <c r="AB2077" s="1">
        <v>41743</v>
      </c>
      <c r="AC2077">
        <v>2501.9499999999998</v>
      </c>
    </row>
    <row r="2078" spans="1:29">
      <c r="A2078" s="1">
        <v>41732</v>
      </c>
      <c r="B2078">
        <v>3129.3870689313899</v>
      </c>
      <c r="D2078" s="1">
        <v>41754</v>
      </c>
      <c r="E2078">
        <f t="shared" si="208"/>
        <v>2506.14</v>
      </c>
      <c r="F2078">
        <f t="shared" si="209"/>
        <v>3208.1982144907201</v>
      </c>
      <c r="G2078" s="2">
        <f t="shared" si="210"/>
        <v>1.2104941452830698E-3</v>
      </c>
      <c r="H2078" s="2">
        <f t="shared" si="211"/>
        <v>8.7556382953189685E-3</v>
      </c>
      <c r="I2078">
        <f t="shared" si="212"/>
        <v>16303.066574725819</v>
      </c>
      <c r="J2078">
        <f t="shared" si="213"/>
        <v>30061.417079916824</v>
      </c>
      <c r="AB2078" s="1">
        <v>41744</v>
      </c>
      <c r="AC2078">
        <v>2504.7199999999998</v>
      </c>
    </row>
    <row r="2079" spans="1:29">
      <c r="A2079" s="1">
        <v>41733</v>
      </c>
      <c r="B2079">
        <v>3188.9096403209701</v>
      </c>
      <c r="D2079" s="1">
        <v>41757</v>
      </c>
      <c r="E2079">
        <f t="shared" si="208"/>
        <v>2504.7399999999998</v>
      </c>
      <c r="F2079">
        <f t="shared" si="209"/>
        <v>3198.9999603094002</v>
      </c>
      <c r="G2079" s="2">
        <f t="shared" si="210"/>
        <v>-5.5862800960848613E-4</v>
      </c>
      <c r="H2079" s="2">
        <f t="shared" si="211"/>
        <v>-2.8984582707996301E-3</v>
      </c>
      <c r="I2079">
        <f t="shared" si="212"/>
        <v>16293.959225094666</v>
      </c>
      <c r="J2079">
        <f t="shared" si="213"/>
        <v>29974.285316949583</v>
      </c>
      <c r="AB2079" s="1">
        <v>41745</v>
      </c>
      <c r="AC2079">
        <v>2504.4699999999998</v>
      </c>
    </row>
    <row r="2080" spans="1:29">
      <c r="A2080" s="1">
        <v>41736</v>
      </c>
      <c r="B2080">
        <v>3182.95355592121</v>
      </c>
      <c r="D2080" s="1">
        <v>41758</v>
      </c>
      <c r="E2080">
        <f t="shared" si="208"/>
        <v>2501.35</v>
      </c>
      <c r="F2080">
        <f t="shared" si="209"/>
        <v>3193.2786783972301</v>
      </c>
      <c r="G2080" s="2">
        <f t="shared" si="210"/>
        <v>-1.3534338893457232E-3</v>
      </c>
      <c r="H2080" s="2">
        <f t="shared" si="211"/>
        <v>-1.8198087196830462E-3</v>
      </c>
      <c r="I2080">
        <f t="shared" si="212"/>
        <v>16271.906428487806</v>
      </c>
      <c r="J2080">
        <f t="shared" si="213"/>
        <v>29919.737851163532</v>
      </c>
      <c r="AB2080" s="1">
        <v>41746</v>
      </c>
      <c r="AC2080">
        <v>2494.16</v>
      </c>
    </row>
    <row r="2081" spans="1:29">
      <c r="A2081" s="1">
        <v>41737</v>
      </c>
      <c r="B2081">
        <v>3211.7630862066098</v>
      </c>
      <c r="D2081" s="1">
        <v>41759</v>
      </c>
      <c r="E2081">
        <f t="shared" si="208"/>
        <v>2508.2199999999998</v>
      </c>
      <c r="F2081">
        <f t="shared" si="209"/>
        <v>3200.2526070142299</v>
      </c>
      <c r="G2081" s="2">
        <f t="shared" si="210"/>
        <v>2.7465168808842311E-3</v>
      </c>
      <c r="H2081" s="2">
        <f t="shared" si="211"/>
        <v>2.152590662156085E-3</v>
      </c>
      <c r="I2081">
        <f t="shared" si="212"/>
        <v>16316.597494177817</v>
      </c>
      <c r="J2081">
        <f t="shared" si="213"/>
        <v>29984.142799476103</v>
      </c>
      <c r="AB2081" s="1">
        <v>41750</v>
      </c>
      <c r="AC2081">
        <v>2494.3200000000002</v>
      </c>
    </row>
    <row r="2082" spans="1:29">
      <c r="A2082" s="1">
        <v>41738</v>
      </c>
      <c r="B2082">
        <v>3202.5062524896498</v>
      </c>
      <c r="D2082" s="1">
        <v>41760</v>
      </c>
      <c r="E2082">
        <f t="shared" si="208"/>
        <v>2516.5</v>
      </c>
      <c r="F2082">
        <f t="shared" si="209"/>
        <v>3179.80655001068</v>
      </c>
      <c r="G2082" s="2">
        <f t="shared" si="210"/>
        <v>3.3011458325027387E-3</v>
      </c>
      <c r="H2082" s="2">
        <f t="shared" si="211"/>
        <v>-6.4202376830703508E-3</v>
      </c>
      <c r="I2082">
        <f t="shared" si="212"/>
        <v>16370.460961996347</v>
      </c>
      <c r="J2082">
        <f t="shared" si="213"/>
        <v>29791.637475980344</v>
      </c>
      <c r="AB2082" s="1">
        <v>41751</v>
      </c>
      <c r="AC2082">
        <v>2495.85</v>
      </c>
    </row>
    <row r="2083" spans="1:29">
      <c r="A2083" s="1">
        <v>41739</v>
      </c>
      <c r="B2083">
        <v>3249.5445361239999</v>
      </c>
      <c r="D2083" s="1">
        <v>41761</v>
      </c>
      <c r="E2083">
        <f t="shared" si="208"/>
        <v>2520</v>
      </c>
      <c r="F2083">
        <f t="shared" si="209"/>
        <v>3232.40268527127</v>
      </c>
      <c r="G2083" s="2">
        <f t="shared" si="210"/>
        <v>1.3908205841446364E-3</v>
      </c>
      <c r="H2083" s="2">
        <f t="shared" si="211"/>
        <v>1.6509322194058287E-2</v>
      </c>
      <c r="I2083">
        <f t="shared" si="212"/>
        <v>16393.229336074226</v>
      </c>
      <c r="J2083">
        <f t="shared" si="213"/>
        <v>30283.477217759882</v>
      </c>
      <c r="AB2083" s="1">
        <v>41752</v>
      </c>
      <c r="AC2083">
        <v>2502.4299999999998</v>
      </c>
    </row>
    <row r="2084" spans="1:29">
      <c r="A2084" s="1">
        <v>41740</v>
      </c>
      <c r="B2084">
        <v>3251.0546641915098</v>
      </c>
      <c r="D2084" s="1">
        <v>41764</v>
      </c>
      <c r="E2084">
        <f t="shared" si="208"/>
        <v>2515.87</v>
      </c>
      <c r="F2084">
        <f t="shared" si="209"/>
        <v>3243.6689778507198</v>
      </c>
      <c r="G2084" s="2">
        <f t="shared" si="210"/>
        <v>-1.6388888888889674E-3</v>
      </c>
      <c r="H2084" s="2">
        <f t="shared" si="211"/>
        <v>3.4540743860718933E-3</v>
      </c>
      <c r="I2084">
        <f t="shared" si="212"/>
        <v>16366.362654662325</v>
      </c>
      <c r="J2084">
        <f t="shared" si="213"/>
        <v>30388.078600738936</v>
      </c>
      <c r="AB2084" s="1">
        <v>41753</v>
      </c>
      <c r="AC2084">
        <v>2503.11</v>
      </c>
    </row>
    <row r="2085" spans="1:29">
      <c r="A2085" s="1">
        <v>41743</v>
      </c>
      <c r="B2085">
        <v>3268.7513976813102</v>
      </c>
      <c r="D2085" s="1">
        <v>41765</v>
      </c>
      <c r="E2085">
        <f t="shared" si="208"/>
        <v>2519.5100000000002</v>
      </c>
      <c r="F2085">
        <f t="shared" si="209"/>
        <v>3245.8759040924201</v>
      </c>
      <c r="G2085" s="2">
        <f t="shared" si="210"/>
        <v>1.4468156144793465E-3</v>
      </c>
      <c r="H2085" s="2">
        <f t="shared" si="211"/>
        <v>6.4903040598792783E-4</v>
      </c>
      <c r="I2085">
        <f t="shared" si="212"/>
        <v>16390.041763703324</v>
      </c>
      <c r="J2085">
        <f t="shared" si="213"/>
        <v>30407.801387730364</v>
      </c>
      <c r="AB2085" s="1">
        <v>41754</v>
      </c>
      <c r="AC2085">
        <v>2506.14</v>
      </c>
    </row>
    <row r="2086" spans="1:29">
      <c r="A2086" s="1">
        <v>41744</v>
      </c>
      <c r="B2086">
        <v>3206.8604137402499</v>
      </c>
      <c r="D2086" s="1">
        <v>41766</v>
      </c>
      <c r="E2086">
        <f t="shared" si="208"/>
        <v>2518.4899999999998</v>
      </c>
      <c r="F2086">
        <f t="shared" si="209"/>
        <v>3196.0780196953301</v>
      </c>
      <c r="G2086" s="2">
        <f t="shared" si="210"/>
        <v>-4.0484062377221797E-4</v>
      </c>
      <c r="H2086" s="2">
        <f t="shared" si="211"/>
        <v>-1.5373243310897211E-2</v>
      </c>
      <c r="I2086">
        <f t="shared" si="212"/>
        <v>16383.406408972054</v>
      </c>
      <c r="J2086">
        <f t="shared" si="213"/>
        <v>29940.33485844735</v>
      </c>
      <c r="AB2086" s="1">
        <v>41757</v>
      </c>
      <c r="AC2086">
        <v>2504.7399999999998</v>
      </c>
    </row>
    <row r="2087" spans="1:29">
      <c r="A2087" s="1">
        <v>41745</v>
      </c>
      <c r="B2087">
        <v>3213.2611836453898</v>
      </c>
      <c r="D2087" s="1">
        <v>41767</v>
      </c>
      <c r="E2087">
        <f t="shared" si="208"/>
        <v>2520.2399999999998</v>
      </c>
      <c r="F2087">
        <f t="shared" si="209"/>
        <v>3193.3297564335098</v>
      </c>
      <c r="G2087" s="2">
        <f t="shared" si="210"/>
        <v>6.9486080945324602E-4</v>
      </c>
      <c r="H2087" s="2">
        <f t="shared" si="211"/>
        <v>-8.9123536835292649E-4</v>
      </c>
      <c r="I2087">
        <f t="shared" si="212"/>
        <v>16394.790596010993</v>
      </c>
      <c r="J2087">
        <f t="shared" si="213"/>
        <v>29913.650973081174</v>
      </c>
      <c r="AB2087" s="1">
        <v>41758</v>
      </c>
      <c r="AC2087">
        <v>2501.35</v>
      </c>
    </row>
    <row r="2088" spans="1:29">
      <c r="A2088" s="1">
        <v>41746</v>
      </c>
      <c r="B2088">
        <v>3175.1063145940102</v>
      </c>
      <c r="D2088" s="1">
        <v>41768</v>
      </c>
      <c r="E2088">
        <f t="shared" si="208"/>
        <v>2515.94</v>
      </c>
      <c r="F2088">
        <f t="shared" si="209"/>
        <v>3190.4927549045801</v>
      </c>
      <c r="G2088" s="2">
        <f t="shared" si="210"/>
        <v>-1.7061867123765451E-3</v>
      </c>
      <c r="H2088" s="2">
        <f t="shared" si="211"/>
        <v>-9.1976404143293477E-4</v>
      </c>
      <c r="I2088">
        <f t="shared" si="212"/>
        <v>16366.818022143883</v>
      </c>
      <c r="J2088">
        <f t="shared" si="213"/>
        <v>29886.13747256816</v>
      </c>
      <c r="AB2088" s="1">
        <v>41759</v>
      </c>
      <c r="AC2088">
        <v>2508.2199999999998</v>
      </c>
    </row>
    <row r="2089" spans="1:29">
      <c r="A2089" s="1">
        <v>41750</v>
      </c>
      <c r="B2089">
        <v>3166.4812191245601</v>
      </c>
      <c r="D2089" s="1">
        <v>41771</v>
      </c>
      <c r="E2089">
        <f t="shared" si="208"/>
        <v>2512.6799999999998</v>
      </c>
      <c r="F2089">
        <f t="shared" si="209"/>
        <v>3205.9507356788599</v>
      </c>
      <c r="G2089" s="2">
        <f t="shared" si="210"/>
        <v>-1.2957383721393656E-3</v>
      </c>
      <c r="H2089" s="2">
        <f t="shared" si="211"/>
        <v>4.8136643892834011E-3</v>
      </c>
      <c r="I2089">
        <f t="shared" si="212"/>
        <v>16345.610908002769</v>
      </c>
      <c r="J2089">
        <f t="shared" si="213"/>
        <v>30029.999308253085</v>
      </c>
      <c r="AB2089" s="1">
        <v>41760</v>
      </c>
      <c r="AC2089">
        <v>2516.5</v>
      </c>
    </row>
    <row r="2090" spans="1:29">
      <c r="A2090" s="1">
        <v>41751</v>
      </c>
      <c r="B2090">
        <v>3149.38525861277</v>
      </c>
      <c r="D2090" s="1">
        <v>41772</v>
      </c>
      <c r="E2090">
        <f t="shared" si="208"/>
        <v>2518.13</v>
      </c>
      <c r="F2090">
        <f t="shared" si="209"/>
        <v>3215.6972301791898</v>
      </c>
      <c r="G2090" s="2">
        <f t="shared" si="210"/>
        <v>2.1689988378943426E-3</v>
      </c>
      <c r="H2090" s="2">
        <f t="shared" si="211"/>
        <v>3.0087768916165721E-3</v>
      </c>
      <c r="I2090">
        <f t="shared" si="212"/>
        <v>16381.0645190669</v>
      </c>
      <c r="J2090">
        <f t="shared" si="213"/>
        <v>30120.352876227018</v>
      </c>
      <c r="AB2090" s="1">
        <v>41761</v>
      </c>
      <c r="AC2090">
        <v>2520</v>
      </c>
    </row>
    <row r="2091" spans="1:29">
      <c r="A2091" s="1">
        <v>41752</v>
      </c>
      <c r="B2091">
        <v>3165.9369666313701</v>
      </c>
      <c r="D2091" s="1">
        <v>41773</v>
      </c>
      <c r="E2091">
        <f t="shared" si="208"/>
        <v>2530.13</v>
      </c>
      <c r="F2091">
        <f t="shared" si="209"/>
        <v>3257.2528191466199</v>
      </c>
      <c r="G2091" s="2">
        <f t="shared" si="210"/>
        <v>4.7654410217106147E-3</v>
      </c>
      <c r="H2091" s="2">
        <f t="shared" si="211"/>
        <v>1.2891381384526246E-2</v>
      </c>
      <c r="I2091">
        <f t="shared" si="212"/>
        <v>16459.127515905351</v>
      </c>
      <c r="J2091">
        <f t="shared" si="213"/>
        <v>30508.64583259097</v>
      </c>
      <c r="AB2091" s="1">
        <v>41764</v>
      </c>
      <c r="AC2091">
        <v>2515.87</v>
      </c>
    </row>
    <row r="2092" spans="1:29">
      <c r="A2092" s="1">
        <v>41753</v>
      </c>
      <c r="B2092">
        <v>3180.2533678948898</v>
      </c>
      <c r="D2092" s="1">
        <v>41774</v>
      </c>
      <c r="E2092">
        <f t="shared" si="208"/>
        <v>2535.7800000000002</v>
      </c>
      <c r="F2092">
        <f t="shared" si="209"/>
        <v>3232.1382834731198</v>
      </c>
      <c r="G2092" s="2">
        <f t="shared" si="210"/>
        <v>2.233086837435172E-3</v>
      </c>
      <c r="H2092" s="2">
        <f t="shared" si="211"/>
        <v>-7.7416919607933617E-3</v>
      </c>
      <c r="I2092">
        <f t="shared" si="212"/>
        <v>16495.882176916788</v>
      </c>
      <c r="J2092">
        <f t="shared" si="213"/>
        <v>30272.457294414111</v>
      </c>
      <c r="AB2092" s="1">
        <v>41765</v>
      </c>
      <c r="AC2092">
        <v>2519.5100000000002</v>
      </c>
    </row>
    <row r="2093" spans="1:29">
      <c r="A2093" s="1">
        <v>41754</v>
      </c>
      <c r="B2093">
        <v>3208.1982144907201</v>
      </c>
      <c r="D2093" s="1">
        <v>41775</v>
      </c>
      <c r="E2093">
        <f t="shared" si="208"/>
        <v>2532.62</v>
      </c>
      <c r="F2093">
        <f t="shared" si="209"/>
        <v>3227.2997707936202</v>
      </c>
      <c r="G2093" s="2">
        <f t="shared" si="210"/>
        <v>-1.2461648881213483E-3</v>
      </c>
      <c r="H2093" s="2">
        <f t="shared" si="211"/>
        <v>-1.5283497227690838E-3</v>
      </c>
      <c r="I2093">
        <f t="shared" si="212"/>
        <v>16475.325587749328</v>
      </c>
      <c r="J2093">
        <f t="shared" si="213"/>
        <v>30226.190392700657</v>
      </c>
      <c r="AB2093" s="1">
        <v>41766</v>
      </c>
      <c r="AC2093">
        <v>2518.4899999999998</v>
      </c>
    </row>
    <row r="2094" spans="1:29">
      <c r="A2094" s="1">
        <v>41757</v>
      </c>
      <c r="B2094">
        <v>3198.9999603094002</v>
      </c>
      <c r="D2094" s="1">
        <v>41778</v>
      </c>
      <c r="E2094">
        <f t="shared" si="208"/>
        <v>2529.94</v>
      </c>
      <c r="F2094">
        <f t="shared" si="209"/>
        <v>3223.4424259428201</v>
      </c>
      <c r="G2094" s="2">
        <f t="shared" si="210"/>
        <v>-1.0581927016291015E-3</v>
      </c>
      <c r="H2094" s="2">
        <f t="shared" si="211"/>
        <v>-1.2265728064957729E-3</v>
      </c>
      <c r="I2094">
        <f t="shared" si="212"/>
        <v>16457.89151845541</v>
      </c>
      <c r="J2094">
        <f t="shared" si="213"/>
        <v>30189.115769521006</v>
      </c>
      <c r="AB2094" s="1">
        <v>41767</v>
      </c>
      <c r="AC2094">
        <v>2520.2399999999998</v>
      </c>
    </row>
    <row r="2095" spans="1:29">
      <c r="A2095" s="1">
        <v>41758</v>
      </c>
      <c r="B2095">
        <v>3193.2786783972301</v>
      </c>
      <c r="D2095" s="1">
        <v>41779</v>
      </c>
      <c r="E2095">
        <f t="shared" si="208"/>
        <v>2533.4499999999998</v>
      </c>
      <c r="F2095">
        <f t="shared" si="209"/>
        <v>3231.37277875168</v>
      </c>
      <c r="G2095" s="2">
        <f t="shared" si="210"/>
        <v>1.3873846810594781E-3</v>
      </c>
      <c r="H2095" s="2">
        <f t="shared" si="211"/>
        <v>2.4288631259806411E-3</v>
      </c>
      <c r="I2095">
        <f t="shared" si="212"/>
        <v>16480.724945030655</v>
      </c>
      <c r="J2095">
        <f t="shared" si="213"/>
        <v>30262.440999619554</v>
      </c>
      <c r="AB2095" s="1">
        <v>41768</v>
      </c>
      <c r="AC2095">
        <v>2515.94</v>
      </c>
    </row>
    <row r="2096" spans="1:29">
      <c r="A2096" s="1">
        <v>41759</v>
      </c>
      <c r="B2096">
        <v>3200.2526070142299</v>
      </c>
      <c r="D2096" s="1">
        <v>41780</v>
      </c>
      <c r="E2096">
        <f t="shared" si="208"/>
        <v>2526.91</v>
      </c>
      <c r="F2096">
        <f t="shared" si="209"/>
        <v>3208.28849486442</v>
      </c>
      <c r="G2096" s="2">
        <f t="shared" si="210"/>
        <v>-2.581460064339125E-3</v>
      </c>
      <c r="H2096" s="2">
        <f t="shared" si="211"/>
        <v>-7.1751501441591811E-3</v>
      </c>
      <c r="I2096">
        <f t="shared" si="212"/>
        <v>16438.180611753702</v>
      </c>
      <c r="J2096">
        <f t="shared" si="213"/>
        <v>30045.303441718526</v>
      </c>
      <c r="AB2096" s="1">
        <v>41771</v>
      </c>
      <c r="AC2096">
        <v>2512.6799999999998</v>
      </c>
    </row>
    <row r="2097" spans="1:29">
      <c r="A2097" s="1">
        <v>41760</v>
      </c>
      <c r="B2097">
        <v>3179.80655001068</v>
      </c>
      <c r="D2097" s="1">
        <v>41781</v>
      </c>
      <c r="E2097">
        <f t="shared" si="208"/>
        <v>2524.13</v>
      </c>
      <c r="F2097">
        <f t="shared" si="209"/>
        <v>3223.5358999648602</v>
      </c>
      <c r="G2097" s="2">
        <f t="shared" si="210"/>
        <v>-1.1001579003604434E-3</v>
      </c>
      <c r="H2097" s="2">
        <f t="shared" si="211"/>
        <v>4.7211551662616705E-3</v>
      </c>
      <c r="I2097">
        <f t="shared" si="212"/>
        <v>16420.096017486128</v>
      </c>
      <c r="J2097">
        <f t="shared" si="213"/>
        <v>30187.151981284293</v>
      </c>
      <c r="AB2097" s="1">
        <v>41772</v>
      </c>
      <c r="AC2097">
        <v>2518.13</v>
      </c>
    </row>
    <row r="2098" spans="1:29">
      <c r="A2098" s="1">
        <v>41761</v>
      </c>
      <c r="B2098">
        <v>3232.40268527127</v>
      </c>
      <c r="D2098" s="1">
        <v>41782</v>
      </c>
      <c r="E2098">
        <f t="shared" si="208"/>
        <v>2528.85</v>
      </c>
      <c r="F2098">
        <f t="shared" si="209"/>
        <v>3220.5681791841698</v>
      </c>
      <c r="G2098" s="2">
        <f t="shared" si="210"/>
        <v>1.8699512307209787E-3</v>
      </c>
      <c r="H2098" s="2">
        <f t="shared" si="211"/>
        <v>-9.5199066119470077E-4</v>
      </c>
      <c r="I2098">
        <f t="shared" si="212"/>
        <v>16450.800796242584</v>
      </c>
      <c r="J2098">
        <f t="shared" si="213"/>
        <v>30158.414094510044</v>
      </c>
      <c r="AB2098" s="1">
        <v>41773</v>
      </c>
      <c r="AC2098">
        <v>2530.13</v>
      </c>
    </row>
    <row r="2099" spans="1:29">
      <c r="A2099" s="1">
        <v>41764</v>
      </c>
      <c r="B2099">
        <v>3243.6689778507198</v>
      </c>
      <c r="D2099" s="1">
        <v>41786</v>
      </c>
      <c r="E2099">
        <f t="shared" si="208"/>
        <v>2533.91</v>
      </c>
      <c r="F2099">
        <f t="shared" si="209"/>
        <v>3161.6414407694701</v>
      </c>
      <c r="G2099" s="2">
        <f t="shared" si="210"/>
        <v>2.0009095043200809E-3</v>
      </c>
      <c r="H2099" s="2">
        <f t="shared" si="211"/>
        <v>-1.8328349964031352E-2</v>
      </c>
      <c r="I2099">
        <f t="shared" si="212"/>
        <v>16483.71735990946</v>
      </c>
      <c r="J2099">
        <f t="shared" si="213"/>
        <v>29605.660126625691</v>
      </c>
      <c r="AB2099" s="1">
        <v>41774</v>
      </c>
      <c r="AC2099">
        <v>2535.7800000000002</v>
      </c>
    </row>
    <row r="2100" spans="1:29">
      <c r="A2100" s="1">
        <v>41765</v>
      </c>
      <c r="B2100">
        <v>3245.8759040924201</v>
      </c>
      <c r="D2100" s="1">
        <v>41787</v>
      </c>
      <c r="E2100">
        <f t="shared" si="208"/>
        <v>2546.66</v>
      </c>
      <c r="F2100">
        <f t="shared" si="209"/>
        <v>3160.9115771202701</v>
      </c>
      <c r="G2100" s="2">
        <f t="shared" si="210"/>
        <v>5.0317493517921807E-3</v>
      </c>
      <c r="H2100" s="2">
        <f t="shared" si="211"/>
        <v>-2.6219880231806913E-4</v>
      </c>
      <c r="I2100">
        <f t="shared" si="212"/>
        <v>16566.659294050311</v>
      </c>
      <c r="J2100">
        <f t="shared" si="213"/>
        <v>29597.897557998655</v>
      </c>
      <c r="AB2100" s="1">
        <v>41775</v>
      </c>
      <c r="AC2100">
        <v>2532.62</v>
      </c>
    </row>
    <row r="2101" spans="1:29">
      <c r="A2101" s="1">
        <v>41766</v>
      </c>
      <c r="B2101">
        <v>3196.0780196953301</v>
      </c>
      <c r="D2101" s="1">
        <v>41788</v>
      </c>
      <c r="E2101">
        <f t="shared" si="208"/>
        <v>2543.9299999999998</v>
      </c>
      <c r="F2101">
        <f t="shared" si="209"/>
        <v>3148.9985332054298</v>
      </c>
      <c r="G2101" s="2">
        <f t="shared" si="210"/>
        <v>-1.0719923350585026E-3</v>
      </c>
      <c r="H2101" s="2">
        <f t="shared" si="211"/>
        <v>-3.8002125940728485E-3</v>
      </c>
      <c r="I2101">
        <f t="shared" si="212"/>
        <v>16548.899962269563</v>
      </c>
      <c r="J2101">
        <f t="shared" si="213"/>
        <v>29485.419254940673</v>
      </c>
      <c r="AB2101" s="1">
        <v>41778</v>
      </c>
      <c r="AC2101">
        <v>2529.94</v>
      </c>
    </row>
    <row r="2102" spans="1:29">
      <c r="A2102" s="1">
        <v>41767</v>
      </c>
      <c r="B2102">
        <v>3193.3297564335098</v>
      </c>
      <c r="D2102" s="1">
        <v>41789</v>
      </c>
      <c r="E2102">
        <f t="shared" si="208"/>
        <v>2542.5100000000002</v>
      </c>
      <c r="F2102">
        <f t="shared" si="209"/>
        <v>3120.6558597743001</v>
      </c>
      <c r="G2102" s="2">
        <f t="shared" si="210"/>
        <v>-5.5819145967050954E-4</v>
      </c>
      <c r="H2102" s="2">
        <f t="shared" si="211"/>
        <v>-9.0318848154525063E-3</v>
      </c>
      <c r="I2102">
        <f t="shared" si="212"/>
        <v>16539.662507643683</v>
      </c>
      <c r="J2102">
        <f t="shared" si="213"/>
        <v>29219.110344494722</v>
      </c>
      <c r="AB2102" s="1">
        <v>41779</v>
      </c>
      <c r="AC2102">
        <v>2533.4499999999998</v>
      </c>
    </row>
    <row r="2103" spans="1:29">
      <c r="A2103" s="1">
        <v>41768</v>
      </c>
      <c r="B2103">
        <v>3190.4927549045801</v>
      </c>
      <c r="D2103" s="1">
        <v>41792</v>
      </c>
      <c r="E2103">
        <f t="shared" si="208"/>
        <v>2531.31</v>
      </c>
      <c r="F2103">
        <f t="shared" si="209"/>
        <v>3105.84729182402</v>
      </c>
      <c r="G2103" s="2">
        <f t="shared" si="210"/>
        <v>-4.4050957518358969E-3</v>
      </c>
      <c r="H2103" s="2">
        <f t="shared" si="211"/>
        <v>-4.7766875633159841E-3</v>
      </c>
      <c r="I2103">
        <f t="shared" si="212"/>
        <v>16466.803710594464</v>
      </c>
      <c r="J2103">
        <f t="shared" si="213"/>
        <v>29079.539783501019</v>
      </c>
      <c r="AB2103" s="1">
        <v>41780</v>
      </c>
      <c r="AC2103">
        <v>2526.91</v>
      </c>
    </row>
    <row r="2104" spans="1:29">
      <c r="A2104" s="1">
        <v>41771</v>
      </c>
      <c r="B2104">
        <v>3205.9507356788599</v>
      </c>
      <c r="D2104" s="1">
        <v>41793</v>
      </c>
      <c r="E2104">
        <f t="shared" si="208"/>
        <v>2522.81</v>
      </c>
      <c r="F2104">
        <f t="shared" si="209"/>
        <v>3096.0476627692301</v>
      </c>
      <c r="G2104" s="2">
        <f t="shared" si="210"/>
        <v>-3.3579450956223722E-3</v>
      </c>
      <c r="H2104" s="2">
        <f t="shared" si="211"/>
        <v>-3.1865684215974014E-3</v>
      </c>
      <c r="I2104">
        <f t="shared" si="212"/>
        <v>16411.509087833896</v>
      </c>
      <c r="J2104">
        <f t="shared" si="213"/>
        <v>28986.875840312332</v>
      </c>
      <c r="AB2104" s="1">
        <v>41781</v>
      </c>
      <c r="AC2104">
        <v>2524.13</v>
      </c>
    </row>
    <row r="2105" spans="1:29">
      <c r="A2105" s="1">
        <v>41772</v>
      </c>
      <c r="B2105">
        <v>3215.6972301791898</v>
      </c>
      <c r="D2105" s="1">
        <v>41794</v>
      </c>
      <c r="E2105">
        <f t="shared" si="208"/>
        <v>2521.59</v>
      </c>
      <c r="F2105">
        <f t="shared" si="209"/>
        <v>3095.3402196090601</v>
      </c>
      <c r="G2105" s="2">
        <f t="shared" si="210"/>
        <v>-4.8358774541079619E-4</v>
      </c>
      <c r="H2105" s="2">
        <f t="shared" si="211"/>
        <v>-2.5984800133774721E-4</v>
      </c>
      <c r="I2105">
        <f t="shared" si="212"/>
        <v>16403.572683155322</v>
      </c>
      <c r="J2105">
        <f t="shared" si="213"/>
        <v>28979.343658560203</v>
      </c>
      <c r="AB2105" s="1">
        <v>41782</v>
      </c>
      <c r="AC2105">
        <v>2528.85</v>
      </c>
    </row>
    <row r="2106" spans="1:29">
      <c r="A2106" s="1">
        <v>41773</v>
      </c>
      <c r="B2106">
        <v>3257.2528191466199</v>
      </c>
      <c r="D2106" s="1">
        <v>41795</v>
      </c>
      <c r="E2106">
        <f t="shared" si="208"/>
        <v>2525.1</v>
      </c>
      <c r="F2106">
        <f t="shared" si="209"/>
        <v>3121.54202159535</v>
      </c>
      <c r="G2106" s="2">
        <f t="shared" si="210"/>
        <v>1.3919788704745972E-3</v>
      </c>
      <c r="H2106" s="2">
        <f t="shared" si="211"/>
        <v>8.4335690667055267E-3</v>
      </c>
      <c r="I2106">
        <f t="shared" si="212"/>
        <v>16426.406109730568</v>
      </c>
      <c r="J2106">
        <f t="shared" si="213"/>
        <v>29223.742954812464</v>
      </c>
      <c r="AB2106" s="1">
        <v>41786</v>
      </c>
      <c r="AC2106">
        <v>2533.91</v>
      </c>
    </row>
    <row r="2107" spans="1:29">
      <c r="A2107" s="1">
        <v>41774</v>
      </c>
      <c r="B2107">
        <v>3232.1382834731198</v>
      </c>
      <c r="D2107" s="1">
        <v>41796</v>
      </c>
      <c r="E2107">
        <f t="shared" si="208"/>
        <v>2525.35</v>
      </c>
      <c r="F2107">
        <f t="shared" si="209"/>
        <v>3120.5315174799598</v>
      </c>
      <c r="G2107" s="2">
        <f t="shared" si="210"/>
        <v>9.9005979961264146E-5</v>
      </c>
      <c r="H2107" s="2">
        <f t="shared" si="211"/>
        <v>-3.550687361198227E-4</v>
      </c>
      <c r="I2107">
        <f t="shared" si="212"/>
        <v>16428.032422164702</v>
      </c>
      <c r="J2107">
        <f t="shared" si="213"/>
        <v>29213.36651733681</v>
      </c>
      <c r="AB2107" s="1">
        <v>41787</v>
      </c>
      <c r="AC2107">
        <v>2546.66</v>
      </c>
    </row>
    <row r="2108" spans="1:29">
      <c r="A2108" s="1">
        <v>41775</v>
      </c>
      <c r="B2108">
        <v>3227.2997707936202</v>
      </c>
      <c r="D2108" s="1">
        <v>41799</v>
      </c>
      <c r="E2108">
        <f t="shared" si="208"/>
        <v>2524.3000000000002</v>
      </c>
      <c r="F2108">
        <f t="shared" si="209"/>
        <v>3122.7277427549202</v>
      </c>
      <c r="G2108" s="2">
        <f t="shared" si="210"/>
        <v>-4.1578395073937902E-4</v>
      </c>
      <c r="H2108" s="2">
        <f t="shared" si="211"/>
        <v>6.7244925319472982E-4</v>
      </c>
      <c r="I2108">
        <f t="shared" si="212"/>
        <v>16421.201909941341</v>
      </c>
      <c r="J2108">
        <f t="shared" si="213"/>
        <v>29233.011023834693</v>
      </c>
      <c r="AB2108" s="1">
        <v>41788</v>
      </c>
      <c r="AC2108">
        <v>2543.9299999999998</v>
      </c>
    </row>
    <row r="2109" spans="1:29">
      <c r="A2109" s="1">
        <v>41778</v>
      </c>
      <c r="B2109">
        <v>3223.4424259428201</v>
      </c>
      <c r="D2109" s="1">
        <v>41800</v>
      </c>
      <c r="E2109">
        <f t="shared" si="208"/>
        <v>2521.64</v>
      </c>
      <c r="F2109">
        <f t="shared" si="209"/>
        <v>3134.9274928182099</v>
      </c>
      <c r="G2109" s="2">
        <f t="shared" si="210"/>
        <v>-1.053757477320616E-3</v>
      </c>
      <c r="H2109" s="2">
        <f t="shared" si="211"/>
        <v>3.8754115068107783E-3</v>
      </c>
      <c r="I2109">
        <f t="shared" si="212"/>
        <v>16403.897945642148</v>
      </c>
      <c r="J2109">
        <f t="shared" si="213"/>
        <v>29346.300971135188</v>
      </c>
      <c r="AB2109" s="1">
        <v>41789</v>
      </c>
      <c r="AC2109">
        <v>2542.5100000000002</v>
      </c>
    </row>
    <row r="2110" spans="1:29">
      <c r="A2110" s="1">
        <v>41779</v>
      </c>
      <c r="B2110">
        <v>3231.37277875168</v>
      </c>
      <c r="D2110" s="1">
        <v>41801</v>
      </c>
      <c r="E2110">
        <f t="shared" si="208"/>
        <v>2521.4299999999998</v>
      </c>
      <c r="F2110">
        <f t="shared" si="209"/>
        <v>3140.1753880732499</v>
      </c>
      <c r="G2110" s="2">
        <f t="shared" si="210"/>
        <v>-8.3279135800529147E-5</v>
      </c>
      <c r="H2110" s="2">
        <f t="shared" si="211"/>
        <v>1.6426592889230104E-3</v>
      </c>
      <c r="I2110">
        <f t="shared" si="212"/>
        <v>16402.531843197474</v>
      </c>
      <c r="J2110">
        <f t="shared" si="213"/>
        <v>29394.506945020952</v>
      </c>
      <c r="AB2110" s="1">
        <v>41792</v>
      </c>
      <c r="AC2110">
        <v>2531.31</v>
      </c>
    </row>
    <row r="2111" spans="1:29">
      <c r="A2111" s="1">
        <v>41780</v>
      </c>
      <c r="B2111">
        <v>3208.28849486442</v>
      </c>
      <c r="D2111" s="1">
        <v>41802</v>
      </c>
      <c r="E2111">
        <f t="shared" si="208"/>
        <v>2530.8200000000002</v>
      </c>
      <c r="F2111">
        <f t="shared" si="209"/>
        <v>3181.6850815969001</v>
      </c>
      <c r="G2111" s="2">
        <f t="shared" si="210"/>
        <v>3.7240772101547748E-3</v>
      </c>
      <c r="H2111" s="2">
        <f t="shared" si="211"/>
        <v>1.3187560056269943E-2</v>
      </c>
      <c r="I2111">
        <f t="shared" si="212"/>
        <v>16463.616138223562</v>
      </c>
      <c r="J2111">
        <f t="shared" si="213"/>
        <v>29782.148770682859</v>
      </c>
      <c r="AB2111" s="1">
        <v>41793</v>
      </c>
      <c r="AC2111">
        <v>2522.81</v>
      </c>
    </row>
    <row r="2112" spans="1:29">
      <c r="A2112" s="1">
        <v>41781</v>
      </c>
      <c r="B2112">
        <v>3223.5358999648602</v>
      </c>
      <c r="D2112" s="1">
        <v>41803</v>
      </c>
      <c r="E2112">
        <f t="shared" si="208"/>
        <v>2528.2199999999998</v>
      </c>
      <c r="F2112">
        <f t="shared" si="209"/>
        <v>3176.8207706378998</v>
      </c>
      <c r="G2112" s="2">
        <f t="shared" si="210"/>
        <v>-1.0273350139481385E-3</v>
      </c>
      <c r="H2112" s="2">
        <f t="shared" si="211"/>
        <v>-1.5601966045835406E-3</v>
      </c>
      <c r="I2112">
        <f t="shared" si="212"/>
        <v>16446.702488908562</v>
      </c>
      <c r="J2112">
        <f t="shared" si="213"/>
        <v>29735.68276329364</v>
      </c>
      <c r="AB2112" s="1">
        <v>41794</v>
      </c>
      <c r="AC2112">
        <v>2521.59</v>
      </c>
    </row>
    <row r="2113" spans="1:29">
      <c r="A2113" s="1">
        <v>41782</v>
      </c>
      <c r="B2113">
        <v>3220.5681791841698</v>
      </c>
      <c r="D2113" s="1">
        <v>41806</v>
      </c>
      <c r="E2113">
        <f t="shared" si="208"/>
        <v>2529.7399999999998</v>
      </c>
      <c r="F2113">
        <f t="shared" si="209"/>
        <v>3182.6366831955302</v>
      </c>
      <c r="G2113" s="2">
        <f t="shared" si="210"/>
        <v>6.0121350198949486E-4</v>
      </c>
      <c r="H2113" s="2">
        <f t="shared" si="211"/>
        <v>1.7993844036122372E-3</v>
      </c>
      <c r="I2113">
        <f t="shared" si="212"/>
        <v>16456.590468508097</v>
      </c>
      <c r="J2113">
        <f t="shared" si="213"/>
        <v>29789.18868708867</v>
      </c>
      <c r="AB2113" s="1">
        <v>41795</v>
      </c>
      <c r="AC2113">
        <v>2525.1</v>
      </c>
    </row>
    <row r="2114" spans="1:29">
      <c r="A2114" s="1">
        <v>41786</v>
      </c>
      <c r="B2114">
        <v>3161.6414407694701</v>
      </c>
      <c r="D2114" s="1">
        <v>41807</v>
      </c>
      <c r="E2114">
        <f t="shared" si="208"/>
        <v>2521.8200000000002</v>
      </c>
      <c r="F2114">
        <f t="shared" si="209"/>
        <v>3163.7669740210199</v>
      </c>
      <c r="G2114" s="2">
        <f t="shared" si="210"/>
        <v>-3.1307565204328203E-3</v>
      </c>
      <c r="H2114" s="2">
        <f t="shared" si="211"/>
        <v>-5.9603040487738231E-3</v>
      </c>
      <c r="I2114">
        <f t="shared" si="212"/>
        <v>16405.068890594721</v>
      </c>
      <c r="J2114">
        <f t="shared" si="213"/>
        <v>29611.63606514733</v>
      </c>
      <c r="AB2114" s="1">
        <v>41796</v>
      </c>
      <c r="AC2114">
        <v>2525.35</v>
      </c>
    </row>
    <row r="2115" spans="1:29">
      <c r="A2115" s="1">
        <v>41787</v>
      </c>
      <c r="B2115">
        <v>3160.9115771202701</v>
      </c>
      <c r="D2115" s="1">
        <v>41808</v>
      </c>
      <c r="E2115">
        <f t="shared" si="208"/>
        <v>2527.48</v>
      </c>
      <c r="F2115">
        <f t="shared" si="209"/>
        <v>3177.4531024922499</v>
      </c>
      <c r="G2115" s="2">
        <f t="shared" si="210"/>
        <v>2.2444107826886661E-3</v>
      </c>
      <c r="H2115" s="2">
        <f t="shared" si="211"/>
        <v>4.2945472909630914E-3</v>
      </c>
      <c r="I2115">
        <f t="shared" si="212"/>
        <v>16441.888604103522</v>
      </c>
      <c r="J2115">
        <f t="shared" si="213"/>
        <v>29738.804636591889</v>
      </c>
      <c r="AB2115" s="1">
        <v>41799</v>
      </c>
      <c r="AC2115">
        <v>2524.3000000000002</v>
      </c>
    </row>
    <row r="2116" spans="1:29">
      <c r="A2116" s="1">
        <v>41788</v>
      </c>
      <c r="B2116">
        <v>3148.9985332054298</v>
      </c>
      <c r="D2116" s="1">
        <v>41809</v>
      </c>
      <c r="E2116">
        <f t="shared" si="208"/>
        <v>2526.15</v>
      </c>
      <c r="F2116">
        <f t="shared" si="209"/>
        <v>3272.4088367312002</v>
      </c>
      <c r="G2116" s="2">
        <f t="shared" si="210"/>
        <v>-5.2621583553580376E-4</v>
      </c>
      <c r="H2116" s="2">
        <f t="shared" si="211"/>
        <v>2.9852879191694184E-2</v>
      </c>
      <c r="I2116">
        <f t="shared" si="212"/>
        <v>16433.236621953925</v>
      </c>
      <c r="J2116">
        <f t="shared" si="213"/>
        <v>30626.593578713459</v>
      </c>
      <c r="AB2116" s="1">
        <v>41800</v>
      </c>
      <c r="AC2116">
        <v>2521.64</v>
      </c>
    </row>
    <row r="2117" spans="1:29">
      <c r="A2117" s="1">
        <v>41789</v>
      </c>
      <c r="B2117">
        <v>3120.6558597743001</v>
      </c>
      <c r="D2117" s="1">
        <v>41810</v>
      </c>
      <c r="E2117">
        <f t="shared" ref="E2117:E2180" si="214">SUMIF(AB:AB,D2117,AC:AC)</f>
        <v>2527.33</v>
      </c>
      <c r="F2117">
        <f t="shared" ref="F2117:F2180" si="215">SUMIF(A:A,D2117,B:B)</f>
        <v>3285.2290890235299</v>
      </c>
      <c r="G2117" s="2">
        <f t="shared" ref="G2117:G2180" si="216">E2117/E2116-1</f>
        <v>4.6711398768861656E-4</v>
      </c>
      <c r="H2117" s="2">
        <f t="shared" ref="H2117:H2180" si="217">(F2117/F2116-1)-($M$23/252)</f>
        <v>3.8863312950688463E-3</v>
      </c>
      <c r="I2117">
        <f t="shared" ref="I2117:I2180" si="218">I2116*(1+G2117)</f>
        <v>16440.912816643038</v>
      </c>
      <c r="J2117">
        <f t="shared" ref="J2117:J2180" si="219">J2116*(1+H2117)</f>
        <v>30745.618667799765</v>
      </c>
      <c r="AB2117" s="1">
        <v>41801</v>
      </c>
      <c r="AC2117">
        <v>2521.4299999999998</v>
      </c>
    </row>
    <row r="2118" spans="1:29">
      <c r="A2118" s="1">
        <v>41792</v>
      </c>
      <c r="B2118">
        <v>3105.84729182402</v>
      </c>
      <c r="D2118" s="1">
        <v>41813</v>
      </c>
      <c r="E2118">
        <f t="shared" si="214"/>
        <v>2528.9899999999998</v>
      </c>
      <c r="F2118">
        <f t="shared" si="215"/>
        <v>3289.6269516084499</v>
      </c>
      <c r="G2118" s="2">
        <f t="shared" si="216"/>
        <v>6.5681964761221678E-4</v>
      </c>
      <c r="H2118" s="2">
        <f t="shared" si="217"/>
        <v>1.3073283913909947E-3</v>
      </c>
      <c r="I2118">
        <f t="shared" si="218"/>
        <v>16451.711531205689</v>
      </c>
      <c r="J2118">
        <f t="shared" si="219"/>
        <v>30785.813287995057</v>
      </c>
      <c r="AB2118" s="1">
        <v>41802</v>
      </c>
      <c r="AC2118">
        <v>2530.8200000000002</v>
      </c>
    </row>
    <row r="2119" spans="1:29">
      <c r="A2119" s="1">
        <v>41793</v>
      </c>
      <c r="B2119">
        <v>3096.0476627692301</v>
      </c>
      <c r="D2119" s="1">
        <v>41814</v>
      </c>
      <c r="E2119">
        <f t="shared" si="214"/>
        <v>2535.42</v>
      </c>
      <c r="F2119">
        <f t="shared" si="215"/>
        <v>3306.9131849648402</v>
      </c>
      <c r="G2119" s="2">
        <f t="shared" si="216"/>
        <v>2.5425169731791986E-3</v>
      </c>
      <c r="H2119" s="2">
        <f t="shared" si="217"/>
        <v>5.2234208969715538E-3</v>
      </c>
      <c r="I2119">
        <f t="shared" si="218"/>
        <v>16493.540287011627</v>
      </c>
      <c r="J2119">
        <f t="shared" si="219"/>
        <v>30946.620548453833</v>
      </c>
      <c r="AB2119" s="1">
        <v>41803</v>
      </c>
      <c r="AC2119">
        <v>2528.2199999999998</v>
      </c>
    </row>
    <row r="2120" spans="1:29">
      <c r="A2120" s="1">
        <v>41794</v>
      </c>
      <c r="B2120">
        <v>3095.3402196090601</v>
      </c>
      <c r="D2120" s="1">
        <v>41815</v>
      </c>
      <c r="E2120">
        <f t="shared" si="214"/>
        <v>2539.37</v>
      </c>
      <c r="F2120">
        <f t="shared" si="215"/>
        <v>3312.1941653889699</v>
      </c>
      <c r="G2120" s="2">
        <f t="shared" si="216"/>
        <v>1.5579272862089599E-3</v>
      </c>
      <c r="H2120" s="2">
        <f t="shared" si="217"/>
        <v>1.565602430645708E-3</v>
      </c>
      <c r="I2120">
        <f t="shared" si="218"/>
        <v>16519.236023470949</v>
      </c>
      <c r="J2120">
        <f t="shared" si="219"/>
        <v>30995.070652804759</v>
      </c>
      <c r="AB2120" s="1">
        <v>41806</v>
      </c>
      <c r="AC2120">
        <v>2529.7399999999998</v>
      </c>
    </row>
    <row r="2121" spans="1:29">
      <c r="A2121" s="1">
        <v>41795</v>
      </c>
      <c r="B2121">
        <v>3121.54202159535</v>
      </c>
      <c r="D2121" s="1">
        <v>41816</v>
      </c>
      <c r="E2121">
        <f t="shared" si="214"/>
        <v>2545.02</v>
      </c>
      <c r="F2121">
        <f t="shared" si="215"/>
        <v>3303.9899614481301</v>
      </c>
      <c r="G2121" s="2">
        <f t="shared" si="216"/>
        <v>2.2249613093010545E-3</v>
      </c>
      <c r="H2121" s="2">
        <f t="shared" si="217"/>
        <v>-2.5083187109060981E-3</v>
      </c>
      <c r="I2121">
        <f t="shared" si="218"/>
        <v>16555.990684482385</v>
      </c>
      <c r="J2121">
        <f t="shared" si="219"/>
        <v>30917.325137140473</v>
      </c>
      <c r="AB2121" s="1">
        <v>41807</v>
      </c>
      <c r="AC2121">
        <v>2521.8200000000002</v>
      </c>
    </row>
    <row r="2122" spans="1:29">
      <c r="A2122" s="1">
        <v>41796</v>
      </c>
      <c r="B2122">
        <v>3120.5315174799598</v>
      </c>
      <c r="D2122" s="1">
        <v>41817</v>
      </c>
      <c r="E2122">
        <f t="shared" si="214"/>
        <v>2541.52</v>
      </c>
      <c r="F2122">
        <f t="shared" si="215"/>
        <v>3309.7829453157401</v>
      </c>
      <c r="G2122" s="2">
        <f t="shared" si="216"/>
        <v>-1.3752347722217895E-3</v>
      </c>
      <c r="H2122" s="2">
        <f t="shared" si="217"/>
        <v>1.721980535933277E-3</v>
      </c>
      <c r="I2122">
        <f t="shared" si="218"/>
        <v>16533.222310404504</v>
      </c>
      <c r="J2122">
        <f t="shared" si="219"/>
        <v>30970.564169249748</v>
      </c>
      <c r="AB2122" s="1">
        <v>41808</v>
      </c>
      <c r="AC2122">
        <v>2527.48</v>
      </c>
    </row>
    <row r="2123" spans="1:29">
      <c r="A2123" s="1">
        <v>41799</v>
      </c>
      <c r="B2123">
        <v>3122.7277427549202</v>
      </c>
      <c r="D2123" s="1">
        <v>41820</v>
      </c>
      <c r="E2123">
        <f t="shared" si="214"/>
        <v>2544.4899999999998</v>
      </c>
      <c r="F2123">
        <f t="shared" si="215"/>
        <v>3318.1663801842101</v>
      </c>
      <c r="G2123" s="2">
        <f t="shared" si="216"/>
        <v>1.1685920236708114E-3</v>
      </c>
      <c r="H2123" s="2">
        <f t="shared" si="217"/>
        <v>2.5015766703567429E-3</v>
      </c>
      <c r="I2123">
        <f t="shared" si="218"/>
        <v>16552.542902122019</v>
      </c>
      <c r="J2123">
        <f t="shared" si="219"/>
        <v>31048.039410043326</v>
      </c>
      <c r="AB2123" s="1">
        <v>41809</v>
      </c>
      <c r="AC2123">
        <v>2526.15</v>
      </c>
    </row>
    <row r="2124" spans="1:29">
      <c r="A2124" s="1">
        <v>41800</v>
      </c>
      <c r="B2124">
        <v>3134.9274928182099</v>
      </c>
      <c r="D2124" s="1">
        <v>41821</v>
      </c>
      <c r="E2124">
        <f t="shared" si="214"/>
        <v>2537.1</v>
      </c>
      <c r="F2124">
        <f t="shared" si="215"/>
        <v>3307.4010566010802</v>
      </c>
      <c r="G2124" s="2">
        <f t="shared" si="216"/>
        <v>-2.9043148135775576E-3</v>
      </c>
      <c r="H2124" s="2">
        <f t="shared" si="217"/>
        <v>-3.2757083944295099E-3</v>
      </c>
      <c r="I2124">
        <f t="shared" si="218"/>
        <v>16504.469106569009</v>
      </c>
      <c r="J2124">
        <f t="shared" si="219"/>
        <v>30946.33508671727</v>
      </c>
      <c r="AB2124" s="1">
        <v>41810</v>
      </c>
      <c r="AC2124">
        <v>2527.33</v>
      </c>
    </row>
    <row r="2125" spans="1:29">
      <c r="A2125" s="1">
        <v>41801</v>
      </c>
      <c r="B2125">
        <v>3140.1753880732499</v>
      </c>
      <c r="D2125" s="1">
        <v>41822</v>
      </c>
      <c r="E2125">
        <f t="shared" si="214"/>
        <v>2527.02</v>
      </c>
      <c r="F2125">
        <f t="shared" si="215"/>
        <v>3319.5687712598901</v>
      </c>
      <c r="G2125" s="2">
        <f t="shared" si="216"/>
        <v>-3.9730400851365477E-3</v>
      </c>
      <c r="H2125" s="2">
        <f t="shared" si="217"/>
        <v>3.6475861421550689E-3</v>
      </c>
      <c r="I2125">
        <f t="shared" si="218"/>
        <v>16438.896189224713</v>
      </c>
      <c r="J2125">
        <f t="shared" si="219"/>
        <v>31059.214509730064</v>
      </c>
      <c r="AB2125" s="1">
        <v>41813</v>
      </c>
      <c r="AC2125">
        <v>2528.9899999999998</v>
      </c>
    </row>
    <row r="2126" spans="1:29">
      <c r="A2126" s="1">
        <v>41802</v>
      </c>
      <c r="B2126">
        <v>3181.6850815969001</v>
      </c>
      <c r="D2126" s="1">
        <v>41823</v>
      </c>
      <c r="E2126">
        <f t="shared" si="214"/>
        <v>2524.5500000000002</v>
      </c>
      <c r="F2126">
        <f t="shared" si="215"/>
        <v>3291.1723479505099</v>
      </c>
      <c r="G2126" s="2">
        <f t="shared" si="216"/>
        <v>-9.7743587308363189E-4</v>
      </c>
      <c r="H2126" s="2">
        <f t="shared" si="217"/>
        <v>-8.5855998533700736E-3</v>
      </c>
      <c r="I2126">
        <f t="shared" si="218"/>
        <v>16422.828222375469</v>
      </c>
      <c r="J2126">
        <f t="shared" si="219"/>
        <v>30792.552522189537</v>
      </c>
      <c r="AB2126" s="1">
        <v>41814</v>
      </c>
      <c r="AC2126">
        <v>2535.42</v>
      </c>
    </row>
    <row r="2127" spans="1:29">
      <c r="A2127" s="1">
        <v>41803</v>
      </c>
      <c r="B2127">
        <v>3176.8207706378998</v>
      </c>
      <c r="D2127" s="1">
        <v>41827</v>
      </c>
      <c r="E2127">
        <f t="shared" si="214"/>
        <v>2530.92</v>
      </c>
      <c r="F2127">
        <f t="shared" si="215"/>
        <v>3288.6623054420502</v>
      </c>
      <c r="G2127" s="2">
        <f t="shared" si="216"/>
        <v>2.5232219603492645E-3</v>
      </c>
      <c r="H2127" s="2">
        <f t="shared" si="217"/>
        <v>-7.9400829651291504E-4</v>
      </c>
      <c r="I2127">
        <f t="shared" si="218"/>
        <v>16464.26666319721</v>
      </c>
      <c r="J2127">
        <f t="shared" si="219"/>
        <v>30768.102980016109</v>
      </c>
      <c r="AB2127" s="1">
        <v>41815</v>
      </c>
      <c r="AC2127">
        <v>2539.37</v>
      </c>
    </row>
    <row r="2128" spans="1:29">
      <c r="A2128" s="1">
        <v>41806</v>
      </c>
      <c r="B2128">
        <v>3182.6366831955302</v>
      </c>
      <c r="D2128" s="1">
        <v>41828</v>
      </c>
      <c r="E2128">
        <f t="shared" si="214"/>
        <v>2538.9899999999998</v>
      </c>
      <c r="F2128">
        <f t="shared" si="215"/>
        <v>3299.7608975046201</v>
      </c>
      <c r="G2128" s="2">
        <f t="shared" si="216"/>
        <v>3.1885638423971852E-3</v>
      </c>
      <c r="H2128" s="2">
        <f t="shared" si="217"/>
        <v>3.3434552070453435E-3</v>
      </c>
      <c r="I2128">
        <f t="shared" si="218"/>
        <v>16516.764028571066</v>
      </c>
      <c r="J2128">
        <f t="shared" si="219"/>
        <v>30870.97475413555</v>
      </c>
      <c r="AB2128" s="1">
        <v>41816</v>
      </c>
      <c r="AC2128">
        <v>2545.02</v>
      </c>
    </row>
    <row r="2129" spans="1:29">
      <c r="A2129" s="1">
        <v>41807</v>
      </c>
      <c r="B2129">
        <v>3163.7669740210199</v>
      </c>
      <c r="D2129" s="1">
        <v>41829</v>
      </c>
      <c r="E2129">
        <f t="shared" si="214"/>
        <v>2542.14</v>
      </c>
      <c r="F2129">
        <f t="shared" si="215"/>
        <v>3318.2638508027298</v>
      </c>
      <c r="G2129" s="2">
        <f t="shared" si="216"/>
        <v>1.2406508099678248E-3</v>
      </c>
      <c r="H2129" s="2">
        <f t="shared" si="217"/>
        <v>5.5760126216251819E-3</v>
      </c>
      <c r="I2129">
        <f t="shared" si="218"/>
        <v>16537.255565241161</v>
      </c>
      <c r="J2129">
        <f t="shared" si="219"/>
        <v>31043.11169900648</v>
      </c>
      <c r="AB2129" s="1">
        <v>41817</v>
      </c>
      <c r="AC2129">
        <v>2541.52</v>
      </c>
    </row>
    <row r="2130" spans="1:29">
      <c r="A2130" s="1">
        <v>41808</v>
      </c>
      <c r="B2130">
        <v>3177.4531024922499</v>
      </c>
      <c r="D2130" s="1">
        <v>41830</v>
      </c>
      <c r="E2130">
        <f t="shared" si="214"/>
        <v>2541.41</v>
      </c>
      <c r="F2130">
        <f t="shared" si="215"/>
        <v>3357.24315674025</v>
      </c>
      <c r="G2130" s="2">
        <f t="shared" si="216"/>
        <v>-2.8715963715608694E-4</v>
      </c>
      <c r="H2130" s="2">
        <f t="shared" si="217"/>
        <v>1.1715548475729498E-2</v>
      </c>
      <c r="I2130">
        <f t="shared" si="218"/>
        <v>16532.506732933489</v>
      </c>
      <c r="J2130">
        <f t="shared" si="219"/>
        <v>31406.798778953675</v>
      </c>
      <c r="AB2130" s="1">
        <v>41820</v>
      </c>
      <c r="AC2130">
        <v>2544.4899999999998</v>
      </c>
    </row>
    <row r="2131" spans="1:29">
      <c r="A2131" s="1">
        <v>41809</v>
      </c>
      <c r="B2131">
        <v>3272.4088367312002</v>
      </c>
      <c r="D2131" s="1">
        <v>41831</v>
      </c>
      <c r="E2131">
        <f t="shared" si="214"/>
        <v>2544.84</v>
      </c>
      <c r="F2131">
        <f t="shared" si="215"/>
        <v>3358.5007063961002</v>
      </c>
      <c r="G2131" s="2">
        <f t="shared" si="216"/>
        <v>1.349644488689572E-3</v>
      </c>
      <c r="H2131" s="2">
        <f t="shared" si="217"/>
        <v>3.4322886176759793E-4</v>
      </c>
      <c r="I2131">
        <f t="shared" si="218"/>
        <v>16554.819739529816</v>
      </c>
      <c r="J2131">
        <f t="shared" si="219"/>
        <v>31417.578498750336</v>
      </c>
      <c r="AB2131" s="1">
        <v>41821</v>
      </c>
      <c r="AC2131">
        <v>2537.1</v>
      </c>
    </row>
    <row r="2132" spans="1:29">
      <c r="A2132" s="1">
        <v>41810</v>
      </c>
      <c r="B2132">
        <v>3285.2290890235299</v>
      </c>
      <c r="D2132" s="1">
        <v>41834</v>
      </c>
      <c r="E2132">
        <f t="shared" si="214"/>
        <v>2541.0100000000002</v>
      </c>
      <c r="F2132">
        <f t="shared" si="215"/>
        <v>3276.0166230947002</v>
      </c>
      <c r="G2132" s="2">
        <f t="shared" si="216"/>
        <v>-1.5050062086418015E-3</v>
      </c>
      <c r="H2132" s="2">
        <f t="shared" si="217"/>
        <v>-2.459114255232445E-2</v>
      </c>
      <c r="I2132">
        <f t="shared" si="218"/>
        <v>16529.904633038877</v>
      </c>
      <c r="J2132">
        <f t="shared" si="219"/>
        <v>30644.984347238722</v>
      </c>
      <c r="AB2132" s="1">
        <v>41822</v>
      </c>
      <c r="AC2132">
        <v>2527.02</v>
      </c>
    </row>
    <row r="2133" spans="1:29">
      <c r="A2133" s="1">
        <v>41813</v>
      </c>
      <c r="B2133">
        <v>3289.6269516084499</v>
      </c>
      <c r="D2133" s="1">
        <v>41835</v>
      </c>
      <c r="E2133">
        <f t="shared" si="214"/>
        <v>2541.31</v>
      </c>
      <c r="F2133">
        <f t="shared" si="215"/>
        <v>3250.0340967889201</v>
      </c>
      <c r="G2133" s="2">
        <f t="shared" si="216"/>
        <v>1.1806328979413472E-4</v>
      </c>
      <c r="H2133" s="2">
        <f t="shared" si="217"/>
        <v>-7.9624830481657468E-3</v>
      </c>
      <c r="I2133">
        <f t="shared" si="218"/>
        <v>16531.856207959838</v>
      </c>
      <c r="J2133">
        <f t="shared" si="219"/>
        <v>30400.974178862529</v>
      </c>
      <c r="AB2133" s="1">
        <v>41823</v>
      </c>
      <c r="AC2133">
        <v>2524.5500000000002</v>
      </c>
    </row>
    <row r="2134" spans="1:29">
      <c r="A2134" s="1">
        <v>41814</v>
      </c>
      <c r="B2134">
        <v>3306.9131849648402</v>
      </c>
      <c r="D2134" s="1">
        <v>41836</v>
      </c>
      <c r="E2134">
        <f t="shared" si="214"/>
        <v>2543.34</v>
      </c>
      <c r="F2134">
        <f t="shared" si="215"/>
        <v>3261.8824978729099</v>
      </c>
      <c r="G2134" s="2">
        <f t="shared" si="216"/>
        <v>7.9880061857862117E-4</v>
      </c>
      <c r="H2134" s="2">
        <f t="shared" si="217"/>
        <v>3.6142744182448791E-3</v>
      </c>
      <c r="I2134">
        <f t="shared" si="218"/>
        <v>16545.06186492501</v>
      </c>
      <c r="J2134">
        <f t="shared" si="219"/>
        <v>30510.851642126912</v>
      </c>
      <c r="AB2134" s="1">
        <v>41827</v>
      </c>
      <c r="AC2134">
        <v>2530.92</v>
      </c>
    </row>
    <row r="2135" spans="1:29">
      <c r="A2135" s="1">
        <v>41815</v>
      </c>
      <c r="B2135">
        <v>3312.1941653889699</v>
      </c>
      <c r="D2135" s="1">
        <v>41837</v>
      </c>
      <c r="E2135">
        <f t="shared" si="214"/>
        <v>2552</v>
      </c>
      <c r="F2135">
        <f t="shared" si="215"/>
        <v>3319.7966283891201</v>
      </c>
      <c r="G2135" s="2">
        <f t="shared" si="216"/>
        <v>3.4049714155401922E-3</v>
      </c>
      <c r="H2135" s="2">
        <f t="shared" si="217"/>
        <v>1.7723468925198018E-2</v>
      </c>
      <c r="I2135">
        <f t="shared" si="218"/>
        <v>16601.397327643423</v>
      </c>
      <c r="J2135">
        <f t="shared" si="219"/>
        <v>31051.609773087472</v>
      </c>
      <c r="AB2135" s="1">
        <v>41828</v>
      </c>
      <c r="AC2135">
        <v>2538.9899999999998</v>
      </c>
    </row>
    <row r="2136" spans="1:29">
      <c r="A2136" s="1">
        <v>41816</v>
      </c>
      <c r="B2136">
        <v>3303.9899614481301</v>
      </c>
      <c r="D2136" s="1">
        <v>41838</v>
      </c>
      <c r="E2136">
        <f t="shared" si="214"/>
        <v>2549.34</v>
      </c>
      <c r="F2136">
        <f t="shared" si="215"/>
        <v>3292.5547626631401</v>
      </c>
      <c r="G2136" s="2">
        <f t="shared" si="216"/>
        <v>-1.0423197492162029E-3</v>
      </c>
      <c r="H2136" s="2">
        <f t="shared" si="217"/>
        <v>-8.2372331129181627E-3</v>
      </c>
      <c r="I2136">
        <f t="shared" si="218"/>
        <v>16584.093363344236</v>
      </c>
      <c r="J2136">
        <f t="shared" si="219"/>
        <v>30795.830424855183</v>
      </c>
      <c r="AB2136" s="1">
        <v>41829</v>
      </c>
      <c r="AC2136">
        <v>2542.14</v>
      </c>
    </row>
    <row r="2137" spans="1:29">
      <c r="A2137" s="1">
        <v>41817</v>
      </c>
      <c r="B2137">
        <v>3309.7829453157401</v>
      </c>
      <c r="D2137" s="1">
        <v>41841</v>
      </c>
      <c r="E2137">
        <f t="shared" si="214"/>
        <v>2551.2399999999998</v>
      </c>
      <c r="F2137">
        <f t="shared" si="215"/>
        <v>3307.3938748917299</v>
      </c>
      <c r="G2137" s="2">
        <f t="shared" si="216"/>
        <v>7.452909380465389E-4</v>
      </c>
      <c r="H2137" s="2">
        <f t="shared" si="217"/>
        <v>4.475519562201569E-3</v>
      </c>
      <c r="I2137">
        <f t="shared" si="218"/>
        <v>16596.453337843654</v>
      </c>
      <c r="J2137">
        <f t="shared" si="219"/>
        <v>30933.657766355864</v>
      </c>
      <c r="AB2137" s="1">
        <v>41830</v>
      </c>
      <c r="AC2137">
        <v>2541.41</v>
      </c>
    </row>
    <row r="2138" spans="1:29">
      <c r="A2138" s="1">
        <v>41820</v>
      </c>
      <c r="B2138">
        <v>3318.1663801842101</v>
      </c>
      <c r="D2138" s="1">
        <v>41842</v>
      </c>
      <c r="E2138">
        <f t="shared" si="214"/>
        <v>2553.8000000000002</v>
      </c>
      <c r="F2138">
        <f t="shared" si="215"/>
        <v>3291.37987820841</v>
      </c>
      <c r="G2138" s="2">
        <f t="shared" si="216"/>
        <v>1.0034336244337805E-3</v>
      </c>
      <c r="H2138" s="2">
        <f t="shared" si="217"/>
        <v>-4.8732269170418726E-3</v>
      </c>
      <c r="I2138">
        <f t="shared" si="218"/>
        <v>16613.106777169192</v>
      </c>
      <c r="J2138">
        <f t="shared" si="219"/>
        <v>30782.911032686297</v>
      </c>
      <c r="AB2138" s="1">
        <v>41831</v>
      </c>
      <c r="AC2138">
        <v>2544.84</v>
      </c>
    </row>
    <row r="2139" spans="1:29">
      <c r="A2139" s="1">
        <v>41821</v>
      </c>
      <c r="B2139">
        <v>3307.4010566010802</v>
      </c>
      <c r="D2139" s="1">
        <v>41843</v>
      </c>
      <c r="E2139">
        <f t="shared" si="214"/>
        <v>2554.17</v>
      </c>
      <c r="F2139">
        <f t="shared" si="215"/>
        <v>3287.02259846076</v>
      </c>
      <c r="G2139" s="2">
        <f t="shared" si="216"/>
        <v>1.4488213642405157E-4</v>
      </c>
      <c r="H2139" s="2">
        <f t="shared" si="217"/>
        <v>-1.3551951034754032E-3</v>
      </c>
      <c r="I2139">
        <f t="shared" si="218"/>
        <v>16615.513719571711</v>
      </c>
      <c r="J2139">
        <f t="shared" si="219"/>
        <v>30741.194182384083</v>
      </c>
      <c r="AB2139" s="1">
        <v>41834</v>
      </c>
      <c r="AC2139">
        <v>2541.0100000000002</v>
      </c>
    </row>
    <row r="2140" spans="1:29">
      <c r="A2140" s="1">
        <v>41822</v>
      </c>
      <c r="B2140">
        <v>3319.5687712598901</v>
      </c>
      <c r="D2140" s="1">
        <v>41844</v>
      </c>
      <c r="E2140">
        <f t="shared" si="214"/>
        <v>2547.71</v>
      </c>
      <c r="F2140">
        <f t="shared" si="215"/>
        <v>3242.46573388143</v>
      </c>
      <c r="G2140" s="2">
        <f t="shared" si="216"/>
        <v>-2.5291973517815869E-3</v>
      </c>
      <c r="H2140" s="2">
        <f t="shared" si="217"/>
        <v>-1.3586736565168988E-2</v>
      </c>
      <c r="I2140">
        <f t="shared" si="218"/>
        <v>16573.489806273679</v>
      </c>
      <c r="J2140">
        <f t="shared" si="219"/>
        <v>30323.521675329324</v>
      </c>
      <c r="AB2140" s="1">
        <v>41835</v>
      </c>
      <c r="AC2140">
        <v>2541.31</v>
      </c>
    </row>
    <row r="2141" spans="1:29">
      <c r="A2141" s="1">
        <v>41823</v>
      </c>
      <c r="B2141">
        <v>3291.1723479505099</v>
      </c>
      <c r="D2141" s="1">
        <v>41845</v>
      </c>
      <c r="E2141">
        <f t="shared" si="214"/>
        <v>2555.2199999999998</v>
      </c>
      <c r="F2141">
        <f t="shared" si="215"/>
        <v>3286.0076896167402</v>
      </c>
      <c r="G2141" s="2">
        <f t="shared" si="216"/>
        <v>2.9477452300299412E-3</v>
      </c>
      <c r="H2141" s="2">
        <f t="shared" si="217"/>
        <v>1.3397306424557909E-2</v>
      </c>
      <c r="I2141">
        <f t="shared" si="218"/>
        <v>16622.344231795072</v>
      </c>
      <c r="J2141">
        <f t="shared" si="219"/>
        <v>30729.775187085434</v>
      </c>
      <c r="AB2141" s="1">
        <v>41836</v>
      </c>
      <c r="AC2141">
        <v>2543.34</v>
      </c>
    </row>
    <row r="2142" spans="1:29">
      <c r="A2142" s="1">
        <v>41827</v>
      </c>
      <c r="B2142">
        <v>3288.6623054420502</v>
      </c>
      <c r="D2142" s="1">
        <v>41848</v>
      </c>
      <c r="E2142">
        <f t="shared" si="214"/>
        <v>2552.06</v>
      </c>
      <c r="F2142">
        <f t="shared" si="215"/>
        <v>3284.0478964714398</v>
      </c>
      <c r="G2142" s="2">
        <f t="shared" si="216"/>
        <v>-1.2366841211324253E-3</v>
      </c>
      <c r="H2142" s="2">
        <f t="shared" si="217"/>
        <v>-6.2775473257273761E-4</v>
      </c>
      <c r="I2142">
        <f t="shared" si="218"/>
        <v>16601.787642627613</v>
      </c>
      <c r="J2142">
        <f t="shared" si="219"/>
        <v>30710.484425280847</v>
      </c>
      <c r="AB2142" s="1">
        <v>41837</v>
      </c>
      <c r="AC2142">
        <v>2552</v>
      </c>
    </row>
    <row r="2143" spans="1:29">
      <c r="A2143" s="1">
        <v>41828</v>
      </c>
      <c r="B2143">
        <v>3299.7608975046201</v>
      </c>
      <c r="D2143" s="1">
        <v>41849</v>
      </c>
      <c r="E2143">
        <f t="shared" si="214"/>
        <v>2557.5100000000002</v>
      </c>
      <c r="F2143">
        <f t="shared" si="215"/>
        <v>3274.4479840826002</v>
      </c>
      <c r="G2143" s="2">
        <f t="shared" si="216"/>
        <v>2.1355297289249453E-3</v>
      </c>
      <c r="H2143" s="2">
        <f t="shared" si="217"/>
        <v>-2.954544205774822E-3</v>
      </c>
      <c r="I2143">
        <f t="shared" si="218"/>
        <v>16637.241253691744</v>
      </c>
      <c r="J2143">
        <f t="shared" si="219"/>
        <v>30619.748941465597</v>
      </c>
      <c r="AB2143" s="1">
        <v>41838</v>
      </c>
      <c r="AC2143">
        <v>2549.34</v>
      </c>
    </row>
    <row r="2144" spans="1:29">
      <c r="A2144" s="1">
        <v>41829</v>
      </c>
      <c r="B2144">
        <v>3318.2638508027298</v>
      </c>
      <c r="D2144" s="1">
        <v>41850</v>
      </c>
      <c r="E2144">
        <f t="shared" si="214"/>
        <v>2543.4699999999998</v>
      </c>
      <c r="F2144">
        <f t="shared" si="215"/>
        <v>3247.0862222467199</v>
      </c>
      <c r="G2144" s="2">
        <f t="shared" si="216"/>
        <v>-5.4897146052216295E-3</v>
      </c>
      <c r="H2144" s="2">
        <f t="shared" si="217"/>
        <v>-8.3874941104333019E-3</v>
      </c>
      <c r="I2144">
        <f t="shared" si="218"/>
        <v>16545.907547390758</v>
      </c>
      <c r="J2144">
        <f t="shared" si="219"/>
        <v>30362.925977556108</v>
      </c>
      <c r="AB2144" s="1">
        <v>41841</v>
      </c>
      <c r="AC2144">
        <v>2551.2399999999998</v>
      </c>
    </row>
    <row r="2145" spans="1:29">
      <c r="A2145" s="1">
        <v>41830</v>
      </c>
      <c r="B2145">
        <v>3357.24315674025</v>
      </c>
      <c r="D2145" s="1">
        <v>41851</v>
      </c>
      <c r="E2145">
        <f t="shared" si="214"/>
        <v>2543.0700000000002</v>
      </c>
      <c r="F2145">
        <f t="shared" si="215"/>
        <v>3211.7013514646001</v>
      </c>
      <c r="G2145" s="2">
        <f t="shared" si="216"/>
        <v>-1.5726546804151198E-4</v>
      </c>
      <c r="H2145" s="2">
        <f t="shared" si="217"/>
        <v>-1.0928771806244441E-2</v>
      </c>
      <c r="I2145">
        <f t="shared" si="218"/>
        <v>16543.305447496146</v>
      </c>
      <c r="J2145">
        <f t="shared" si="219"/>
        <v>30031.096488177507</v>
      </c>
      <c r="AB2145" s="1">
        <v>41842</v>
      </c>
      <c r="AC2145">
        <v>2553.8000000000002</v>
      </c>
    </row>
    <row r="2146" spans="1:29">
      <c r="A2146" s="1">
        <v>41831</v>
      </c>
      <c r="B2146">
        <v>3358.5007063961002</v>
      </c>
      <c r="D2146" s="1">
        <v>41852</v>
      </c>
      <c r="E2146">
        <f t="shared" si="214"/>
        <v>2546.98</v>
      </c>
      <c r="F2146">
        <f t="shared" si="215"/>
        <v>3252.0348669406399</v>
      </c>
      <c r="G2146" s="2">
        <f t="shared" si="216"/>
        <v>1.5375117476121858E-3</v>
      </c>
      <c r="H2146" s="2">
        <f t="shared" si="217"/>
        <v>1.2526952784477874E-2</v>
      </c>
      <c r="I2146">
        <f t="shared" si="218"/>
        <v>16568.740973966007</v>
      </c>
      <c r="J2146">
        <f t="shared" si="219"/>
        <v>30407.294615951003</v>
      </c>
      <c r="AB2146" s="1">
        <v>41843</v>
      </c>
      <c r="AC2146">
        <v>2554.17</v>
      </c>
    </row>
    <row r="2147" spans="1:29">
      <c r="A2147" s="1">
        <v>41834</v>
      </c>
      <c r="B2147">
        <v>3276.0166230947002</v>
      </c>
      <c r="D2147" s="1">
        <v>41855</v>
      </c>
      <c r="E2147">
        <f t="shared" si="214"/>
        <v>2548.5</v>
      </c>
      <c r="F2147">
        <f t="shared" si="215"/>
        <v>3249.1082980605502</v>
      </c>
      <c r="G2147" s="2">
        <f t="shared" si="216"/>
        <v>5.9678521229056258E-4</v>
      </c>
      <c r="H2147" s="2">
        <f t="shared" si="217"/>
        <v>-9.3126848760919289E-4</v>
      </c>
      <c r="I2147">
        <f t="shared" si="218"/>
        <v>16578.628953565541</v>
      </c>
      <c r="J2147">
        <f t="shared" si="219"/>
        <v>30378.977260681721</v>
      </c>
      <c r="AB2147" s="1">
        <v>41844</v>
      </c>
      <c r="AC2147">
        <v>2547.71</v>
      </c>
    </row>
    <row r="2148" spans="1:29">
      <c r="A2148" s="1">
        <v>41835</v>
      </c>
      <c r="B2148">
        <v>3250.0340967889201</v>
      </c>
      <c r="D2148" s="1">
        <v>41856</v>
      </c>
      <c r="E2148">
        <f t="shared" si="214"/>
        <v>2549.63</v>
      </c>
      <c r="F2148">
        <f t="shared" si="215"/>
        <v>3225.9922182462401</v>
      </c>
      <c r="G2148" s="2">
        <f t="shared" si="216"/>
        <v>4.4339807730042757E-4</v>
      </c>
      <c r="H2148" s="2">
        <f t="shared" si="217"/>
        <v>-7.1459411785861678E-3</v>
      </c>
      <c r="I2148">
        <f t="shared" si="218"/>
        <v>16585.979885767829</v>
      </c>
      <c r="J2148">
        <f t="shared" si="219"/>
        <v>30161.890876111283</v>
      </c>
      <c r="AB2148" s="1">
        <v>41845</v>
      </c>
      <c r="AC2148">
        <v>2555.2199999999998</v>
      </c>
    </row>
    <row r="2149" spans="1:29">
      <c r="A2149" s="1">
        <v>41836</v>
      </c>
      <c r="B2149">
        <v>3261.8824978729099</v>
      </c>
      <c r="D2149" s="1">
        <v>41857</v>
      </c>
      <c r="E2149">
        <f t="shared" si="214"/>
        <v>2548.61</v>
      </c>
      <c r="F2149">
        <f t="shared" si="215"/>
        <v>3284.55186232192</v>
      </c>
      <c r="G2149" s="2">
        <f t="shared" si="216"/>
        <v>-4.0005804763831865E-4</v>
      </c>
      <c r="H2149" s="2">
        <f t="shared" si="217"/>
        <v>1.8121095100387254E-2</v>
      </c>
      <c r="I2149">
        <f t="shared" si="218"/>
        <v>16579.344531036561</v>
      </c>
      <c r="J2149">
        <f t="shared" si="219"/>
        <v>30708.457369084797</v>
      </c>
      <c r="AB2149" s="1">
        <v>41848</v>
      </c>
      <c r="AC2149">
        <v>2552.06</v>
      </c>
    </row>
    <row r="2150" spans="1:29">
      <c r="A2150" s="1">
        <v>41837</v>
      </c>
      <c r="B2150">
        <v>3319.7966283891201</v>
      </c>
      <c r="D2150" s="1">
        <v>41858</v>
      </c>
      <c r="E2150">
        <f t="shared" si="214"/>
        <v>2556.34</v>
      </c>
      <c r="F2150">
        <f t="shared" si="215"/>
        <v>3305.8135475998301</v>
      </c>
      <c r="G2150" s="2">
        <f t="shared" si="216"/>
        <v>3.033025845460946E-3</v>
      </c>
      <c r="H2150" s="2">
        <f t="shared" si="217"/>
        <v>6.4418885956808117E-3</v>
      </c>
      <c r="I2150">
        <f t="shared" si="218"/>
        <v>16629.630111499995</v>
      </c>
      <c r="J2150">
        <f t="shared" si="219"/>
        <v>30906.277830401654</v>
      </c>
      <c r="AB2150" s="1">
        <v>41849</v>
      </c>
      <c r="AC2150">
        <v>2557.5100000000002</v>
      </c>
    </row>
    <row r="2151" spans="1:29">
      <c r="A2151" s="1">
        <v>41838</v>
      </c>
      <c r="B2151">
        <v>3292.5547626631401</v>
      </c>
      <c r="D2151" s="1">
        <v>41859</v>
      </c>
      <c r="E2151">
        <f t="shared" si="214"/>
        <v>2555.7199999999998</v>
      </c>
      <c r="F2151">
        <f t="shared" si="215"/>
        <v>3297.4166121468202</v>
      </c>
      <c r="G2151" s="2">
        <f t="shared" si="216"/>
        <v>-2.4253424818310165E-4</v>
      </c>
      <c r="H2151" s="2">
        <f t="shared" si="217"/>
        <v>-2.5714003411467005E-3</v>
      </c>
      <c r="I2151">
        <f t="shared" si="218"/>
        <v>16625.596856663338</v>
      </c>
      <c r="J2151">
        <f t="shared" si="219"/>
        <v>30826.805417044987</v>
      </c>
      <c r="AB2151" s="1">
        <v>41850</v>
      </c>
      <c r="AC2151">
        <v>2543.4699999999998</v>
      </c>
    </row>
    <row r="2152" spans="1:29">
      <c r="A2152" s="1">
        <v>41841</v>
      </c>
      <c r="B2152">
        <v>3307.3938748917299</v>
      </c>
      <c r="D2152" s="1">
        <v>41862</v>
      </c>
      <c r="E2152">
        <f t="shared" si="214"/>
        <v>2556.17</v>
      </c>
      <c r="F2152">
        <f t="shared" si="215"/>
        <v>3297.2625646235701</v>
      </c>
      <c r="G2152" s="2">
        <f t="shared" si="216"/>
        <v>1.7607562643795482E-4</v>
      </c>
      <c r="H2152" s="2">
        <f t="shared" si="217"/>
        <v>-7.8066846662704689E-5</v>
      </c>
      <c r="I2152">
        <f t="shared" si="218"/>
        <v>16628.524219044779</v>
      </c>
      <c r="J2152">
        <f t="shared" si="219"/>
        <v>30824.398865553394</v>
      </c>
      <c r="AB2152" s="1">
        <v>41851</v>
      </c>
      <c r="AC2152">
        <v>2543.0700000000002</v>
      </c>
    </row>
    <row r="2153" spans="1:29">
      <c r="A2153" s="1">
        <v>41842</v>
      </c>
      <c r="B2153">
        <v>3291.37987820841</v>
      </c>
      <c r="D2153" s="1">
        <v>41863</v>
      </c>
      <c r="E2153">
        <f t="shared" si="214"/>
        <v>2551.89</v>
      </c>
      <c r="F2153">
        <f t="shared" si="215"/>
        <v>3291.3897264534398</v>
      </c>
      <c r="G2153" s="2">
        <f t="shared" si="216"/>
        <v>-1.6743800294973799E-3</v>
      </c>
      <c r="H2153" s="2">
        <f t="shared" si="217"/>
        <v>-1.8124746263082129E-3</v>
      </c>
      <c r="I2153">
        <f t="shared" si="218"/>
        <v>16600.681750172396</v>
      </c>
      <c r="J2153">
        <f t="shared" si="219"/>
        <v>30768.530424738376</v>
      </c>
      <c r="AB2153" s="1">
        <v>41852</v>
      </c>
      <c r="AC2153">
        <v>2546.98</v>
      </c>
    </row>
    <row r="2154" spans="1:29">
      <c r="A2154" s="1">
        <v>41843</v>
      </c>
      <c r="B2154">
        <v>3287.02259846076</v>
      </c>
      <c r="D2154" s="1">
        <v>41864</v>
      </c>
      <c r="E2154">
        <f t="shared" si="214"/>
        <v>2556.75</v>
      </c>
      <c r="F2154">
        <f t="shared" si="215"/>
        <v>3310.6293045054599</v>
      </c>
      <c r="G2154" s="2">
        <f t="shared" si="216"/>
        <v>1.9044708039923641E-3</v>
      </c>
      <c r="H2154" s="2">
        <f t="shared" si="217"/>
        <v>5.8140776956637445E-3</v>
      </c>
      <c r="I2154">
        <f t="shared" si="218"/>
        <v>16632.297263891967</v>
      </c>
      <c r="J2154">
        <f t="shared" si="219"/>
        <v>30947.421051209196</v>
      </c>
      <c r="AB2154" s="1">
        <v>41855</v>
      </c>
      <c r="AC2154">
        <v>2548.5</v>
      </c>
    </row>
    <row r="2155" spans="1:29">
      <c r="A2155" s="1">
        <v>41844</v>
      </c>
      <c r="B2155">
        <v>3242.46573388143</v>
      </c>
      <c r="D2155" s="1">
        <v>41865</v>
      </c>
      <c r="E2155">
        <f t="shared" si="214"/>
        <v>2562.6999999999998</v>
      </c>
      <c r="F2155">
        <f t="shared" si="215"/>
        <v>3319.2756276958498</v>
      </c>
      <c r="G2155" s="2">
        <f t="shared" si="216"/>
        <v>2.3271731690621689E-3</v>
      </c>
      <c r="H2155" s="2">
        <f t="shared" si="217"/>
        <v>2.580336486948854E-3</v>
      </c>
      <c r="I2155">
        <f t="shared" si="218"/>
        <v>16671.003499824365</v>
      </c>
      <c r="J2155">
        <f t="shared" si="219"/>
        <v>31027.275810924599</v>
      </c>
      <c r="AB2155" s="1">
        <v>41856</v>
      </c>
      <c r="AC2155">
        <v>2549.63</v>
      </c>
    </row>
    <row r="2156" spans="1:29">
      <c r="A2156" s="1">
        <v>41845</v>
      </c>
      <c r="B2156">
        <v>3286.0076896167402</v>
      </c>
      <c r="D2156" s="1">
        <v>41866</v>
      </c>
      <c r="E2156">
        <f t="shared" si="214"/>
        <v>2572.0300000000002</v>
      </c>
      <c r="F2156">
        <f t="shared" si="215"/>
        <v>3307.6540322329402</v>
      </c>
      <c r="G2156" s="2">
        <f t="shared" si="216"/>
        <v>3.6406914582278738E-3</v>
      </c>
      <c r="H2156" s="2">
        <f t="shared" si="217"/>
        <v>-3.5325936844936893E-3</v>
      </c>
      <c r="I2156">
        <f t="shared" si="218"/>
        <v>16731.697479866263</v>
      </c>
      <c r="J2156">
        <f t="shared" si="219"/>
        <v>30917.669052347883</v>
      </c>
      <c r="AB2156" s="1">
        <v>41857</v>
      </c>
      <c r="AC2156">
        <v>2548.61</v>
      </c>
    </row>
    <row r="2157" spans="1:29">
      <c r="A2157" s="1">
        <v>41848</v>
      </c>
      <c r="B2157">
        <v>3284.0478964714398</v>
      </c>
      <c r="D2157" s="1">
        <v>41869</v>
      </c>
      <c r="E2157">
        <f t="shared" si="214"/>
        <v>2563.0100000000002</v>
      </c>
      <c r="F2157">
        <f t="shared" si="215"/>
        <v>3278.08984079931</v>
      </c>
      <c r="G2157" s="2">
        <f t="shared" si="216"/>
        <v>-3.5069575393754659E-3</v>
      </c>
      <c r="H2157" s="2">
        <f t="shared" si="217"/>
        <v>-8.9694639987454635E-3</v>
      </c>
      <c r="I2157">
        <f t="shared" si="218"/>
        <v>16673.020127242697</v>
      </c>
      <c r="J2157">
        <f t="shared" si="219"/>
        <v>30640.354132857723</v>
      </c>
      <c r="AB2157" s="1">
        <v>41858</v>
      </c>
      <c r="AC2157">
        <v>2556.34</v>
      </c>
    </row>
    <row r="2158" spans="1:29">
      <c r="A2158" s="1">
        <v>41849</v>
      </c>
      <c r="B2158">
        <v>3274.4479840826002</v>
      </c>
      <c r="D2158" s="1">
        <v>41870</v>
      </c>
      <c r="E2158">
        <f t="shared" si="214"/>
        <v>2560.31</v>
      </c>
      <c r="F2158">
        <f t="shared" si="215"/>
        <v>3269.9606183272799</v>
      </c>
      <c r="G2158" s="2">
        <f t="shared" si="216"/>
        <v>-1.053448874565599E-3</v>
      </c>
      <c r="H2158" s="2">
        <f t="shared" si="217"/>
        <v>-2.5112148802100324E-3</v>
      </c>
      <c r="I2158">
        <f t="shared" si="218"/>
        <v>16655.455952954042</v>
      </c>
      <c r="J2158">
        <f t="shared" si="219"/>
        <v>30563.409619624388</v>
      </c>
      <c r="AB2158" s="1">
        <v>41859</v>
      </c>
      <c r="AC2158">
        <v>2555.7199999999998</v>
      </c>
    </row>
    <row r="2159" spans="1:29">
      <c r="A2159" s="1">
        <v>41850</v>
      </c>
      <c r="B2159">
        <v>3247.0862222467199</v>
      </c>
      <c r="D2159" s="1">
        <v>41871</v>
      </c>
      <c r="E2159">
        <f t="shared" si="214"/>
        <v>2558.66</v>
      </c>
      <c r="F2159">
        <f t="shared" si="215"/>
        <v>3261.9102502416499</v>
      </c>
      <c r="G2159" s="2">
        <f t="shared" si="216"/>
        <v>-6.4445321074402262E-4</v>
      </c>
      <c r="H2159" s="2">
        <f t="shared" si="217"/>
        <v>-2.4932651207212656E-3</v>
      </c>
      <c r="I2159">
        <f t="shared" si="218"/>
        <v>16644.722290888756</v>
      </c>
      <c r="J2159">
        <f t="shared" si="219"/>
        <v>30487.206936449464</v>
      </c>
      <c r="AB2159" s="1">
        <v>41862</v>
      </c>
      <c r="AC2159">
        <v>2556.17</v>
      </c>
    </row>
    <row r="2160" spans="1:29">
      <c r="A2160" s="1">
        <v>41851</v>
      </c>
      <c r="B2160">
        <v>3211.7013514646001</v>
      </c>
      <c r="D2160" s="1">
        <v>41872</v>
      </c>
      <c r="E2160">
        <f t="shared" si="214"/>
        <v>2563.7199999999998</v>
      </c>
      <c r="F2160">
        <f t="shared" si="215"/>
        <v>3219.5641672069</v>
      </c>
      <c r="G2160" s="2">
        <f t="shared" si="216"/>
        <v>1.9775976487692581E-3</v>
      </c>
      <c r="H2160" s="2">
        <f t="shared" si="217"/>
        <v>-1.3013338220796455E-2</v>
      </c>
      <c r="I2160">
        <f t="shared" si="218"/>
        <v>16677.638854555636</v>
      </c>
      <c r="J2160">
        <f t="shared" si="219"/>
        <v>30090.466601178035</v>
      </c>
      <c r="AB2160" s="1">
        <v>41863</v>
      </c>
      <c r="AC2160">
        <v>2551.89</v>
      </c>
    </row>
    <row r="2161" spans="1:29">
      <c r="A2161" s="1">
        <v>41852</v>
      </c>
      <c r="B2161">
        <v>3252.0348669406399</v>
      </c>
      <c r="D2161" s="1">
        <v>41873</v>
      </c>
      <c r="E2161">
        <f t="shared" si="214"/>
        <v>2566.1999999999998</v>
      </c>
      <c r="F2161">
        <f t="shared" si="215"/>
        <v>3234.78019488051</v>
      </c>
      <c r="G2161" s="2">
        <f t="shared" si="216"/>
        <v>9.673443277737892E-4</v>
      </c>
      <c r="H2161" s="2">
        <f t="shared" si="217"/>
        <v>4.6947649144980178E-3</v>
      </c>
      <c r="I2161">
        <f t="shared" si="218"/>
        <v>16693.771873902249</v>
      </c>
      <c r="J2161">
        <f t="shared" si="219"/>
        <v>30231.734268038119</v>
      </c>
      <c r="AB2161" s="1">
        <v>41864</v>
      </c>
      <c r="AC2161">
        <v>2556.75</v>
      </c>
    </row>
    <row r="2162" spans="1:29">
      <c r="A2162" s="1">
        <v>41855</v>
      </c>
      <c r="B2162">
        <v>3249.1082980605502</v>
      </c>
      <c r="D2162" s="1">
        <v>41876</v>
      </c>
      <c r="E2162">
        <f t="shared" si="214"/>
        <v>2569.35</v>
      </c>
      <c r="F2162">
        <f t="shared" si="215"/>
        <v>3234.4711889171699</v>
      </c>
      <c r="G2162" s="2">
        <f t="shared" si="216"/>
        <v>1.2274959083469206E-3</v>
      </c>
      <c r="H2162" s="2">
        <f t="shared" si="217"/>
        <v>-1.2687531468539215E-4</v>
      </c>
      <c r="I2162">
        <f t="shared" si="218"/>
        <v>16714.263410572341</v>
      </c>
      <c r="J2162">
        <f t="shared" si="219"/>
        <v>30227.898607239378</v>
      </c>
      <c r="AB2162" s="1">
        <v>41865</v>
      </c>
      <c r="AC2162">
        <v>2562.6999999999998</v>
      </c>
    </row>
    <row r="2163" spans="1:29">
      <c r="A2163" s="1">
        <v>41856</v>
      </c>
      <c r="B2163">
        <v>3225.9922182462401</v>
      </c>
      <c r="D2163" s="1">
        <v>41877</v>
      </c>
      <c r="E2163">
        <f t="shared" si="214"/>
        <v>2569.04</v>
      </c>
      <c r="F2163">
        <f t="shared" si="215"/>
        <v>3249.8050427119501</v>
      </c>
      <c r="G2163" s="2">
        <f t="shared" si="216"/>
        <v>-1.206530834646502E-4</v>
      </c>
      <c r="H2163" s="2">
        <f t="shared" si="217"/>
        <v>4.7094114618309816E-3</v>
      </c>
      <c r="I2163">
        <f t="shared" si="218"/>
        <v>16712.246783154016</v>
      </c>
      <c r="J2163">
        <f t="shared" si="219"/>
        <v>30370.254219407372</v>
      </c>
      <c r="AB2163" s="1">
        <v>41866</v>
      </c>
      <c r="AC2163">
        <v>2572.0300000000002</v>
      </c>
    </row>
    <row r="2164" spans="1:29">
      <c r="A2164" s="1">
        <v>41857</v>
      </c>
      <c r="B2164">
        <v>3284.55186232192</v>
      </c>
      <c r="D2164" s="1">
        <v>41878</v>
      </c>
      <c r="E2164">
        <f t="shared" si="214"/>
        <v>2575.9899999999998</v>
      </c>
      <c r="F2164">
        <f t="shared" si="215"/>
        <v>3254.98108489778</v>
      </c>
      <c r="G2164" s="2">
        <f t="shared" si="216"/>
        <v>2.705290692242901E-3</v>
      </c>
      <c r="H2164" s="2">
        <f t="shared" si="217"/>
        <v>1.5613747010242104E-3</v>
      </c>
      <c r="I2164">
        <f t="shared" si="218"/>
        <v>16757.458268822949</v>
      </c>
      <c r="J2164">
        <f t="shared" si="219"/>
        <v>30417.673566009227</v>
      </c>
      <c r="AB2164" s="1">
        <v>41869</v>
      </c>
      <c r="AC2164">
        <v>2563.0100000000002</v>
      </c>
    </row>
    <row r="2165" spans="1:29">
      <c r="A2165" s="1">
        <v>41858</v>
      </c>
      <c r="B2165">
        <v>3305.8135475998301</v>
      </c>
      <c r="D2165" s="1">
        <v>41879</v>
      </c>
      <c r="E2165">
        <f t="shared" si="214"/>
        <v>2581.0100000000002</v>
      </c>
      <c r="F2165">
        <f t="shared" si="215"/>
        <v>3277.7867660001898</v>
      </c>
      <c r="G2165" s="2">
        <f t="shared" si="216"/>
        <v>1.9487653290581886E-3</v>
      </c>
      <c r="H2165" s="2">
        <f t="shared" si="217"/>
        <v>6.9750451497415326E-3</v>
      </c>
      <c r="I2165">
        <f t="shared" si="218"/>
        <v>16790.114622500372</v>
      </c>
      <c r="J2165">
        <f t="shared" si="219"/>
        <v>30629.838212482238</v>
      </c>
      <c r="AB2165" s="1">
        <v>41870</v>
      </c>
      <c r="AC2165">
        <v>2560.31</v>
      </c>
    </row>
    <row r="2166" spans="1:29">
      <c r="A2166" s="1">
        <v>41859</v>
      </c>
      <c r="B2166">
        <v>3297.4166121468202</v>
      </c>
      <c r="D2166" s="1">
        <v>41880</v>
      </c>
      <c r="E2166">
        <f t="shared" si="214"/>
        <v>2579.75</v>
      </c>
      <c r="F2166">
        <f t="shared" si="215"/>
        <v>3270.33096027077</v>
      </c>
      <c r="G2166" s="2">
        <f t="shared" si="216"/>
        <v>-4.8818098341352201E-4</v>
      </c>
      <c r="H2166" s="2">
        <f t="shared" si="217"/>
        <v>-2.3059955642994782E-3</v>
      </c>
      <c r="I2166">
        <f t="shared" si="218"/>
        <v>16781.918007832333</v>
      </c>
      <c r="J2166">
        <f t="shared" si="219"/>
        <v>30559.205941429045</v>
      </c>
      <c r="AB2166" s="1">
        <v>41871</v>
      </c>
      <c r="AC2166">
        <v>2558.66</v>
      </c>
    </row>
    <row r="2167" spans="1:29">
      <c r="A2167" s="1">
        <v>41862</v>
      </c>
      <c r="B2167">
        <v>3297.2625646235701</v>
      </c>
      <c r="D2167" s="1">
        <v>41884</v>
      </c>
      <c r="E2167">
        <f t="shared" si="214"/>
        <v>2567.0100000000002</v>
      </c>
      <c r="F2167">
        <f t="shared" si="215"/>
        <v>3195.0712941839001</v>
      </c>
      <c r="G2167" s="2">
        <f t="shared" si="216"/>
        <v>-4.9384630293631826E-3</v>
      </c>
      <c r="H2167" s="2">
        <f t="shared" si="217"/>
        <v>-2.3044208455505619E-2</v>
      </c>
      <c r="I2167">
        <f t="shared" si="218"/>
        <v>16699.041126188848</v>
      </c>
      <c r="J2167">
        <f t="shared" si="219"/>
        <v>29854.993229480031</v>
      </c>
      <c r="AB2167" s="1">
        <v>41872</v>
      </c>
      <c r="AC2167">
        <v>2563.7199999999998</v>
      </c>
    </row>
    <row r="2168" spans="1:29">
      <c r="A2168" s="1">
        <v>41863</v>
      </c>
      <c r="B2168">
        <v>3291.3897264534398</v>
      </c>
      <c r="D2168" s="1">
        <v>41885</v>
      </c>
      <c r="E2168">
        <f t="shared" si="214"/>
        <v>2568.75</v>
      </c>
      <c r="F2168">
        <f t="shared" si="215"/>
        <v>3215.2610104304499</v>
      </c>
      <c r="G2168" s="2">
        <f t="shared" si="216"/>
        <v>6.7783140696753286E-4</v>
      </c>
      <c r="H2168" s="2">
        <f t="shared" si="217"/>
        <v>6.28766980374359E-3</v>
      </c>
      <c r="I2168">
        <f t="shared" si="218"/>
        <v>16710.36026073042</v>
      </c>
      <c r="J2168">
        <f t="shared" si="219"/>
        <v>30042.711568899998</v>
      </c>
      <c r="AB2168" s="1">
        <v>41873</v>
      </c>
      <c r="AC2168">
        <v>2566.1999999999998</v>
      </c>
    </row>
    <row r="2169" spans="1:29">
      <c r="A2169" s="1">
        <v>41864</v>
      </c>
      <c r="B2169">
        <v>3310.6293045054599</v>
      </c>
      <c r="D2169" s="1">
        <v>41886</v>
      </c>
      <c r="E2169">
        <f t="shared" si="214"/>
        <v>2560.67</v>
      </c>
      <c r="F2169">
        <f t="shared" si="215"/>
        <v>3193.2190033300099</v>
      </c>
      <c r="G2169" s="2">
        <f t="shared" si="216"/>
        <v>-3.1454987834549364E-3</v>
      </c>
      <c r="H2169" s="2">
        <f t="shared" si="217"/>
        <v>-6.886782413462E-3</v>
      </c>
      <c r="I2169">
        <f t="shared" si="218"/>
        <v>16657.7978428592</v>
      </c>
      <c r="J2169">
        <f t="shared" si="219"/>
        <v>29835.813951214586</v>
      </c>
      <c r="AB2169" s="1">
        <v>41876</v>
      </c>
      <c r="AC2169">
        <v>2569.35</v>
      </c>
    </row>
    <row r="2170" spans="1:29">
      <c r="A2170" s="1">
        <v>41865</v>
      </c>
      <c r="B2170">
        <v>3319.2756276958498</v>
      </c>
      <c r="D2170" s="1">
        <v>41887</v>
      </c>
      <c r="E2170">
        <f t="shared" si="214"/>
        <v>2557.4299999999998</v>
      </c>
      <c r="F2170">
        <f t="shared" si="215"/>
        <v>3195.7728565682801</v>
      </c>
      <c r="G2170" s="2">
        <f t="shared" si="216"/>
        <v>-1.2652938488756371E-3</v>
      </c>
      <c r="H2170" s="2">
        <f t="shared" si="217"/>
        <v>7.6842470067281033E-4</v>
      </c>
      <c r="I2170">
        <f t="shared" si="218"/>
        <v>16636.720833712818</v>
      </c>
      <c r="J2170">
        <f t="shared" si="219"/>
        <v>29858.740527619375</v>
      </c>
      <c r="AB2170" s="1">
        <v>41877</v>
      </c>
      <c r="AC2170">
        <v>2569.04</v>
      </c>
    </row>
    <row r="2171" spans="1:29">
      <c r="A2171" s="1">
        <v>41866</v>
      </c>
      <c r="B2171">
        <v>3307.6540322329402</v>
      </c>
      <c r="D2171" s="1">
        <v>41890</v>
      </c>
      <c r="E2171">
        <f t="shared" si="214"/>
        <v>2557.79</v>
      </c>
      <c r="F2171">
        <f t="shared" si="215"/>
        <v>3161.3405523929</v>
      </c>
      <c r="G2171" s="2">
        <f t="shared" si="216"/>
        <v>1.4076631618475943E-4</v>
      </c>
      <c r="H2171" s="2">
        <f t="shared" si="217"/>
        <v>-1.0805676957650811E-2</v>
      </c>
      <c r="I2171">
        <f t="shared" si="218"/>
        <v>16639.062723617975</v>
      </c>
      <c r="J2171">
        <f t="shared" si="219"/>
        <v>29536.096623115605</v>
      </c>
      <c r="AB2171" s="1">
        <v>41878</v>
      </c>
      <c r="AC2171">
        <v>2575.9899999999998</v>
      </c>
    </row>
    <row r="2172" spans="1:29">
      <c r="A2172" s="1">
        <v>41869</v>
      </c>
      <c r="B2172">
        <v>3278.08984079931</v>
      </c>
      <c r="D2172" s="1">
        <v>41891</v>
      </c>
      <c r="E2172">
        <f t="shared" si="214"/>
        <v>2553.11</v>
      </c>
      <c r="F2172">
        <f t="shared" si="215"/>
        <v>3141.1569969639399</v>
      </c>
      <c r="G2172" s="2">
        <f t="shared" si="216"/>
        <v>-1.8297045496307174E-3</v>
      </c>
      <c r="H2172" s="2">
        <f t="shared" si="217"/>
        <v>-6.4158418272667658E-3</v>
      </c>
      <c r="I2172">
        <f t="shared" si="218"/>
        <v>16608.618154850981</v>
      </c>
      <c r="J2172">
        <f t="shared" si="219"/>
        <v>29346.597698986829</v>
      </c>
      <c r="AB2172" s="1">
        <v>41879</v>
      </c>
      <c r="AC2172">
        <v>2581.0100000000002</v>
      </c>
    </row>
    <row r="2173" spans="1:29">
      <c r="A2173" s="1">
        <v>41870</v>
      </c>
      <c r="B2173">
        <v>3269.9606183272799</v>
      </c>
      <c r="D2173" s="1">
        <v>41892</v>
      </c>
      <c r="E2173">
        <f t="shared" si="214"/>
        <v>2545.75</v>
      </c>
      <c r="F2173">
        <f t="shared" si="215"/>
        <v>3124.4862726105498</v>
      </c>
      <c r="G2173" s="2">
        <f t="shared" si="216"/>
        <v>-2.8827586747144363E-3</v>
      </c>
      <c r="H2173" s="2">
        <f t="shared" si="217"/>
        <v>-5.3385415464656579E-3</v>
      </c>
      <c r="I2173">
        <f t="shared" si="218"/>
        <v>16560.739516790065</v>
      </c>
      <c r="J2173">
        <f t="shared" si="219"/>
        <v>29189.929667923374</v>
      </c>
      <c r="AB2173" s="1">
        <v>41880</v>
      </c>
      <c r="AC2173">
        <v>2579.75</v>
      </c>
    </row>
    <row r="2174" spans="1:29">
      <c r="A2174" s="1">
        <v>41871</v>
      </c>
      <c r="B2174">
        <v>3261.9102502416499</v>
      </c>
      <c r="D2174" s="1">
        <v>41893</v>
      </c>
      <c r="E2174">
        <f t="shared" si="214"/>
        <v>2546.98</v>
      </c>
      <c r="F2174">
        <f t="shared" si="215"/>
        <v>3105.5844784555202</v>
      </c>
      <c r="G2174" s="2">
        <f t="shared" si="216"/>
        <v>4.8315820485123062E-4</v>
      </c>
      <c r="H2174" s="2">
        <f t="shared" si="217"/>
        <v>-6.0809178412713268E-3</v>
      </c>
      <c r="I2174">
        <f t="shared" si="218"/>
        <v>16568.740973966007</v>
      </c>
      <c r="J2174">
        <f t="shared" si="219"/>
        <v>29012.428103820246</v>
      </c>
      <c r="AB2174" s="1">
        <v>41884</v>
      </c>
      <c r="AC2174">
        <v>2567.0100000000002</v>
      </c>
    </row>
    <row r="2175" spans="1:29">
      <c r="A2175" s="1">
        <v>41872</v>
      </c>
      <c r="B2175">
        <v>3219.5641672069</v>
      </c>
      <c r="D2175" s="1">
        <v>41894</v>
      </c>
      <c r="E2175">
        <f t="shared" si="214"/>
        <v>2533.86</v>
      </c>
      <c r="F2175">
        <f t="shared" si="215"/>
        <v>3075.3819108615999</v>
      </c>
      <c r="G2175" s="2">
        <f t="shared" si="216"/>
        <v>-5.1511986745086391E-3</v>
      </c>
      <c r="H2175" s="2">
        <f t="shared" si="217"/>
        <v>-9.7565934569711407E-3</v>
      </c>
      <c r="I2175">
        <f t="shared" si="218"/>
        <v>16483.392097422635</v>
      </c>
      <c r="J2175">
        <f t="shared" si="219"/>
        <v>28729.365637611671</v>
      </c>
      <c r="AB2175" s="1">
        <v>41885</v>
      </c>
      <c r="AC2175">
        <v>2568.75</v>
      </c>
    </row>
    <row r="2176" spans="1:29">
      <c r="A2176" s="1">
        <v>41873</v>
      </c>
      <c r="B2176">
        <v>3234.78019488051</v>
      </c>
      <c r="D2176" s="1">
        <v>41897</v>
      </c>
      <c r="E2176">
        <f t="shared" si="214"/>
        <v>2536.56</v>
      </c>
      <c r="F2176">
        <f t="shared" si="215"/>
        <v>3088.50740556353</v>
      </c>
      <c r="G2176" s="2">
        <f t="shared" si="216"/>
        <v>1.0655679477160618E-3</v>
      </c>
      <c r="H2176" s="2">
        <f t="shared" si="217"/>
        <v>4.2365742849002856E-3</v>
      </c>
      <c r="I2176">
        <f t="shared" si="218"/>
        <v>16500.956271711286</v>
      </c>
      <c r="J2176">
        <f t="shared" si="219"/>
        <v>28851.079729293473</v>
      </c>
      <c r="AB2176" s="1">
        <v>41886</v>
      </c>
      <c r="AC2176">
        <v>2560.67</v>
      </c>
    </row>
    <row r="2177" spans="1:29">
      <c r="A2177" s="1">
        <v>41876</v>
      </c>
      <c r="B2177">
        <v>3234.4711889171699</v>
      </c>
      <c r="D2177" s="1">
        <v>41898</v>
      </c>
      <c r="E2177">
        <f t="shared" si="214"/>
        <v>2535.9899999999998</v>
      </c>
      <c r="F2177">
        <f t="shared" si="215"/>
        <v>3088.7832921296699</v>
      </c>
      <c r="G2177" s="2">
        <f t="shared" si="216"/>
        <v>-2.2471378559940636E-4</v>
      </c>
      <c r="H2177" s="2">
        <f t="shared" si="217"/>
        <v>5.7977620467742571E-5</v>
      </c>
      <c r="I2177">
        <f t="shared" si="218"/>
        <v>16497.248279361458</v>
      </c>
      <c r="J2177">
        <f t="shared" si="219"/>
        <v>28852.7524462441</v>
      </c>
      <c r="AB2177" s="1">
        <v>41887</v>
      </c>
      <c r="AC2177">
        <v>2557.4299999999998</v>
      </c>
    </row>
    <row r="2178" spans="1:29">
      <c r="A2178" s="1">
        <v>41877</v>
      </c>
      <c r="B2178">
        <v>3249.8050427119501</v>
      </c>
      <c r="D2178" s="1">
        <v>41899</v>
      </c>
      <c r="E2178">
        <f t="shared" si="214"/>
        <v>2533.91</v>
      </c>
      <c r="F2178">
        <f t="shared" si="215"/>
        <v>3082.07407376844</v>
      </c>
      <c r="G2178" s="2">
        <f t="shared" si="216"/>
        <v>-8.2019250864551196E-4</v>
      </c>
      <c r="H2178" s="2">
        <f t="shared" si="217"/>
        <v>-2.2034725723118257E-3</v>
      </c>
      <c r="I2178">
        <f t="shared" si="218"/>
        <v>16483.71735990946</v>
      </c>
      <c r="J2178">
        <f t="shared" si="219"/>
        <v>28789.1761975931</v>
      </c>
      <c r="AB2178" s="1">
        <v>41890</v>
      </c>
      <c r="AC2178">
        <v>2557.79</v>
      </c>
    </row>
    <row r="2179" spans="1:29">
      <c r="A2179" s="1">
        <v>41878</v>
      </c>
      <c r="B2179">
        <v>3254.98108489778</v>
      </c>
      <c r="D2179" s="1">
        <v>41900</v>
      </c>
      <c r="E2179">
        <f t="shared" si="214"/>
        <v>2532.7199999999998</v>
      </c>
      <c r="F2179">
        <f t="shared" si="215"/>
        <v>3059.85054467481</v>
      </c>
      <c r="G2179" s="2">
        <f t="shared" si="216"/>
        <v>-4.6962993950061538E-4</v>
      </c>
      <c r="H2179" s="2">
        <f t="shared" si="217"/>
        <v>-7.2419251242918144E-3</v>
      </c>
      <c r="I2179">
        <f t="shared" si="218"/>
        <v>16475.976112722979</v>
      </c>
      <c r="J2179">
        <f t="shared" si="219"/>
        <v>28580.687139180089</v>
      </c>
      <c r="AB2179" s="1">
        <v>41891</v>
      </c>
      <c r="AC2179">
        <v>2553.11</v>
      </c>
    </row>
    <row r="2180" spans="1:29">
      <c r="A2180" s="1">
        <v>41879</v>
      </c>
      <c r="B2180">
        <v>3277.7867660001898</v>
      </c>
      <c r="D2180" s="1">
        <v>41901</v>
      </c>
      <c r="E2180">
        <f t="shared" si="214"/>
        <v>2540.9899999999998</v>
      </c>
      <c r="F2180">
        <f t="shared" si="215"/>
        <v>3045.6899996837501</v>
      </c>
      <c r="G2180" s="2">
        <f t="shared" si="216"/>
        <v>3.2652642218642391E-3</v>
      </c>
      <c r="H2180" s="2">
        <f t="shared" si="217"/>
        <v>-4.6592043202873575E-3</v>
      </c>
      <c r="I2180">
        <f t="shared" si="218"/>
        <v>16529.774528044145</v>
      </c>
      <c r="J2180">
        <f t="shared" si="219"/>
        <v>28447.523878184442</v>
      </c>
      <c r="AB2180" s="1">
        <v>41892</v>
      </c>
      <c r="AC2180">
        <v>2545.75</v>
      </c>
    </row>
    <row r="2181" spans="1:29">
      <c r="A2181" s="1">
        <v>41880</v>
      </c>
      <c r="B2181">
        <v>3270.33096027077</v>
      </c>
      <c r="D2181" s="1">
        <v>41904</v>
      </c>
      <c r="E2181">
        <f t="shared" ref="E2181:E2244" si="220">SUMIF(AB:AB,D2181,AC:AC)</f>
        <v>2544.13</v>
      </c>
      <c r="F2181">
        <f t="shared" ref="F2181:F2244" si="221">SUMIF(A:A,D2181,B:B)</f>
        <v>3053.14682113341</v>
      </c>
      <c r="G2181" s="2">
        <f t="shared" ref="G2181:G2244" si="222">E2181/E2180-1</f>
        <v>1.2357388262056457E-3</v>
      </c>
      <c r="H2181" s="2">
        <f t="shared" ref="H2181:H2244" si="223">(F2181/F2180-1)-($M$23/252)</f>
        <v>2.4169700416483927E-3</v>
      </c>
      <c r="I2181">
        <f t="shared" ref="I2181:I2244" si="224">I2180*(1+G2181)</f>
        <v>16550.201012216876</v>
      </c>
      <c r="J2181">
        <f t="shared" ref="J2181:J2244" si="225">J2180*(1+H2181)</f>
        <v>28516.280691157088</v>
      </c>
      <c r="AB2181" s="1">
        <v>41893</v>
      </c>
      <c r="AC2181">
        <v>2546.98</v>
      </c>
    </row>
    <row r="2182" spans="1:29">
      <c r="A2182" s="1">
        <v>41884</v>
      </c>
      <c r="B2182">
        <v>3195.0712941839001</v>
      </c>
      <c r="D2182" s="1">
        <v>41905</v>
      </c>
      <c r="E2182">
        <f t="shared" si="220"/>
        <v>2548.16</v>
      </c>
      <c r="F2182">
        <f t="shared" si="221"/>
        <v>3069.1845742436399</v>
      </c>
      <c r="G2182" s="2">
        <f t="shared" si="222"/>
        <v>1.5840385514889199E-3</v>
      </c>
      <c r="H2182" s="2">
        <f t="shared" si="223"/>
        <v>5.2215108917040513E-3</v>
      </c>
      <c r="I2182">
        <f t="shared" si="224"/>
        <v>16576.41716865512</v>
      </c>
      <c r="J2182">
        <f t="shared" si="225"/>
        <v>28665.178761376854</v>
      </c>
      <c r="AB2182" s="1">
        <v>41894</v>
      </c>
      <c r="AC2182">
        <v>2533.86</v>
      </c>
    </row>
    <row r="2183" spans="1:29">
      <c r="A2183" s="1">
        <v>41885</v>
      </c>
      <c r="B2183">
        <v>3215.2610104304499</v>
      </c>
      <c r="D2183" s="1">
        <v>41906</v>
      </c>
      <c r="E2183">
        <f t="shared" si="220"/>
        <v>2541.46</v>
      </c>
      <c r="F2183">
        <f t="shared" si="221"/>
        <v>3052.8622165899301</v>
      </c>
      <c r="G2183" s="2">
        <f t="shared" si="222"/>
        <v>-2.6293482355895792E-3</v>
      </c>
      <c r="H2183" s="2">
        <f t="shared" si="223"/>
        <v>-5.3494906406199912E-3</v>
      </c>
      <c r="I2183">
        <f t="shared" si="224"/>
        <v>16532.831995420318</v>
      </c>
      <c r="J2183">
        <f t="shared" si="225"/>
        <v>28511.834655881172</v>
      </c>
      <c r="AB2183" s="1">
        <v>41897</v>
      </c>
      <c r="AC2183">
        <v>2536.56</v>
      </c>
    </row>
    <row r="2184" spans="1:29">
      <c r="A2184" s="1">
        <v>41886</v>
      </c>
      <c r="B2184">
        <v>3193.2190033300099</v>
      </c>
      <c r="D2184" s="1">
        <v>41907</v>
      </c>
      <c r="E2184">
        <f t="shared" si="220"/>
        <v>2549.58</v>
      </c>
      <c r="F2184">
        <f t="shared" si="221"/>
        <v>3071.52099842083</v>
      </c>
      <c r="G2184" s="2">
        <f t="shared" si="222"/>
        <v>3.1950138896539304E-3</v>
      </c>
      <c r="H2184" s="2">
        <f t="shared" si="223"/>
        <v>6.080548582389456E-3</v>
      </c>
      <c r="I2184">
        <f t="shared" si="224"/>
        <v>16585.654623281</v>
      </c>
      <c r="J2184">
        <f t="shared" si="225"/>
        <v>28685.202251679311</v>
      </c>
      <c r="AB2184" s="1">
        <v>41898</v>
      </c>
      <c r="AC2184">
        <v>2535.9899999999998</v>
      </c>
    </row>
    <row r="2185" spans="1:29">
      <c r="A2185" s="1">
        <v>41887</v>
      </c>
      <c r="B2185">
        <v>3195.7728565682801</v>
      </c>
      <c r="D2185" s="1">
        <v>41908</v>
      </c>
      <c r="E2185">
        <f t="shared" si="220"/>
        <v>2543.21</v>
      </c>
      <c r="F2185">
        <f t="shared" si="221"/>
        <v>3045.1329105607801</v>
      </c>
      <c r="G2185" s="2">
        <f t="shared" si="222"/>
        <v>-2.4984507252174826E-3</v>
      </c>
      <c r="H2185" s="2">
        <f t="shared" si="223"/>
        <v>-8.6225611412885979E-3</v>
      </c>
      <c r="I2185">
        <f t="shared" si="224"/>
        <v>16544.216182459255</v>
      </c>
      <c r="J2185">
        <f t="shared" si="225"/>
        <v>28437.862341413977</v>
      </c>
      <c r="AB2185" s="1">
        <v>41899</v>
      </c>
      <c r="AC2185">
        <v>2533.91</v>
      </c>
    </row>
    <row r="2186" spans="1:29">
      <c r="A2186" s="1">
        <v>41890</v>
      </c>
      <c r="B2186">
        <v>3161.3405523929</v>
      </c>
      <c r="D2186" s="1">
        <v>41911</v>
      </c>
      <c r="E2186">
        <f t="shared" si="220"/>
        <v>2546.23</v>
      </c>
      <c r="F2186">
        <f t="shared" si="221"/>
        <v>3061.1917984493498</v>
      </c>
      <c r="G2186" s="2">
        <f t="shared" si="222"/>
        <v>1.1874756705108069E-3</v>
      </c>
      <c r="H2186" s="2">
        <f t="shared" si="223"/>
        <v>5.2422754137374187E-3</v>
      </c>
      <c r="I2186">
        <f t="shared" si="224"/>
        <v>16563.862036663595</v>
      </c>
      <c r="J2186">
        <f t="shared" si="225"/>
        <v>28586.941447985617</v>
      </c>
      <c r="AB2186" s="1">
        <v>41900</v>
      </c>
      <c r="AC2186">
        <v>2532.7199999999998</v>
      </c>
    </row>
    <row r="2187" spans="1:29">
      <c r="A2187" s="1">
        <v>41891</v>
      </c>
      <c r="B2187">
        <v>3141.1569969639399</v>
      </c>
      <c r="D2187" s="1">
        <v>41912</v>
      </c>
      <c r="E2187">
        <f t="shared" si="220"/>
        <v>2542.5300000000002</v>
      </c>
      <c r="F2187">
        <f t="shared" si="221"/>
        <v>3034.6702271304998</v>
      </c>
      <c r="G2187" s="2">
        <f t="shared" si="222"/>
        <v>-1.4531287432791862E-3</v>
      </c>
      <c r="H2187" s="2">
        <f t="shared" si="223"/>
        <v>-8.6951550261232021E-3</v>
      </c>
      <c r="I2187">
        <f t="shared" si="224"/>
        <v>16539.792612638408</v>
      </c>
      <c r="J2187">
        <f t="shared" si="225"/>
        <v>28338.373560372675</v>
      </c>
      <c r="AB2187" s="1">
        <v>41901</v>
      </c>
      <c r="AC2187">
        <v>2540.9899999999998</v>
      </c>
    </row>
    <row r="2188" spans="1:29">
      <c r="A2188" s="1">
        <v>41892</v>
      </c>
      <c r="B2188">
        <v>3124.4862726105498</v>
      </c>
      <c r="D2188" s="1">
        <v>41913</v>
      </c>
      <c r="E2188">
        <f t="shared" si="220"/>
        <v>2560.42</v>
      </c>
      <c r="F2188">
        <f t="shared" si="221"/>
        <v>3065.72706535221</v>
      </c>
      <c r="G2188" s="2">
        <f t="shared" si="222"/>
        <v>7.0362984900866898E-3</v>
      </c>
      <c r="H2188" s="2">
        <f t="shared" si="223"/>
        <v>1.0202658411367105E-2</v>
      </c>
      <c r="I2188">
        <f t="shared" si="224"/>
        <v>16656.171530425061</v>
      </c>
      <c r="J2188">
        <f t="shared" si="225"/>
        <v>28627.500305742873</v>
      </c>
      <c r="AB2188" s="1">
        <v>41904</v>
      </c>
      <c r="AC2188">
        <v>2544.13</v>
      </c>
    </row>
    <row r="2189" spans="1:29">
      <c r="A2189" s="1">
        <v>41893</v>
      </c>
      <c r="B2189">
        <v>3105.5844784555202</v>
      </c>
      <c r="D2189" s="1">
        <v>41914</v>
      </c>
      <c r="E2189">
        <f t="shared" si="220"/>
        <v>2555.4699999999998</v>
      </c>
      <c r="F2189">
        <f t="shared" si="221"/>
        <v>3054.35692539927</v>
      </c>
      <c r="G2189" s="2">
        <f t="shared" si="222"/>
        <v>-1.9332765718125255E-3</v>
      </c>
      <c r="H2189" s="2">
        <f t="shared" si="223"/>
        <v>-3.7401398816318313E-3</v>
      </c>
      <c r="I2189">
        <f t="shared" si="224"/>
        <v>16623.9705442292</v>
      </c>
      <c r="J2189">
        <f t="shared" si="225"/>
        <v>28520.429450137937</v>
      </c>
      <c r="AB2189" s="1">
        <v>41905</v>
      </c>
      <c r="AC2189">
        <v>2548.16</v>
      </c>
    </row>
    <row r="2190" spans="1:29">
      <c r="A2190" s="1">
        <v>41894</v>
      </c>
      <c r="B2190">
        <v>3075.3819108615999</v>
      </c>
      <c r="D2190" s="1">
        <v>41915</v>
      </c>
      <c r="E2190">
        <f t="shared" si="220"/>
        <v>2558.79</v>
      </c>
      <c r="F2190">
        <f t="shared" si="221"/>
        <v>3001.9873575377801</v>
      </c>
      <c r="G2190" s="2">
        <f t="shared" si="222"/>
        <v>1.2991739288663595E-3</v>
      </c>
      <c r="H2190" s="2">
        <f t="shared" si="223"/>
        <v>-1.7177206465531256E-2</v>
      </c>
      <c r="I2190">
        <f t="shared" si="224"/>
        <v>16645.567973354504</v>
      </c>
      <c r="J2190">
        <f t="shared" si="225"/>
        <v>28030.5281449873</v>
      </c>
      <c r="AB2190" s="1">
        <v>41906</v>
      </c>
      <c r="AC2190">
        <v>2541.46</v>
      </c>
    </row>
    <row r="2191" spans="1:29">
      <c r="A2191" s="1">
        <v>41897</v>
      </c>
      <c r="B2191">
        <v>3088.50740556353</v>
      </c>
      <c r="D2191" s="1">
        <v>41918</v>
      </c>
      <c r="E2191">
        <f t="shared" si="220"/>
        <v>2563.6799999999998</v>
      </c>
      <c r="F2191">
        <f t="shared" si="221"/>
        <v>3043.5173546843098</v>
      </c>
      <c r="G2191" s="2">
        <f t="shared" si="222"/>
        <v>1.9110595242282091E-3</v>
      </c>
      <c r="H2191" s="2">
        <f t="shared" si="223"/>
        <v>1.3802818696540509E-2</v>
      </c>
      <c r="I2191">
        <f t="shared" si="224"/>
        <v>16677.378644566172</v>
      </c>
      <c r="J2191">
        <f t="shared" si="225"/>
        <v>28417.428442940833</v>
      </c>
      <c r="AB2191" s="1">
        <v>41907</v>
      </c>
      <c r="AC2191">
        <v>2549.58</v>
      </c>
    </row>
    <row r="2192" spans="1:29">
      <c r="A2192" s="1">
        <v>41898</v>
      </c>
      <c r="B2192">
        <v>3088.7832921296699</v>
      </c>
      <c r="D2192" s="1">
        <v>41919</v>
      </c>
      <c r="E2192">
        <f t="shared" si="220"/>
        <v>2574.9699999999998</v>
      </c>
      <c r="F2192">
        <f t="shared" si="221"/>
        <v>3071.0642349074201</v>
      </c>
      <c r="G2192" s="2">
        <f t="shared" si="222"/>
        <v>4.4038257504837031E-3</v>
      </c>
      <c r="H2192" s="2">
        <f t="shared" si="223"/>
        <v>9.0196523201289906E-3</v>
      </c>
      <c r="I2192">
        <f t="shared" si="224"/>
        <v>16750.822914091681</v>
      </c>
      <c r="J2192">
        <f t="shared" si="225"/>
        <v>28673.743767328302</v>
      </c>
      <c r="AB2192" s="1">
        <v>41908</v>
      </c>
      <c r="AC2192">
        <v>2543.21</v>
      </c>
    </row>
    <row r="2193" spans="1:29">
      <c r="A2193" s="1">
        <v>41899</v>
      </c>
      <c r="B2193">
        <v>3082.07407376844</v>
      </c>
      <c r="D2193" s="1">
        <v>41920</v>
      </c>
      <c r="E2193">
        <f t="shared" si="220"/>
        <v>2576.08</v>
      </c>
      <c r="F2193">
        <f t="shared" si="221"/>
        <v>3059.0873319275202</v>
      </c>
      <c r="G2193" s="2">
        <f t="shared" si="222"/>
        <v>4.3107298337452526E-4</v>
      </c>
      <c r="H2193" s="2">
        <f t="shared" si="223"/>
        <v>-3.9312686035938623E-3</v>
      </c>
      <c r="I2193">
        <f t="shared" si="224"/>
        <v>16758.043741299236</v>
      </c>
      <c r="J2193">
        <f t="shared" si="225"/>
        <v>28561.01957870831</v>
      </c>
      <c r="AB2193" s="1">
        <v>41911</v>
      </c>
      <c r="AC2193">
        <v>2546.23</v>
      </c>
    </row>
    <row r="2194" spans="1:29">
      <c r="A2194" s="1">
        <v>41900</v>
      </c>
      <c r="B2194">
        <v>3059.85054467481</v>
      </c>
      <c r="D2194" s="1">
        <v>41921</v>
      </c>
      <c r="E2194">
        <f t="shared" si="220"/>
        <v>2575.83</v>
      </c>
      <c r="F2194">
        <f t="shared" si="221"/>
        <v>3101.9883425542698</v>
      </c>
      <c r="G2194" s="2">
        <f t="shared" si="222"/>
        <v>-9.7046675569090191E-5</v>
      </c>
      <c r="H2194" s="2">
        <f t="shared" si="223"/>
        <v>1.3992771706772345E-2</v>
      </c>
      <c r="I2194">
        <f t="shared" si="224"/>
        <v>16756.417428865101</v>
      </c>
      <c r="J2194">
        <f t="shared" si="225"/>
        <v>28960.66740538583</v>
      </c>
      <c r="AB2194" s="1">
        <v>41912</v>
      </c>
      <c r="AC2194">
        <v>2542.5300000000002</v>
      </c>
    </row>
    <row r="2195" spans="1:29">
      <c r="A2195" s="1">
        <v>41901</v>
      </c>
      <c r="B2195">
        <v>3045.6899996837501</v>
      </c>
      <c r="D2195" s="1">
        <v>41922</v>
      </c>
      <c r="E2195">
        <f t="shared" si="220"/>
        <v>2576.9499999999998</v>
      </c>
      <c r="F2195">
        <f t="shared" si="221"/>
        <v>3101.98741579849</v>
      </c>
      <c r="G2195" s="2">
        <f t="shared" si="222"/>
        <v>4.3481130354106057E-4</v>
      </c>
      <c r="H2195" s="2">
        <f t="shared" si="223"/>
        <v>-3.1647968200464786E-5</v>
      </c>
      <c r="I2195">
        <f t="shared" si="224"/>
        <v>16763.703308570024</v>
      </c>
      <c r="J2195">
        <f t="shared" si="225"/>
        <v>28959.750859104719</v>
      </c>
      <c r="AB2195" s="1">
        <v>41913</v>
      </c>
      <c r="AC2195">
        <v>2560.42</v>
      </c>
    </row>
    <row r="2196" spans="1:29">
      <c r="A2196" s="1">
        <v>41904</v>
      </c>
      <c r="B2196">
        <v>3053.14682113341</v>
      </c>
      <c r="D2196" s="1">
        <v>41926</v>
      </c>
      <c r="E2196">
        <f t="shared" si="220"/>
        <v>2588.98</v>
      </c>
      <c r="F2196">
        <f t="shared" si="221"/>
        <v>3146.1757579012201</v>
      </c>
      <c r="G2196" s="2">
        <f t="shared" si="222"/>
        <v>4.6683094355730592E-3</v>
      </c>
      <c r="H2196" s="2">
        <f t="shared" si="223"/>
        <v>1.421382209179275E-2</v>
      </c>
      <c r="I2196">
        <f t="shared" si="224"/>
        <v>16841.96146290057</v>
      </c>
      <c r="J2196">
        <f t="shared" si="225"/>
        <v>29371.379605638675</v>
      </c>
      <c r="AB2196" s="1">
        <v>41914</v>
      </c>
      <c r="AC2196">
        <v>2555.4699999999998</v>
      </c>
    </row>
    <row r="2197" spans="1:29">
      <c r="A2197" s="1">
        <v>41905</v>
      </c>
      <c r="B2197">
        <v>3069.1845742436399</v>
      </c>
      <c r="D2197" s="1">
        <v>41927</v>
      </c>
      <c r="E2197">
        <f t="shared" si="220"/>
        <v>2603.38</v>
      </c>
      <c r="F2197">
        <f t="shared" si="221"/>
        <v>3176.92978654936</v>
      </c>
      <c r="G2197" s="2">
        <f t="shared" si="222"/>
        <v>5.5620360141832581E-3</v>
      </c>
      <c r="H2197" s="2">
        <f t="shared" si="223"/>
        <v>9.7437018444082816E-3</v>
      </c>
      <c r="I2197">
        <f t="shared" si="224"/>
        <v>16935.63705910671</v>
      </c>
      <c r="J2197">
        <f t="shared" si="225"/>
        <v>29657.56557127495</v>
      </c>
      <c r="AB2197" s="1">
        <v>41915</v>
      </c>
      <c r="AC2197">
        <v>2558.79</v>
      </c>
    </row>
    <row r="2198" spans="1:29">
      <c r="A2198" s="1">
        <v>41906</v>
      </c>
      <c r="B2198">
        <v>3052.8622165899301</v>
      </c>
      <c r="D2198" s="1">
        <v>41928</v>
      </c>
      <c r="E2198">
        <f t="shared" si="220"/>
        <v>2588.2199999999998</v>
      </c>
      <c r="F2198">
        <f t="shared" si="221"/>
        <v>3160.4063965453902</v>
      </c>
      <c r="G2198" s="2">
        <f t="shared" si="222"/>
        <v>-5.8231990719758153E-3</v>
      </c>
      <c r="H2198" s="2">
        <f t="shared" si="223"/>
        <v>-5.2324052932439021E-3</v>
      </c>
      <c r="I2198">
        <f t="shared" si="224"/>
        <v>16837.017473100801</v>
      </c>
      <c r="J2198">
        <f t="shared" si="225"/>
        <v>29502.385168195084</v>
      </c>
      <c r="AB2198" s="1">
        <v>41918</v>
      </c>
      <c r="AC2198">
        <v>2563.6799999999998</v>
      </c>
    </row>
    <row r="2199" spans="1:29">
      <c r="A2199" s="1">
        <v>41907</v>
      </c>
      <c r="B2199">
        <v>3071.52099842083</v>
      </c>
      <c r="D2199" s="1">
        <v>41929</v>
      </c>
      <c r="E2199">
        <f t="shared" si="220"/>
        <v>2586.9499999999998</v>
      </c>
      <c r="F2199">
        <f t="shared" si="221"/>
        <v>3149.2797799969899</v>
      </c>
      <c r="G2199" s="2">
        <f t="shared" si="222"/>
        <v>-4.9068471768243249E-4</v>
      </c>
      <c r="H2199" s="2">
        <f t="shared" si="223"/>
        <v>-3.5519776168481446E-3</v>
      </c>
      <c r="I2199">
        <f t="shared" si="224"/>
        <v>16828.755805935398</v>
      </c>
      <c r="J2199">
        <f t="shared" si="225"/>
        <v>29397.593356434023</v>
      </c>
      <c r="AB2199" s="1">
        <v>41919</v>
      </c>
      <c r="AC2199">
        <v>2574.9699999999998</v>
      </c>
    </row>
    <row r="2200" spans="1:29">
      <c r="A2200" s="1">
        <v>41908</v>
      </c>
      <c r="B2200">
        <v>3045.1329105607801</v>
      </c>
      <c r="D2200" s="1">
        <v>41932</v>
      </c>
      <c r="E2200">
        <f t="shared" si="220"/>
        <v>2590</v>
      </c>
      <c r="F2200">
        <f t="shared" si="221"/>
        <v>3168.4184312223101</v>
      </c>
      <c r="G2200" s="2">
        <f t="shared" si="222"/>
        <v>1.1789945688940318E-3</v>
      </c>
      <c r="H2200" s="2">
        <f t="shared" si="223"/>
        <v>6.0458025751094161E-3</v>
      </c>
      <c r="I2200">
        <f t="shared" si="224"/>
        <v>16848.596817631838</v>
      </c>
      <c r="J2200">
        <f t="shared" si="225"/>
        <v>29575.32540205037</v>
      </c>
      <c r="AB2200" s="1">
        <v>41920</v>
      </c>
      <c r="AC2200">
        <v>2576.08</v>
      </c>
    </row>
    <row r="2201" spans="1:29">
      <c r="A2201" s="1">
        <v>41911</v>
      </c>
      <c r="B2201">
        <v>3061.1917984493498</v>
      </c>
      <c r="D2201" s="1">
        <v>41933</v>
      </c>
      <c r="E2201">
        <f t="shared" si="220"/>
        <v>2588.7800000000002</v>
      </c>
      <c r="F2201">
        <f t="shared" si="221"/>
        <v>3179.2678829654401</v>
      </c>
      <c r="G2201" s="2">
        <f t="shared" si="222"/>
        <v>-4.7104247104234886E-4</v>
      </c>
      <c r="H2201" s="2">
        <f t="shared" si="223"/>
        <v>3.3928991934886973E-3</v>
      </c>
      <c r="I2201">
        <f t="shared" si="224"/>
        <v>16840.660412953264</v>
      </c>
      <c r="J2201">
        <f t="shared" si="225"/>
        <v>29675.671499754149</v>
      </c>
      <c r="AB2201" s="1">
        <v>41921</v>
      </c>
      <c r="AC2201">
        <v>2575.83</v>
      </c>
    </row>
    <row r="2202" spans="1:29">
      <c r="A2202" s="1">
        <v>41912</v>
      </c>
      <c r="B2202">
        <v>3034.6702271304998</v>
      </c>
      <c r="D2202" s="1">
        <v>41934</v>
      </c>
      <c r="E2202">
        <f t="shared" si="220"/>
        <v>2585.42</v>
      </c>
      <c r="F2202">
        <f t="shared" si="221"/>
        <v>3164.8135526961801</v>
      </c>
      <c r="G2202" s="2">
        <f t="shared" si="222"/>
        <v>-1.2979086674032025E-3</v>
      </c>
      <c r="H2202" s="2">
        <f t="shared" si="223"/>
        <v>-4.5777827883403451E-3</v>
      </c>
      <c r="I2202">
        <f t="shared" si="224"/>
        <v>16818.802773838499</v>
      </c>
      <c r="J2202">
        <f t="shared" si="225"/>
        <v>29539.822721530134</v>
      </c>
      <c r="AB2202" s="1">
        <v>41922</v>
      </c>
      <c r="AC2202">
        <v>2576.9499999999998</v>
      </c>
    </row>
    <row r="2203" spans="1:29">
      <c r="A2203" s="1">
        <v>41913</v>
      </c>
      <c r="B2203">
        <v>3065.72706535221</v>
      </c>
      <c r="D2203" s="1">
        <v>41935</v>
      </c>
      <c r="E2203">
        <f t="shared" si="220"/>
        <v>2576.91</v>
      </c>
      <c r="F2203">
        <f t="shared" si="221"/>
        <v>3112.6957528798898</v>
      </c>
      <c r="G2203" s="2">
        <f t="shared" si="222"/>
        <v>-3.2915348376666431E-3</v>
      </c>
      <c r="H2203" s="2">
        <f t="shared" si="223"/>
        <v>-1.6499238688144988E-2</v>
      </c>
      <c r="I2203">
        <f t="shared" si="224"/>
        <v>16763.443098580567</v>
      </c>
      <c r="J2203">
        <f t="shared" si="225"/>
        <v>29052.438135642122</v>
      </c>
      <c r="AB2203" s="1">
        <v>41926</v>
      </c>
      <c r="AC2203">
        <v>2588.98</v>
      </c>
    </row>
    <row r="2204" spans="1:29">
      <c r="A2204" s="1">
        <v>41914</v>
      </c>
      <c r="B2204">
        <v>3054.35692539927</v>
      </c>
      <c r="D2204" s="1">
        <v>41936</v>
      </c>
      <c r="E2204">
        <f t="shared" si="220"/>
        <v>2577.0100000000002</v>
      </c>
      <c r="F2204">
        <f t="shared" si="221"/>
        <v>3123.0780204775801</v>
      </c>
      <c r="G2204" s="2">
        <f t="shared" si="222"/>
        <v>3.8806167076188558E-5</v>
      </c>
      <c r="H2204" s="2">
        <f t="shared" si="223"/>
        <v>3.3041093228323944E-3</v>
      </c>
      <c r="I2204">
        <f t="shared" si="224"/>
        <v>16764.093623554221</v>
      </c>
      <c r="J2204">
        <f t="shared" si="225"/>
        <v>29148.430567337105</v>
      </c>
      <c r="AB2204" s="1">
        <v>41927</v>
      </c>
      <c r="AC2204">
        <v>2603.38</v>
      </c>
    </row>
    <row r="2205" spans="1:29">
      <c r="A2205" s="1">
        <v>41915</v>
      </c>
      <c r="B2205">
        <v>3001.9873575377801</v>
      </c>
      <c r="D2205" s="1">
        <v>41939</v>
      </c>
      <c r="E2205">
        <f t="shared" si="220"/>
        <v>2579.92</v>
      </c>
      <c r="F2205">
        <f t="shared" si="221"/>
        <v>3119.08097683098</v>
      </c>
      <c r="G2205" s="2">
        <f t="shared" si="222"/>
        <v>1.1292156413826859E-3</v>
      </c>
      <c r="H2205" s="2">
        <f t="shared" si="223"/>
        <v>-1.3111903183521726E-3</v>
      </c>
      <c r="I2205">
        <f t="shared" si="224"/>
        <v>16783.023900287542</v>
      </c>
      <c r="J2205">
        <f t="shared" si="225"/>
        <v>29110.211427382055</v>
      </c>
      <c r="AB2205" s="1">
        <v>41928</v>
      </c>
      <c r="AC2205">
        <v>2588.2199999999998</v>
      </c>
    </row>
    <row r="2206" spans="1:29">
      <c r="A2206" s="1">
        <v>41918</v>
      </c>
      <c r="B2206">
        <v>3043.5173546843098</v>
      </c>
      <c r="D2206" s="1">
        <v>41940</v>
      </c>
      <c r="E2206">
        <f t="shared" si="220"/>
        <v>2575.7800000000002</v>
      </c>
      <c r="F2206">
        <f t="shared" si="221"/>
        <v>3113.3394380373302</v>
      </c>
      <c r="G2206" s="2">
        <f t="shared" si="222"/>
        <v>-1.6047009209587682E-3</v>
      </c>
      <c r="H2206" s="2">
        <f t="shared" si="223"/>
        <v>-1.8721282166727408E-3</v>
      </c>
      <c r="I2206">
        <f t="shared" si="224"/>
        <v>16756.092166378279</v>
      </c>
      <c r="J2206">
        <f t="shared" si="225"/>
        <v>29055.713379175544</v>
      </c>
      <c r="AB2206" s="1">
        <v>41929</v>
      </c>
      <c r="AC2206">
        <v>2586.9499999999998</v>
      </c>
    </row>
    <row r="2207" spans="1:29">
      <c r="A2207" s="1">
        <v>41919</v>
      </c>
      <c r="B2207">
        <v>3071.0642349074201</v>
      </c>
      <c r="D2207" s="1">
        <v>41941</v>
      </c>
      <c r="E2207">
        <f t="shared" si="220"/>
        <v>2571.4899999999998</v>
      </c>
      <c r="F2207">
        <f t="shared" si="221"/>
        <v>3098.0464861532</v>
      </c>
      <c r="G2207" s="2">
        <f t="shared" si="222"/>
        <v>-1.6655149119879642E-3</v>
      </c>
      <c r="H2207" s="2">
        <f t="shared" si="223"/>
        <v>-4.943422620923876E-3</v>
      </c>
      <c r="I2207">
        <f t="shared" si="224"/>
        <v>16728.184645008532</v>
      </c>
      <c r="J2207">
        <f t="shared" si="225"/>
        <v>28912.078708389847</v>
      </c>
      <c r="AB2207" s="1">
        <v>41932</v>
      </c>
      <c r="AC2207">
        <v>2590</v>
      </c>
    </row>
    <row r="2208" spans="1:29">
      <c r="A2208" s="1">
        <v>41920</v>
      </c>
      <c r="B2208">
        <v>3059.0873319275202</v>
      </c>
      <c r="D2208" s="1">
        <v>41942</v>
      </c>
      <c r="E2208">
        <f t="shared" si="220"/>
        <v>2573.25</v>
      </c>
      <c r="F2208">
        <f t="shared" si="221"/>
        <v>3032.9300215927901</v>
      </c>
      <c r="G2208" s="2">
        <f t="shared" si="222"/>
        <v>6.8442809421775941E-4</v>
      </c>
      <c r="H2208" s="2">
        <f t="shared" si="223"/>
        <v>-2.1049905529325539E-2</v>
      </c>
      <c r="I2208">
        <f t="shared" si="224"/>
        <v>16739.633884544837</v>
      </c>
      <c r="J2208">
        <f t="shared" si="225"/>
        <v>28303.482182921816</v>
      </c>
      <c r="AB2208" s="1">
        <v>41933</v>
      </c>
      <c r="AC2208">
        <v>2588.7800000000002</v>
      </c>
    </row>
    <row r="2209" spans="1:29">
      <c r="A2209" s="1">
        <v>41921</v>
      </c>
      <c r="B2209">
        <v>3101.9883425542698</v>
      </c>
      <c r="D2209" s="1">
        <v>41943</v>
      </c>
      <c r="E2209">
        <f t="shared" si="220"/>
        <v>2568.56</v>
      </c>
      <c r="F2209">
        <f t="shared" si="221"/>
        <v>2962.8807875998</v>
      </c>
      <c r="G2209" s="2">
        <f t="shared" si="222"/>
        <v>-1.8225978820557431E-3</v>
      </c>
      <c r="H2209" s="2">
        <f t="shared" si="223"/>
        <v>-2.3127574142064265E-2</v>
      </c>
      <c r="I2209">
        <f t="shared" si="224"/>
        <v>16709.124263280479</v>
      </c>
      <c r="J2209">
        <f t="shared" si="225"/>
        <v>27648.891300257699</v>
      </c>
      <c r="AB2209" s="1">
        <v>41934</v>
      </c>
      <c r="AC2209">
        <v>2585.42</v>
      </c>
    </row>
    <row r="2210" spans="1:29">
      <c r="A2210" s="1">
        <v>41922</v>
      </c>
      <c r="B2210">
        <v>3101.98741579849</v>
      </c>
      <c r="D2210" s="1">
        <v>41946</v>
      </c>
      <c r="E2210">
        <f t="shared" si="220"/>
        <v>2566.38</v>
      </c>
      <c r="F2210">
        <f t="shared" si="221"/>
        <v>2956.0948055675499</v>
      </c>
      <c r="G2210" s="2">
        <f t="shared" si="222"/>
        <v>-8.487245771949814E-4</v>
      </c>
      <c r="H2210" s="2">
        <f t="shared" si="223"/>
        <v>-2.3216816627378615E-3</v>
      </c>
      <c r="I2210">
        <f t="shared" si="224"/>
        <v>16694.942818854826</v>
      </c>
      <c r="J2210">
        <f t="shared" si="225"/>
        <v>27584.69937633086</v>
      </c>
      <c r="AB2210" s="1">
        <v>41935</v>
      </c>
      <c r="AC2210">
        <v>2576.91</v>
      </c>
    </row>
    <row r="2211" spans="1:29">
      <c r="A2211" s="1">
        <v>41925</v>
      </c>
      <c r="B2211">
        <v>3101.98741579849</v>
      </c>
      <c r="D2211" s="1">
        <v>41947</v>
      </c>
      <c r="E2211">
        <f t="shared" si="220"/>
        <v>2565.89</v>
      </c>
      <c r="F2211">
        <f t="shared" si="221"/>
        <v>2951.6622735935898</v>
      </c>
      <c r="G2211" s="2">
        <f t="shared" si="222"/>
        <v>-1.9093041560491741E-4</v>
      </c>
      <c r="H2211" s="2">
        <f t="shared" si="223"/>
        <v>-1.5308044895870113E-3</v>
      </c>
      <c r="I2211">
        <f t="shared" si="224"/>
        <v>16691.755246483921</v>
      </c>
      <c r="J2211">
        <f t="shared" si="225"/>
        <v>27542.472594681665</v>
      </c>
      <c r="AB2211" s="1">
        <v>41936</v>
      </c>
      <c r="AC2211">
        <v>2577.0100000000002</v>
      </c>
    </row>
    <row r="2212" spans="1:29">
      <c r="A2212" s="1">
        <v>41926</v>
      </c>
      <c r="B2212">
        <v>3146.1757579012201</v>
      </c>
      <c r="D2212" s="1">
        <v>41948</v>
      </c>
      <c r="E2212">
        <f t="shared" si="220"/>
        <v>2564.16</v>
      </c>
      <c r="F2212">
        <f t="shared" si="221"/>
        <v>2894.0795189484702</v>
      </c>
      <c r="G2212" s="2">
        <f t="shared" si="222"/>
        <v>-6.7422999427102503E-4</v>
      </c>
      <c r="H2212" s="2">
        <f t="shared" si="223"/>
        <v>-1.9539934304404403E-2</v>
      </c>
      <c r="I2212">
        <f t="shared" si="224"/>
        <v>16680.501164439709</v>
      </c>
      <c r="J2212">
        <f t="shared" si="225"/>
        <v>27004.294489600728</v>
      </c>
      <c r="AB2212" s="1">
        <v>41939</v>
      </c>
      <c r="AC2212">
        <v>2579.92</v>
      </c>
    </row>
    <row r="2213" spans="1:29">
      <c r="A2213" s="1">
        <v>41927</v>
      </c>
      <c r="B2213">
        <v>3176.92978654936</v>
      </c>
      <c r="D2213" s="1">
        <v>41949</v>
      </c>
      <c r="E2213">
        <f t="shared" si="220"/>
        <v>2559.98</v>
      </c>
      <c r="F2213">
        <f t="shared" si="221"/>
        <v>2878.7688434824699</v>
      </c>
      <c r="G2213" s="2">
        <f t="shared" si="222"/>
        <v>-1.6301634843378654E-3</v>
      </c>
      <c r="H2213" s="2">
        <f t="shared" si="223"/>
        <v>-5.3216929463039461E-3</v>
      </c>
      <c r="I2213">
        <f t="shared" si="224"/>
        <v>16653.309220540985</v>
      </c>
      <c r="J2213">
        <f t="shared" si="225"/>
        <v>26860.585926095508</v>
      </c>
      <c r="AB2213" s="1">
        <v>41940</v>
      </c>
      <c r="AC2213">
        <v>2575.7800000000002</v>
      </c>
    </row>
    <row r="2214" spans="1:29">
      <c r="A2214" s="1">
        <v>41928</v>
      </c>
      <c r="B2214">
        <v>3160.4063965453902</v>
      </c>
      <c r="D2214" s="1">
        <v>41950</v>
      </c>
      <c r="E2214">
        <f t="shared" si="220"/>
        <v>2568.54</v>
      </c>
      <c r="F2214">
        <f t="shared" si="221"/>
        <v>2960.40040016274</v>
      </c>
      <c r="G2214" s="2">
        <f t="shared" si="222"/>
        <v>3.3437761232508745E-3</v>
      </c>
      <c r="H2214" s="2">
        <f t="shared" si="223"/>
        <v>2.8325063245829476E-2</v>
      </c>
      <c r="I2214">
        <f t="shared" si="224"/>
        <v>16708.994158285743</v>
      </c>
      <c r="J2214">
        <f t="shared" si="225"/>
        <v>27621.413721272198</v>
      </c>
      <c r="AB2214" s="1">
        <v>41941</v>
      </c>
      <c r="AC2214">
        <v>2571.4899999999998</v>
      </c>
    </row>
    <row r="2215" spans="1:29">
      <c r="A2215" s="1">
        <v>41929</v>
      </c>
      <c r="B2215">
        <v>3149.2797799969899</v>
      </c>
      <c r="D2215" s="1">
        <v>41953</v>
      </c>
      <c r="E2215">
        <f t="shared" si="220"/>
        <v>2561.3200000000002</v>
      </c>
      <c r="F2215">
        <f t="shared" si="221"/>
        <v>2924.2080829813099</v>
      </c>
      <c r="G2215" s="2">
        <f t="shared" si="222"/>
        <v>-2.8109353952049387E-3</v>
      </c>
      <c r="H2215" s="2">
        <f t="shared" si="223"/>
        <v>-1.2256829644549582E-2</v>
      </c>
      <c r="I2215">
        <f t="shared" si="224"/>
        <v>16662.026255187946</v>
      </c>
      <c r="J2215">
        <f t="shared" si="225"/>
        <v>27282.862758748943</v>
      </c>
      <c r="AB2215" s="1">
        <v>41942</v>
      </c>
      <c r="AC2215">
        <v>2573.25</v>
      </c>
    </row>
    <row r="2216" spans="1:29">
      <c r="A2216" s="1">
        <v>41932</v>
      </c>
      <c r="B2216">
        <v>3168.4184312223101</v>
      </c>
      <c r="D2216" s="1">
        <v>41955</v>
      </c>
      <c r="E2216">
        <f t="shared" si="220"/>
        <v>2561.54</v>
      </c>
      <c r="F2216">
        <f t="shared" si="221"/>
        <v>2922.3841952850998</v>
      </c>
      <c r="G2216" s="2">
        <f t="shared" si="222"/>
        <v>8.5893211312804141E-5</v>
      </c>
      <c r="H2216" s="2">
        <f t="shared" si="223"/>
        <v>-6.5506942202911899E-4</v>
      </c>
      <c r="I2216">
        <f t="shared" si="224"/>
        <v>16663.457410129984</v>
      </c>
      <c r="J2216">
        <f t="shared" si="225"/>
        <v>27264.990589610272</v>
      </c>
      <c r="AB2216" s="1">
        <v>41943</v>
      </c>
      <c r="AC2216">
        <v>2568.56</v>
      </c>
    </row>
    <row r="2217" spans="1:29">
      <c r="A2217" s="1">
        <v>41933</v>
      </c>
      <c r="B2217">
        <v>3179.2678829654401</v>
      </c>
      <c r="D2217" s="1">
        <v>41956</v>
      </c>
      <c r="E2217">
        <f t="shared" si="220"/>
        <v>2561.87</v>
      </c>
      <c r="F2217">
        <f t="shared" si="221"/>
        <v>2930.0188891765301</v>
      </c>
      <c r="G2217" s="2">
        <f t="shared" si="222"/>
        <v>1.2882875145425743E-4</v>
      </c>
      <c r="H2217" s="2">
        <f t="shared" si="223"/>
        <v>2.5811388791488706E-3</v>
      </c>
      <c r="I2217">
        <f t="shared" si="224"/>
        <v>16665.604142543041</v>
      </c>
      <c r="J2217">
        <f t="shared" si="225"/>
        <v>27335.365316860742</v>
      </c>
      <c r="AB2217" s="1">
        <v>41946</v>
      </c>
      <c r="AC2217">
        <v>2566.38</v>
      </c>
    </row>
    <row r="2218" spans="1:29">
      <c r="A2218" s="1">
        <v>41934</v>
      </c>
      <c r="B2218">
        <v>3164.8135526961801</v>
      </c>
      <c r="D2218" s="1">
        <v>41957</v>
      </c>
      <c r="E2218">
        <f t="shared" si="220"/>
        <v>2565.04</v>
      </c>
      <c r="F2218">
        <f t="shared" si="221"/>
        <v>2994.25075522815</v>
      </c>
      <c r="G2218" s="2">
        <f t="shared" si="222"/>
        <v>1.2373773844887026E-3</v>
      </c>
      <c r="H2218" s="2">
        <f t="shared" si="223"/>
        <v>2.1890648050696484E-2</v>
      </c>
      <c r="I2218">
        <f t="shared" si="224"/>
        <v>16686.225784207865</v>
      </c>
      <c r="J2218">
        <f t="shared" si="225"/>
        <v>27933.754178349354</v>
      </c>
      <c r="AB2218" s="1">
        <v>41947</v>
      </c>
      <c r="AC2218">
        <v>2565.89</v>
      </c>
    </row>
    <row r="2219" spans="1:29">
      <c r="A2219" s="1">
        <v>41935</v>
      </c>
      <c r="B2219">
        <v>3112.6957528798898</v>
      </c>
      <c r="D2219" s="1">
        <v>41960</v>
      </c>
      <c r="E2219">
        <f t="shared" si="220"/>
        <v>2561.9</v>
      </c>
      <c r="F2219">
        <f t="shared" si="221"/>
        <v>2983.4389137111102</v>
      </c>
      <c r="G2219" s="2">
        <f t="shared" si="222"/>
        <v>-1.2241524498642908E-3</v>
      </c>
      <c r="H2219" s="2">
        <f t="shared" si="223"/>
        <v>-3.6422162982791321E-3</v>
      </c>
      <c r="I2219">
        <f t="shared" si="224"/>
        <v>16665.799300035138</v>
      </c>
      <c r="J2219">
        <f t="shared" si="225"/>
        <v>27832.013403608849</v>
      </c>
      <c r="AB2219" s="1">
        <v>41948</v>
      </c>
      <c r="AC2219">
        <v>2564.16</v>
      </c>
    </row>
    <row r="2220" spans="1:29">
      <c r="A2220" s="1">
        <v>41936</v>
      </c>
      <c r="B2220">
        <v>3123.0780204775801</v>
      </c>
      <c r="D2220" s="1">
        <v>41961</v>
      </c>
      <c r="E2220">
        <f t="shared" si="220"/>
        <v>2558.65</v>
      </c>
      <c r="F2220">
        <f t="shared" si="221"/>
        <v>3017.45474679677</v>
      </c>
      <c r="G2220" s="2">
        <f t="shared" si="222"/>
        <v>-1.2685897185682471E-3</v>
      </c>
      <c r="H2220" s="2">
        <f t="shared" si="223"/>
        <v>1.1370202516172013E-2</v>
      </c>
      <c r="I2220">
        <f t="shared" si="224"/>
        <v>16644.657238391392</v>
      </c>
      <c r="J2220">
        <f t="shared" si="225"/>
        <v>28148.469032440695</v>
      </c>
      <c r="AB2220" s="1">
        <v>41949</v>
      </c>
      <c r="AC2220">
        <v>2559.98</v>
      </c>
    </row>
    <row r="2221" spans="1:29">
      <c r="A2221" s="1">
        <v>41939</v>
      </c>
      <c r="B2221">
        <v>3119.08097683098</v>
      </c>
      <c r="D2221" s="1">
        <v>41962</v>
      </c>
      <c r="E2221">
        <f t="shared" si="220"/>
        <v>2552.84</v>
      </c>
      <c r="F2221">
        <f t="shared" si="221"/>
        <v>3000.9602828685802</v>
      </c>
      <c r="G2221" s="2">
        <f t="shared" si="222"/>
        <v>-2.2707287045903302E-3</v>
      </c>
      <c r="H2221" s="2">
        <f t="shared" si="223"/>
        <v>-5.4976992636946217E-3</v>
      </c>
      <c r="I2221">
        <f t="shared" si="224"/>
        <v>16606.86173742211</v>
      </c>
      <c r="J2221">
        <f t="shared" si="225"/>
        <v>27993.717214966917</v>
      </c>
      <c r="AB2221" s="1">
        <v>41950</v>
      </c>
      <c r="AC2221">
        <v>2568.54</v>
      </c>
    </row>
    <row r="2222" spans="1:29">
      <c r="A2222" s="1">
        <v>41940</v>
      </c>
      <c r="B2222">
        <v>3113.3394380373302</v>
      </c>
      <c r="D2222" s="1">
        <v>41963</v>
      </c>
      <c r="E2222">
        <f t="shared" si="220"/>
        <v>2556.12</v>
      </c>
      <c r="F2222">
        <f t="shared" si="221"/>
        <v>2997.4569117032802</v>
      </c>
      <c r="G2222" s="2">
        <f t="shared" si="222"/>
        <v>1.2848435467949226E-3</v>
      </c>
      <c r="H2222" s="2">
        <f t="shared" si="223"/>
        <v>-1.1987659113617314E-3</v>
      </c>
      <c r="I2222">
        <f t="shared" si="224"/>
        <v>16628.198956557953</v>
      </c>
      <c r="J2222">
        <f t="shared" si="225"/>
        <v>27960.159301037314</v>
      </c>
      <c r="AB2222" s="1">
        <v>41953</v>
      </c>
      <c r="AC2222">
        <v>2561.3200000000002</v>
      </c>
    </row>
    <row r="2223" spans="1:29">
      <c r="A2223" s="1">
        <v>41941</v>
      </c>
      <c r="B2223">
        <v>3098.0464861532</v>
      </c>
      <c r="D2223" s="1">
        <v>41964</v>
      </c>
      <c r="E2223">
        <f t="shared" si="220"/>
        <v>2564.2399999999998</v>
      </c>
      <c r="F2223">
        <f t="shared" si="221"/>
        <v>3023.26795263757</v>
      </c>
      <c r="G2223" s="2">
        <f t="shared" si="222"/>
        <v>3.1766896702813963E-3</v>
      </c>
      <c r="H2223" s="2">
        <f t="shared" si="223"/>
        <v>8.579630599069599E-3</v>
      </c>
      <c r="I2223">
        <f t="shared" si="224"/>
        <v>16681.021584418635</v>
      </c>
      <c r="J2223">
        <f t="shared" si="225"/>
        <v>28200.047139331353</v>
      </c>
      <c r="AB2223" s="1">
        <v>41955</v>
      </c>
      <c r="AC2223">
        <v>2561.54</v>
      </c>
    </row>
    <row r="2224" spans="1:29">
      <c r="A2224" s="1">
        <v>41942</v>
      </c>
      <c r="B2224">
        <v>3032.9300215927901</v>
      </c>
      <c r="D2224" s="1">
        <v>41967</v>
      </c>
      <c r="E2224">
        <f t="shared" si="220"/>
        <v>2568.5100000000002</v>
      </c>
      <c r="F2224">
        <f t="shared" si="221"/>
        <v>3020.8581010114099</v>
      </c>
      <c r="G2224" s="2">
        <f t="shared" si="222"/>
        <v>1.6652107447041598E-3</v>
      </c>
      <c r="H2224" s="2">
        <f t="shared" si="223"/>
        <v>-8.2845077455709825E-4</v>
      </c>
      <c r="I2224">
        <f t="shared" si="224"/>
        <v>16708.79900079365</v>
      </c>
      <c r="J2224">
        <f t="shared" si="225"/>
        <v>28176.684788436229</v>
      </c>
      <c r="AB2224" s="1">
        <v>41956</v>
      </c>
      <c r="AC2224">
        <v>2561.87</v>
      </c>
    </row>
    <row r="2225" spans="1:29">
      <c r="A2225" s="1">
        <v>41943</v>
      </c>
      <c r="B2225">
        <v>2962.8807875998</v>
      </c>
      <c r="D2225" s="1">
        <v>41968</v>
      </c>
      <c r="E2225">
        <f t="shared" si="220"/>
        <v>2577.85</v>
      </c>
      <c r="F2225">
        <f t="shared" si="221"/>
        <v>3032.5550485038998</v>
      </c>
      <c r="G2225" s="2">
        <f t="shared" si="222"/>
        <v>3.636349478880696E-3</v>
      </c>
      <c r="H2225" s="2">
        <f t="shared" si="223"/>
        <v>3.8407120098243549E-3</v>
      </c>
      <c r="I2225">
        <f t="shared" si="224"/>
        <v>16769.558033332909</v>
      </c>
      <c r="J2225">
        <f t="shared" si="225"/>
        <v>28284.903320100209</v>
      </c>
      <c r="AB2225" s="1">
        <v>41957</v>
      </c>
      <c r="AC2225">
        <v>2565.04</v>
      </c>
    </row>
    <row r="2226" spans="1:29">
      <c r="A2226" s="1">
        <v>41946</v>
      </c>
      <c r="B2226">
        <v>2956.0948055675499</v>
      </c>
      <c r="D2226" s="1">
        <v>41969</v>
      </c>
      <c r="E2226">
        <f t="shared" si="220"/>
        <v>2581.58</v>
      </c>
      <c r="F2226">
        <f t="shared" si="221"/>
        <v>3035.7849176959799</v>
      </c>
      <c r="G2226" s="2">
        <f t="shared" si="222"/>
        <v>1.4469422192913139E-3</v>
      </c>
      <c r="H2226" s="2">
        <f t="shared" si="223"/>
        <v>1.0337161067020769E-3</v>
      </c>
      <c r="I2226">
        <f t="shared" si="224"/>
        <v>16793.822614850193</v>
      </c>
      <c r="J2226">
        <f t="shared" si="225"/>
        <v>28314.141880238705</v>
      </c>
      <c r="AB2226" s="1">
        <v>41960</v>
      </c>
      <c r="AC2226">
        <v>2561.9</v>
      </c>
    </row>
    <row r="2227" spans="1:29">
      <c r="A2227" s="1">
        <v>41947</v>
      </c>
      <c r="B2227">
        <v>2951.6622735935898</v>
      </c>
      <c r="D2227" s="1">
        <v>41971</v>
      </c>
      <c r="E2227">
        <f t="shared" si="220"/>
        <v>2585.87</v>
      </c>
      <c r="F2227">
        <f t="shared" si="221"/>
        <v>2994.7556918229602</v>
      </c>
      <c r="G2227" s="2">
        <f t="shared" si="222"/>
        <v>1.6617730227224126E-3</v>
      </c>
      <c r="H2227" s="2">
        <f t="shared" si="223"/>
        <v>-1.3546544447571673E-2</v>
      </c>
      <c r="I2227">
        <f t="shared" si="224"/>
        <v>16821.730136219936</v>
      </c>
      <c r="J2227">
        <f t="shared" si="225"/>
        <v>27930.583098763203</v>
      </c>
      <c r="AB2227" s="1">
        <v>41961</v>
      </c>
      <c r="AC2227">
        <v>2558.65</v>
      </c>
    </row>
    <row r="2228" spans="1:29">
      <c r="A2228" s="1">
        <v>41948</v>
      </c>
      <c r="B2228">
        <v>2894.0795189484702</v>
      </c>
      <c r="D2228" s="1">
        <v>41974</v>
      </c>
      <c r="E2228">
        <f t="shared" si="220"/>
        <v>2578.67</v>
      </c>
      <c r="F2228">
        <f t="shared" si="221"/>
        <v>3089.4651430122199</v>
      </c>
      <c r="G2228" s="2">
        <f t="shared" si="222"/>
        <v>-2.7843627096488799E-3</v>
      </c>
      <c r="H2228" s="2">
        <f t="shared" si="223"/>
        <v>3.1593751781974953E-2</v>
      </c>
      <c r="I2228">
        <f t="shared" si="224"/>
        <v>16774.892338116868</v>
      </c>
      <c r="J2228">
        <f t="shared" si="225"/>
        <v>28813.015008311351</v>
      </c>
      <c r="AB2228" s="1">
        <v>41962</v>
      </c>
      <c r="AC2228">
        <v>2552.84</v>
      </c>
    </row>
    <row r="2229" spans="1:29">
      <c r="A2229" s="1">
        <v>41949</v>
      </c>
      <c r="B2229">
        <v>2878.7688434824699</v>
      </c>
      <c r="D2229" s="1">
        <v>41975</v>
      </c>
      <c r="E2229">
        <f t="shared" si="220"/>
        <v>2567.36</v>
      </c>
      <c r="F2229">
        <f t="shared" si="221"/>
        <v>3027.6186773004902</v>
      </c>
      <c r="G2229" s="2">
        <f t="shared" si="222"/>
        <v>-4.3859819209126627E-3</v>
      </c>
      <c r="H2229" s="2">
        <f t="shared" si="223"/>
        <v>-2.0049851713689257E-2</v>
      </c>
      <c r="I2229">
        <f t="shared" si="224"/>
        <v>16701.31796359663</v>
      </c>
      <c r="J2229">
        <f t="shared" si="225"/>
        <v>28235.318329970407</v>
      </c>
      <c r="AB2229" s="1">
        <v>41963</v>
      </c>
      <c r="AC2229">
        <v>2556.12</v>
      </c>
    </row>
    <row r="2230" spans="1:29">
      <c r="A2230" s="1">
        <v>41950</v>
      </c>
      <c r="B2230">
        <v>2960.40040016274</v>
      </c>
      <c r="D2230" s="1">
        <v>41976</v>
      </c>
      <c r="E2230">
        <f t="shared" si="220"/>
        <v>2567.98</v>
      </c>
      <c r="F2230">
        <f t="shared" si="221"/>
        <v>3053.1787159495698</v>
      </c>
      <c r="G2230" s="2">
        <f t="shared" si="222"/>
        <v>2.4149320702981925E-4</v>
      </c>
      <c r="H2230" s="2">
        <f t="shared" si="223"/>
        <v>8.4109420374972269E-3</v>
      </c>
      <c r="I2230">
        <f t="shared" si="224"/>
        <v>16705.351218433283</v>
      </c>
      <c r="J2230">
        <f t="shared" si="225"/>
        <v>28472.803955854069</v>
      </c>
      <c r="AB2230" s="1">
        <v>41964</v>
      </c>
      <c r="AC2230">
        <v>2564.2399999999998</v>
      </c>
    </row>
    <row r="2231" spans="1:29">
      <c r="A2231" s="1">
        <v>41953</v>
      </c>
      <c r="B2231">
        <v>2924.2080829813099</v>
      </c>
      <c r="D2231" s="1">
        <v>41977</v>
      </c>
      <c r="E2231">
        <f t="shared" si="220"/>
        <v>2573.2199999999998</v>
      </c>
      <c r="F2231">
        <f t="shared" si="221"/>
        <v>3059.2322518853798</v>
      </c>
      <c r="G2231" s="2">
        <f t="shared" si="222"/>
        <v>2.0405143342236975E-3</v>
      </c>
      <c r="H2231" s="2">
        <f t="shared" si="223"/>
        <v>1.9513503009501395E-3</v>
      </c>
      <c r="I2231">
        <f t="shared" si="224"/>
        <v>16739.438727052737</v>
      </c>
      <c r="J2231">
        <f t="shared" si="225"/>
        <v>28528.364370422216</v>
      </c>
      <c r="AB2231" s="1">
        <v>41967</v>
      </c>
      <c r="AC2231">
        <v>2568.5100000000002</v>
      </c>
    </row>
    <row r="2232" spans="1:29">
      <c r="A2232" s="1">
        <v>41954</v>
      </c>
      <c r="B2232">
        <v>2924.2080829813099</v>
      </c>
      <c r="D2232" s="1">
        <v>41978</v>
      </c>
      <c r="E2232">
        <f t="shared" si="220"/>
        <v>2566.0700000000002</v>
      </c>
      <c r="F2232">
        <f t="shared" si="221"/>
        <v>3002.5196993733898</v>
      </c>
      <c r="G2232" s="2">
        <f t="shared" si="222"/>
        <v>-2.7786197837726956E-3</v>
      </c>
      <c r="H2232" s="2">
        <f t="shared" si="223"/>
        <v>-1.8569514289120712E-2</v>
      </c>
      <c r="I2232">
        <f t="shared" si="224"/>
        <v>16692.926191436498</v>
      </c>
      <c r="J2232">
        <f t="shared" si="225"/>
        <v>27998.606500600421</v>
      </c>
      <c r="AB2232" s="1">
        <v>41968</v>
      </c>
      <c r="AC2232">
        <v>2577.85</v>
      </c>
    </row>
    <row r="2233" spans="1:29">
      <c r="A2233" s="1">
        <v>41955</v>
      </c>
      <c r="B2233">
        <v>2922.3841952850998</v>
      </c>
      <c r="D2233" s="1">
        <v>41981</v>
      </c>
      <c r="E2233">
        <f t="shared" si="220"/>
        <v>2575.25</v>
      </c>
      <c r="F2233">
        <f t="shared" si="221"/>
        <v>3023.1307324230402</v>
      </c>
      <c r="G2233" s="2">
        <f t="shared" si="222"/>
        <v>3.577455018763942E-3</v>
      </c>
      <c r="H2233" s="2">
        <f t="shared" si="223"/>
        <v>6.8332295852409856E-3</v>
      </c>
      <c r="I2233">
        <f t="shared" si="224"/>
        <v>16752.644384017909</v>
      </c>
      <c r="J2233">
        <f t="shared" si="225"/>
        <v>28189.927406885843</v>
      </c>
      <c r="AB2233" s="1">
        <v>41969</v>
      </c>
      <c r="AC2233">
        <v>2581.58</v>
      </c>
    </row>
    <row r="2234" spans="1:29">
      <c r="A2234" s="1">
        <v>41956</v>
      </c>
      <c r="B2234">
        <v>2930.0188891765301</v>
      </c>
      <c r="D2234" s="1">
        <v>41982</v>
      </c>
      <c r="E2234">
        <f t="shared" si="220"/>
        <v>2577.21</v>
      </c>
      <c r="F2234">
        <f t="shared" si="221"/>
        <v>3121.5959650371401</v>
      </c>
      <c r="G2234" s="2">
        <f t="shared" si="222"/>
        <v>7.6109115619837908E-4</v>
      </c>
      <c r="H2234" s="2">
        <f t="shared" si="223"/>
        <v>3.2539267591019737E-2</v>
      </c>
      <c r="I2234">
        <f t="shared" si="224"/>
        <v>16765.39467350152</v>
      </c>
      <c r="J2234">
        <f t="shared" si="225"/>
        <v>29107.206998149919</v>
      </c>
      <c r="AB2234" s="1">
        <v>41971</v>
      </c>
      <c r="AC2234">
        <v>2585.87</v>
      </c>
    </row>
    <row r="2235" spans="1:29">
      <c r="A2235" s="1">
        <v>41957</v>
      </c>
      <c r="B2235">
        <v>2994.25075522815</v>
      </c>
      <c r="D2235" s="1">
        <v>41983</v>
      </c>
      <c r="E2235">
        <f t="shared" si="220"/>
        <v>2582.6</v>
      </c>
      <c r="F2235">
        <f t="shared" si="221"/>
        <v>3121.1938453224998</v>
      </c>
      <c r="G2235" s="2">
        <f t="shared" si="222"/>
        <v>2.0914089267074498E-3</v>
      </c>
      <c r="H2235" s="2">
        <f t="shared" si="223"/>
        <v>-1.6016783603226481E-4</v>
      </c>
      <c r="I2235">
        <f t="shared" si="224"/>
        <v>16800.457969581454</v>
      </c>
      <c r="J2235">
        <f t="shared" si="225"/>
        <v>29102.544959792081</v>
      </c>
      <c r="AB2235" s="1">
        <v>41974</v>
      </c>
      <c r="AC2235">
        <v>2578.67</v>
      </c>
    </row>
    <row r="2236" spans="1:29">
      <c r="A2236" s="1">
        <v>41960</v>
      </c>
      <c r="B2236">
        <v>2983.4389137111102</v>
      </c>
      <c r="D2236" s="1">
        <v>41984</v>
      </c>
      <c r="E2236">
        <f t="shared" si="220"/>
        <v>2579.58</v>
      </c>
      <c r="F2236">
        <f t="shared" si="221"/>
        <v>3107.1596542120401</v>
      </c>
      <c r="G2236" s="2">
        <f t="shared" si="222"/>
        <v>-1.1693642066135101E-3</v>
      </c>
      <c r="H2236" s="2">
        <f t="shared" si="223"/>
        <v>-4.5277668612448193E-3</v>
      </c>
      <c r="I2236">
        <f t="shared" si="224"/>
        <v>16780.81211537711</v>
      </c>
      <c r="J2236">
        <f t="shared" si="225"/>
        <v>28970.775421145248</v>
      </c>
      <c r="AB2236" s="1">
        <v>41975</v>
      </c>
      <c r="AC2236">
        <v>2567.36</v>
      </c>
    </row>
    <row r="2237" spans="1:29">
      <c r="A2237" s="1">
        <v>41961</v>
      </c>
      <c r="B2237">
        <v>3017.45474679677</v>
      </c>
      <c r="D2237" s="1">
        <v>41985</v>
      </c>
      <c r="E2237">
        <f t="shared" si="220"/>
        <v>2588.46</v>
      </c>
      <c r="F2237">
        <f t="shared" si="221"/>
        <v>3112.9922107367702</v>
      </c>
      <c r="G2237" s="2">
        <f t="shared" si="222"/>
        <v>3.4424208592096495E-3</v>
      </c>
      <c r="H2237" s="2">
        <f t="shared" si="223"/>
        <v>1.8457852745981892E-3</v>
      </c>
      <c r="I2237">
        <f t="shared" si="224"/>
        <v>16838.578733037561</v>
      </c>
      <c r="J2237">
        <f t="shared" si="225"/>
        <v>29024.249251811289</v>
      </c>
      <c r="AB2237" s="1">
        <v>41976</v>
      </c>
      <c r="AC2237">
        <v>2567.98</v>
      </c>
    </row>
    <row r="2238" spans="1:29">
      <c r="A2238" s="1">
        <v>41962</v>
      </c>
      <c r="B2238">
        <v>3000.9602828685802</v>
      </c>
      <c r="D2238" s="1">
        <v>41988</v>
      </c>
      <c r="E2238">
        <f t="shared" si="220"/>
        <v>2584</v>
      </c>
      <c r="F2238">
        <f t="shared" si="221"/>
        <v>3066.57994825174</v>
      </c>
      <c r="G2238" s="2">
        <f t="shared" si="222"/>
        <v>-1.7230322276565735E-3</v>
      </c>
      <c r="H2238" s="2">
        <f t="shared" si="223"/>
        <v>-1.4940561739857394E-2</v>
      </c>
      <c r="I2238">
        <f t="shared" si="224"/>
        <v>16809.565319212605</v>
      </c>
      <c r="J2238">
        <f t="shared" si="225"/>
        <v>28590.610663911593</v>
      </c>
      <c r="AB2238" s="1">
        <v>41977</v>
      </c>
      <c r="AC2238">
        <v>2573.2199999999998</v>
      </c>
    </row>
    <row r="2239" spans="1:29">
      <c r="A2239" s="1">
        <v>41963</v>
      </c>
      <c r="B2239">
        <v>2997.4569117032802</v>
      </c>
      <c r="D2239" s="1">
        <v>41989</v>
      </c>
      <c r="E2239">
        <f t="shared" si="220"/>
        <v>2583.29</v>
      </c>
      <c r="F2239">
        <f t="shared" si="221"/>
        <v>3035.61502396269</v>
      </c>
      <c r="G2239" s="2">
        <f t="shared" si="222"/>
        <v>-2.7476780185764493E-4</v>
      </c>
      <c r="H2239" s="2">
        <f t="shared" si="223"/>
        <v>-1.0128892662440469E-2</v>
      </c>
      <c r="I2239">
        <f t="shared" si="224"/>
        <v>16804.946591899661</v>
      </c>
      <c r="J2239">
        <f t="shared" si="225"/>
        <v>28301.01943734321</v>
      </c>
      <c r="AB2239" s="1">
        <v>41978</v>
      </c>
      <c r="AC2239">
        <v>2566.0700000000002</v>
      </c>
    </row>
    <row r="2240" spans="1:29">
      <c r="A2240" s="1">
        <v>41964</v>
      </c>
      <c r="B2240">
        <v>3023.26795263757</v>
      </c>
      <c r="D2240" s="1">
        <v>41990</v>
      </c>
      <c r="E2240">
        <f t="shared" si="220"/>
        <v>2575.0700000000002</v>
      </c>
      <c r="F2240">
        <f t="shared" si="221"/>
        <v>3015.7129281203001</v>
      </c>
      <c r="G2240" s="2">
        <f t="shared" si="222"/>
        <v>-3.1819888591678724E-3</v>
      </c>
      <c r="H2240" s="2">
        <f t="shared" si="223"/>
        <v>-6.5875480936539495E-3</v>
      </c>
      <c r="I2240">
        <f t="shared" si="224"/>
        <v>16751.473439065325</v>
      </c>
      <c r="J2240">
        <f t="shared" si="225"/>
        <v>28114.585110700278</v>
      </c>
      <c r="AB2240" s="1">
        <v>41981</v>
      </c>
      <c r="AC2240">
        <v>2575.25</v>
      </c>
    </row>
    <row r="2241" spans="1:29">
      <c r="A2241" s="1">
        <v>41967</v>
      </c>
      <c r="B2241">
        <v>3020.8581010114099</v>
      </c>
      <c r="D2241" s="1">
        <v>41991</v>
      </c>
      <c r="E2241">
        <f t="shared" si="220"/>
        <v>2573.5700000000002</v>
      </c>
      <c r="F2241">
        <f t="shared" si="221"/>
        <v>3010.7498035314502</v>
      </c>
      <c r="G2241" s="2">
        <f t="shared" si="222"/>
        <v>-5.8250843666385332E-4</v>
      </c>
      <c r="H2241" s="2">
        <f t="shared" si="223"/>
        <v>-1.677104192697764E-3</v>
      </c>
      <c r="I2241">
        <f t="shared" si="224"/>
        <v>16741.715564460519</v>
      </c>
      <c r="J2241">
        <f t="shared" si="225"/>
        <v>28067.434022135167</v>
      </c>
      <c r="AB2241" s="1">
        <v>41982</v>
      </c>
      <c r="AC2241">
        <v>2577.21</v>
      </c>
    </row>
    <row r="2242" spans="1:29">
      <c r="A2242" s="1">
        <v>41968</v>
      </c>
      <c r="B2242">
        <v>3032.5550485038998</v>
      </c>
      <c r="D2242" s="1">
        <v>41992</v>
      </c>
      <c r="E2242">
        <f t="shared" si="220"/>
        <v>2580.83</v>
      </c>
      <c r="F2242">
        <f t="shared" si="221"/>
        <v>3026.0563325415101</v>
      </c>
      <c r="G2242" s="2">
        <f t="shared" si="222"/>
        <v>2.8209840804795938E-3</v>
      </c>
      <c r="H2242" s="2">
        <f t="shared" si="223"/>
        <v>5.0526099429982433E-3</v>
      </c>
      <c r="I2242">
        <f t="shared" si="224"/>
        <v>16788.943677547781</v>
      </c>
      <c r="J2242">
        <f t="shared" si="225"/>
        <v>28209.247818349853</v>
      </c>
      <c r="AB2242" s="1">
        <v>41983</v>
      </c>
      <c r="AC2242">
        <v>2582.6</v>
      </c>
    </row>
    <row r="2243" spans="1:29">
      <c r="A2243" s="1">
        <v>41969</v>
      </c>
      <c r="B2243">
        <v>3035.7849176959799</v>
      </c>
      <c r="D2243" s="1">
        <v>41995</v>
      </c>
      <c r="E2243">
        <f t="shared" si="220"/>
        <v>2585.58</v>
      </c>
      <c r="F2243">
        <f t="shared" si="221"/>
        <v>2989.0338734263701</v>
      </c>
      <c r="G2243" s="2">
        <f t="shared" si="222"/>
        <v>1.840493174676272E-3</v>
      </c>
      <c r="H2243" s="2">
        <f t="shared" si="223"/>
        <v>-1.2265906348266553E-2</v>
      </c>
      <c r="I2243">
        <f t="shared" si="224"/>
        <v>16819.843613796333</v>
      </c>
      <c r="J2243">
        <f t="shared" si="225"/>
        <v>27863.235826454933</v>
      </c>
      <c r="AB2243" s="1">
        <v>41984</v>
      </c>
      <c r="AC2243">
        <v>2579.58</v>
      </c>
    </row>
    <row r="2244" spans="1:29">
      <c r="A2244" s="1">
        <v>41971</v>
      </c>
      <c r="B2244">
        <v>2994.7556918229602</v>
      </c>
      <c r="D2244" s="1">
        <v>41996</v>
      </c>
      <c r="E2244">
        <f t="shared" si="220"/>
        <v>2570.1999999999998</v>
      </c>
      <c r="F2244">
        <f t="shared" si="221"/>
        <v>2965.06059240795</v>
      </c>
      <c r="G2244" s="2">
        <f t="shared" si="222"/>
        <v>-5.9483752194865458E-3</v>
      </c>
      <c r="H2244" s="2">
        <f t="shared" si="223"/>
        <v>-8.0517604942745066E-3</v>
      </c>
      <c r="I2244">
        <f t="shared" si="224"/>
        <v>16719.792872848386</v>
      </c>
      <c r="J2244">
        <f t="shared" si="225"/>
        <v>27638.88772498483</v>
      </c>
      <c r="AB2244" s="1">
        <v>41985</v>
      </c>
      <c r="AC2244">
        <v>2588.46</v>
      </c>
    </row>
    <row r="2245" spans="1:29">
      <c r="A2245" s="1">
        <v>41974</v>
      </c>
      <c r="B2245">
        <v>3089.4651430122199</v>
      </c>
      <c r="D2245" s="1">
        <v>41997</v>
      </c>
      <c r="E2245">
        <f t="shared" ref="E2245:E2308" si="226">SUMIF(AB:AB,D2245,AC:AC)</f>
        <v>2572.59</v>
      </c>
      <c r="F2245">
        <f t="shared" ref="F2245:F2308" si="227">SUMIF(A:A,D2245,B:B)</f>
        <v>2959.14953462418</v>
      </c>
      <c r="G2245" s="2">
        <f t="shared" ref="G2245:G2308" si="228">E2245/E2244-1</f>
        <v>9.2988872461297056E-4</v>
      </c>
      <c r="H2245" s="2">
        <f t="shared" ref="H2245:H2308" si="229">(F2245/F2244-1)-($M$23/252)</f>
        <v>-2.024919860151441E-3</v>
      </c>
      <c r="I2245">
        <f t="shared" ref="I2245:I2308" si="230">I2244*(1+G2245)</f>
        <v>16735.340419718712</v>
      </c>
      <c r="J2245">
        <f t="shared" ref="J2245:J2308" si="231">J2244*(1+H2245)</f>
        <v>27582.921192318012</v>
      </c>
      <c r="AB2245" s="1">
        <v>41988</v>
      </c>
      <c r="AC2245">
        <v>2584</v>
      </c>
    </row>
    <row r="2246" spans="1:29">
      <c r="A2246" s="1">
        <v>41975</v>
      </c>
      <c r="B2246">
        <v>3027.6186773004902</v>
      </c>
      <c r="D2246" s="1">
        <v>41999</v>
      </c>
      <c r="E2246">
        <f t="shared" si="226"/>
        <v>2575.67</v>
      </c>
      <c r="F2246">
        <f t="shared" si="227"/>
        <v>2962.1988100690201</v>
      </c>
      <c r="G2246" s="2">
        <f t="shared" si="228"/>
        <v>1.1972370257211651E-3</v>
      </c>
      <c r="H2246" s="2">
        <f t="shared" si="229"/>
        <v>9.9910748708972397E-4</v>
      </c>
      <c r="I2246">
        <f t="shared" si="230"/>
        <v>16755.376588907246</v>
      </c>
      <c r="J2246">
        <f t="shared" si="231"/>
        <v>27610.47949539706</v>
      </c>
      <c r="AB2246" s="1">
        <v>41989</v>
      </c>
      <c r="AC2246">
        <v>2583.29</v>
      </c>
    </row>
    <row r="2247" spans="1:29">
      <c r="A2247" s="1">
        <v>41976</v>
      </c>
      <c r="B2247">
        <v>3053.1787159495698</v>
      </c>
      <c r="D2247" s="1">
        <v>42002</v>
      </c>
      <c r="E2247">
        <f t="shared" si="226"/>
        <v>2583.14</v>
      </c>
      <c r="F2247">
        <f t="shared" si="227"/>
        <v>2992.9409508553199</v>
      </c>
      <c r="G2247" s="2">
        <f t="shared" si="228"/>
        <v>2.9002162544113919E-3</v>
      </c>
      <c r="H2247" s="2">
        <f t="shared" si="229"/>
        <v>1.0346799850291378E-2</v>
      </c>
      <c r="I2247">
        <f t="shared" si="230"/>
        <v>16803.970804439177</v>
      </c>
      <c r="J2247">
        <f t="shared" si="231"/>
        <v>27896.159600506504</v>
      </c>
      <c r="AB2247" s="1">
        <v>41990</v>
      </c>
      <c r="AC2247">
        <v>2575.0700000000002</v>
      </c>
    </row>
    <row r="2248" spans="1:29">
      <c r="A2248" s="1">
        <v>41977</v>
      </c>
      <c r="B2248">
        <v>3059.2322518853798</v>
      </c>
      <c r="D2248" s="1">
        <v>42003</v>
      </c>
      <c r="E2248">
        <f t="shared" si="226"/>
        <v>2585.64</v>
      </c>
      <c r="F2248">
        <f t="shared" si="227"/>
        <v>3043.7737370901</v>
      </c>
      <c r="G2248" s="2">
        <f t="shared" si="228"/>
        <v>9.678143654621163E-4</v>
      </c>
      <c r="H2248" s="2">
        <f t="shared" si="229"/>
        <v>1.695287703448364E-2</v>
      </c>
      <c r="I2248">
        <f t="shared" si="230"/>
        <v>16820.233928780519</v>
      </c>
      <c r="J2248">
        <f t="shared" si="231"/>
        <v>28369.079763948219</v>
      </c>
      <c r="AB2248" s="1">
        <v>41991</v>
      </c>
      <c r="AC2248">
        <v>2573.5700000000002</v>
      </c>
    </row>
    <row r="2249" spans="1:29">
      <c r="A2249" s="1">
        <v>41978</v>
      </c>
      <c r="B2249">
        <v>3002.5196993733898</v>
      </c>
      <c r="D2249" s="1">
        <v>42004</v>
      </c>
      <c r="E2249">
        <f t="shared" si="226"/>
        <v>2587.44</v>
      </c>
      <c r="F2249">
        <f t="shared" si="227"/>
        <v>3006.1245128555702</v>
      </c>
      <c r="G2249" s="2">
        <f t="shared" si="228"/>
        <v>6.9615259664934648E-4</v>
      </c>
      <c r="H2249" s="2">
        <f t="shared" si="229"/>
        <v>-1.2400607727688284E-2</v>
      </c>
      <c r="I2249">
        <f t="shared" si="230"/>
        <v>16831.943378306289</v>
      </c>
      <c r="J2249">
        <f t="shared" si="231"/>
        <v>28017.285934199997</v>
      </c>
      <c r="AB2249" s="1">
        <v>41992</v>
      </c>
      <c r="AC2249">
        <v>2580.83</v>
      </c>
    </row>
    <row r="2250" spans="1:29">
      <c r="A2250" s="1">
        <v>41981</v>
      </c>
      <c r="B2250">
        <v>3023.1307324230402</v>
      </c>
      <c r="D2250" s="1">
        <v>42006</v>
      </c>
      <c r="E2250">
        <f t="shared" si="226"/>
        <v>2596.58</v>
      </c>
      <c r="F2250">
        <f t="shared" si="227"/>
        <v>3022.0912126346102</v>
      </c>
      <c r="G2250" s="2">
        <f t="shared" si="228"/>
        <v>3.5324490616206461E-3</v>
      </c>
      <c r="H2250" s="2">
        <f t="shared" si="229"/>
        <v>5.2800408278158243E-3</v>
      </c>
      <c r="I2250">
        <f t="shared" si="230"/>
        <v>16891.401360898239</v>
      </c>
      <c r="J2250">
        <f t="shared" si="231"/>
        <v>28165.218347817161</v>
      </c>
      <c r="AB2250" s="1">
        <v>41995</v>
      </c>
      <c r="AC2250">
        <v>2585.58</v>
      </c>
    </row>
    <row r="2251" spans="1:29">
      <c r="A2251" s="1">
        <v>41982</v>
      </c>
      <c r="B2251">
        <v>3121.5959650371401</v>
      </c>
      <c r="D2251" s="1">
        <v>42009</v>
      </c>
      <c r="E2251">
        <f t="shared" si="226"/>
        <v>2607.69</v>
      </c>
      <c r="F2251">
        <f t="shared" si="227"/>
        <v>3081.8925148592102</v>
      </c>
      <c r="G2251" s="2">
        <f t="shared" si="228"/>
        <v>4.2787050658943393E-3</v>
      </c>
      <c r="H2251" s="2">
        <f t="shared" si="229"/>
        <v>1.9756704170261621E-2</v>
      </c>
      <c r="I2251">
        <f t="shared" si="230"/>
        <v>16963.674685471167</v>
      </c>
      <c r="J2251">
        <f t="shared" si="231"/>
        <v>28721.670234605808</v>
      </c>
      <c r="AB2251" s="1">
        <v>41996</v>
      </c>
      <c r="AC2251">
        <v>2570.1999999999998</v>
      </c>
    </row>
    <row r="2252" spans="1:29">
      <c r="A2252" s="1">
        <v>41983</v>
      </c>
      <c r="B2252">
        <v>3121.1938453224998</v>
      </c>
      <c r="D2252" s="1">
        <v>42010</v>
      </c>
      <c r="E2252">
        <f t="shared" si="226"/>
        <v>2618.48</v>
      </c>
      <c r="F2252">
        <f t="shared" si="227"/>
        <v>3134.6786848840402</v>
      </c>
      <c r="G2252" s="2">
        <f t="shared" si="228"/>
        <v>4.1377617738305172E-3</v>
      </c>
      <c r="H2252" s="2">
        <f t="shared" si="229"/>
        <v>1.7096493432653927E-2</v>
      </c>
      <c r="I2252">
        <f t="shared" si="230"/>
        <v>17033.866330128407</v>
      </c>
      <c r="J2252">
        <f t="shared" si="231"/>
        <v>29212.710081146597</v>
      </c>
      <c r="AB2252" s="1">
        <v>41997</v>
      </c>
      <c r="AC2252">
        <v>2572.59</v>
      </c>
    </row>
    <row r="2253" spans="1:29">
      <c r="A2253" s="1">
        <v>41984</v>
      </c>
      <c r="B2253">
        <v>3107.1596542120401</v>
      </c>
      <c r="D2253" s="1">
        <v>42011</v>
      </c>
      <c r="E2253">
        <f t="shared" si="226"/>
        <v>2621.04</v>
      </c>
      <c r="F2253">
        <f t="shared" si="227"/>
        <v>3109.0412247496301</v>
      </c>
      <c r="G2253" s="2">
        <f t="shared" si="228"/>
        <v>9.776664324341322E-4</v>
      </c>
      <c r="H2253" s="2">
        <f t="shared" si="229"/>
        <v>-8.2100056849344957E-3</v>
      </c>
      <c r="I2253">
        <f t="shared" si="230"/>
        <v>17050.519769453942</v>
      </c>
      <c r="J2253">
        <f t="shared" si="231"/>
        <v>28972.87356530804</v>
      </c>
      <c r="AB2253" s="1">
        <v>41999</v>
      </c>
      <c r="AC2253">
        <v>2575.67</v>
      </c>
    </row>
    <row r="2254" spans="1:29">
      <c r="A2254" s="1">
        <v>41985</v>
      </c>
      <c r="B2254">
        <v>3112.9922107367702</v>
      </c>
      <c r="D2254" s="1">
        <v>42012</v>
      </c>
      <c r="E2254">
        <f t="shared" si="226"/>
        <v>2612</v>
      </c>
      <c r="F2254">
        <f t="shared" si="227"/>
        <v>3093.9573885425202</v>
      </c>
      <c r="G2254" s="2">
        <f t="shared" si="228"/>
        <v>-3.4490126056831993E-3</v>
      </c>
      <c r="H2254" s="2">
        <f t="shared" si="229"/>
        <v>-4.8829530020899955E-3</v>
      </c>
      <c r="I2254">
        <f t="shared" si="230"/>
        <v>16991.712311835643</v>
      </c>
      <c r="J2254">
        <f t="shared" si="231"/>
        <v>28831.400385353147</v>
      </c>
      <c r="AB2254" s="1">
        <v>42002</v>
      </c>
      <c r="AC2254">
        <v>2583.14</v>
      </c>
    </row>
    <row r="2255" spans="1:29">
      <c r="A2255" s="1">
        <v>41988</v>
      </c>
      <c r="B2255">
        <v>3066.57994825174</v>
      </c>
      <c r="D2255" s="1">
        <v>42013</v>
      </c>
      <c r="E2255">
        <f t="shared" si="226"/>
        <v>2619.59</v>
      </c>
      <c r="F2255">
        <f t="shared" si="227"/>
        <v>3126.3899835797401</v>
      </c>
      <c r="G2255" s="2">
        <f t="shared" si="228"/>
        <v>2.9058192955591089E-3</v>
      </c>
      <c r="H2255" s="2">
        <f t="shared" si="229"/>
        <v>1.0451211140901718E-2</v>
      </c>
      <c r="I2255">
        <f t="shared" si="230"/>
        <v>17041.087157335965</v>
      </c>
      <c r="J2255">
        <f t="shared" si="231"/>
        <v>29132.723438268345</v>
      </c>
      <c r="AB2255" s="1">
        <v>42003</v>
      </c>
      <c r="AC2255">
        <v>2585.64</v>
      </c>
    </row>
    <row r="2256" spans="1:29">
      <c r="A2256" s="1">
        <v>41989</v>
      </c>
      <c r="B2256">
        <v>3035.61502396269</v>
      </c>
      <c r="D2256" s="1">
        <v>42016</v>
      </c>
      <c r="E2256">
        <f t="shared" si="226"/>
        <v>2628.97</v>
      </c>
      <c r="F2256">
        <f t="shared" si="227"/>
        <v>3175.3913500826202</v>
      </c>
      <c r="G2256" s="2">
        <f t="shared" si="228"/>
        <v>3.5807130123415298E-3</v>
      </c>
      <c r="H2256" s="2">
        <f t="shared" si="229"/>
        <v>1.5642116599337976E-2</v>
      </c>
      <c r="I2256">
        <f t="shared" si="230"/>
        <v>17102.106399864686</v>
      </c>
      <c r="J2256">
        <f t="shared" si="231"/>
        <v>29588.420895146002</v>
      </c>
      <c r="AB2256" s="1">
        <v>42004</v>
      </c>
      <c r="AC2256">
        <v>2587.44</v>
      </c>
    </row>
    <row r="2257" spans="1:29">
      <c r="A2257" s="1">
        <v>41990</v>
      </c>
      <c r="B2257">
        <v>3015.7129281203001</v>
      </c>
      <c r="D2257" s="1">
        <v>42017</v>
      </c>
      <c r="E2257">
        <f t="shared" si="226"/>
        <v>2630.52</v>
      </c>
      <c r="F2257">
        <f t="shared" si="227"/>
        <v>3179.3113251055802</v>
      </c>
      <c r="G2257" s="2">
        <f t="shared" si="228"/>
        <v>5.8958451408730461E-4</v>
      </c>
      <c r="H2257" s="2">
        <f t="shared" si="229"/>
        <v>1.2031364336201008E-3</v>
      </c>
      <c r="I2257">
        <f t="shared" si="230"/>
        <v>17112.189536956321</v>
      </c>
      <c r="J2257">
        <f t="shared" si="231"/>
        <v>29624.019802338236</v>
      </c>
      <c r="AB2257" s="1">
        <v>42006</v>
      </c>
      <c r="AC2257">
        <v>2596.58</v>
      </c>
    </row>
    <row r="2258" spans="1:29">
      <c r="A2258" s="1">
        <v>41991</v>
      </c>
      <c r="B2258">
        <v>3010.7498035314502</v>
      </c>
      <c r="D2258" s="1">
        <v>42018</v>
      </c>
      <c r="E2258">
        <f t="shared" si="226"/>
        <v>2633.95</v>
      </c>
      <c r="F2258">
        <f t="shared" si="227"/>
        <v>3185.7079559393601</v>
      </c>
      <c r="G2258" s="2">
        <f t="shared" si="228"/>
        <v>1.3039246992989639E-3</v>
      </c>
      <c r="H2258" s="2">
        <f t="shared" si="229"/>
        <v>1.9806056416294634E-3</v>
      </c>
      <c r="I2258">
        <f t="shared" si="230"/>
        <v>17134.502543552644</v>
      </c>
      <c r="J2258">
        <f t="shared" si="231"/>
        <v>29682.693303086489</v>
      </c>
      <c r="AB2258" s="1">
        <v>42009</v>
      </c>
      <c r="AC2258">
        <v>2607.69</v>
      </c>
    </row>
    <row r="2259" spans="1:29">
      <c r="A2259" s="1">
        <v>41992</v>
      </c>
      <c r="B2259">
        <v>3026.0563325415101</v>
      </c>
      <c r="D2259" s="1">
        <v>42019</v>
      </c>
      <c r="E2259">
        <f t="shared" si="226"/>
        <v>2643.19</v>
      </c>
      <c r="F2259">
        <f t="shared" si="227"/>
        <v>3281.1688514529901</v>
      </c>
      <c r="G2259" s="2">
        <f t="shared" si="228"/>
        <v>3.5080392566297913E-3</v>
      </c>
      <c r="H2259" s="2">
        <f t="shared" si="229"/>
        <v>2.9934013857033506E-2</v>
      </c>
      <c r="I2259">
        <f t="shared" si="230"/>
        <v>17194.611051118249</v>
      </c>
      <c r="J2259">
        <f t="shared" si="231"/>
        <v>30571.215455735153</v>
      </c>
      <c r="AB2259" s="1">
        <v>42010</v>
      </c>
      <c r="AC2259">
        <v>2618.48</v>
      </c>
    </row>
    <row r="2260" spans="1:29">
      <c r="A2260" s="1">
        <v>41995</v>
      </c>
      <c r="B2260">
        <v>2989.0338734263701</v>
      </c>
      <c r="D2260" s="1">
        <v>42020</v>
      </c>
      <c r="E2260">
        <f t="shared" si="226"/>
        <v>2633.03</v>
      </c>
      <c r="F2260">
        <f t="shared" si="227"/>
        <v>3289.8192489415001</v>
      </c>
      <c r="G2260" s="2">
        <f t="shared" si="228"/>
        <v>-3.8438402082331402E-3</v>
      </c>
      <c r="H2260" s="2">
        <f t="shared" si="229"/>
        <v>2.6050276093941512E-3</v>
      </c>
      <c r="I2260">
        <f t="shared" si="230"/>
        <v>17128.51771379503</v>
      </c>
      <c r="J2260">
        <f t="shared" si="231"/>
        <v>30650.854316050078</v>
      </c>
      <c r="AB2260" s="1">
        <v>42011</v>
      </c>
      <c r="AC2260">
        <v>2621.04</v>
      </c>
    </row>
    <row r="2261" spans="1:29">
      <c r="A2261" s="1">
        <v>41996</v>
      </c>
      <c r="B2261">
        <v>2965.06059240795</v>
      </c>
      <c r="D2261" s="1">
        <v>42024</v>
      </c>
      <c r="E2261">
        <f t="shared" si="226"/>
        <v>2638.25</v>
      </c>
      <c r="F2261">
        <f t="shared" si="227"/>
        <v>3343.7548025357301</v>
      </c>
      <c r="G2261" s="2">
        <f t="shared" si="228"/>
        <v>1.9825068457250961E-3</v>
      </c>
      <c r="H2261" s="2">
        <f t="shared" si="229"/>
        <v>1.636333679701826E-2</v>
      </c>
      <c r="I2261">
        <f t="shared" si="230"/>
        <v>17162.475117419752</v>
      </c>
      <c r="J2261">
        <f t="shared" si="231"/>
        <v>31152.404568339942</v>
      </c>
      <c r="AB2261" s="1">
        <v>42012</v>
      </c>
      <c r="AC2261">
        <v>2612</v>
      </c>
    </row>
    <row r="2262" spans="1:29">
      <c r="A2262" s="1">
        <v>41997</v>
      </c>
      <c r="B2262">
        <v>2959.14953462418</v>
      </c>
      <c r="D2262" s="1">
        <v>42025</v>
      </c>
      <c r="E2262">
        <f t="shared" si="226"/>
        <v>2631.56</v>
      </c>
      <c r="F2262">
        <f t="shared" si="227"/>
        <v>3330.9623734746701</v>
      </c>
      <c r="G2262" s="2">
        <f t="shared" si="228"/>
        <v>-2.5357718184402245E-3</v>
      </c>
      <c r="H2262" s="2">
        <f t="shared" si="229"/>
        <v>-3.8571168886442401E-3</v>
      </c>
      <c r="I2262">
        <f t="shared" si="230"/>
        <v>17118.954996682318</v>
      </c>
      <c r="J2262">
        <f t="shared" si="231"/>
        <v>31032.246102557521</v>
      </c>
      <c r="AB2262" s="1">
        <v>42013</v>
      </c>
      <c r="AC2262">
        <v>2619.59</v>
      </c>
    </row>
    <row r="2263" spans="1:29">
      <c r="A2263" s="1">
        <v>41999</v>
      </c>
      <c r="B2263">
        <v>2962.1988100690201</v>
      </c>
      <c r="D2263" s="1">
        <v>42026</v>
      </c>
      <c r="E2263">
        <f t="shared" si="226"/>
        <v>2628.6</v>
      </c>
      <c r="F2263">
        <f t="shared" si="227"/>
        <v>3343.3714299900598</v>
      </c>
      <c r="G2263" s="2">
        <f t="shared" si="228"/>
        <v>-1.1248080986183684E-3</v>
      </c>
      <c r="H2263" s="2">
        <f t="shared" si="229"/>
        <v>3.6940175567839692E-3</v>
      </c>
      <c r="I2263">
        <f t="shared" si="230"/>
        <v>17099.699457462168</v>
      </c>
      <c r="J2263">
        <f t="shared" si="231"/>
        <v>31146.879764486806</v>
      </c>
      <c r="AB2263" s="1">
        <v>42016</v>
      </c>
      <c r="AC2263">
        <v>2628.97</v>
      </c>
    </row>
    <row r="2264" spans="1:29">
      <c r="A2264" s="1">
        <v>42002</v>
      </c>
      <c r="B2264">
        <v>2992.9409508553199</v>
      </c>
      <c r="D2264" s="1">
        <v>42027</v>
      </c>
      <c r="E2264">
        <f t="shared" si="226"/>
        <v>2643.57</v>
      </c>
      <c r="F2264">
        <f t="shared" si="227"/>
        <v>3342.4316043419099</v>
      </c>
      <c r="G2264" s="2">
        <f t="shared" si="228"/>
        <v>5.6950467929697268E-3</v>
      </c>
      <c r="H2264" s="2">
        <f t="shared" si="229"/>
        <v>-3.1245038455499563E-4</v>
      </c>
      <c r="I2264">
        <f t="shared" si="230"/>
        <v>17197.083046018135</v>
      </c>
      <c r="J2264">
        <f t="shared" si="231"/>
        <v>31137.147909926705</v>
      </c>
      <c r="AB2264" s="1">
        <v>42017</v>
      </c>
      <c r="AC2264">
        <v>2630.52</v>
      </c>
    </row>
    <row r="2265" spans="1:29">
      <c r="A2265" s="1">
        <v>42003</v>
      </c>
      <c r="B2265">
        <v>3043.7737370901</v>
      </c>
      <c r="D2265" s="1">
        <v>42030</v>
      </c>
      <c r="E2265">
        <f t="shared" si="226"/>
        <v>2642.35</v>
      </c>
      <c r="F2265">
        <f t="shared" si="227"/>
        <v>3306.7315152158299</v>
      </c>
      <c r="G2265" s="2">
        <f t="shared" si="228"/>
        <v>-4.6149714212229132E-4</v>
      </c>
      <c r="H2265" s="2">
        <f t="shared" si="229"/>
        <v>-1.0712222699678009E-2</v>
      </c>
      <c r="I2265">
        <f t="shared" si="230"/>
        <v>17189.146641339557</v>
      </c>
      <c r="J2265">
        <f t="shared" si="231"/>
        <v>30803.59984728276</v>
      </c>
      <c r="AB2265" s="1">
        <v>42018</v>
      </c>
      <c r="AC2265">
        <v>2633.95</v>
      </c>
    </row>
    <row r="2266" spans="1:29">
      <c r="A2266" s="1">
        <v>42004</v>
      </c>
      <c r="B2266">
        <v>3006.1245128555702</v>
      </c>
      <c r="D2266" s="1">
        <v>42031</v>
      </c>
      <c r="E2266">
        <f t="shared" si="226"/>
        <v>2642.73</v>
      </c>
      <c r="F2266">
        <f t="shared" si="227"/>
        <v>3341.1619297402099</v>
      </c>
      <c r="G2266" s="2">
        <f t="shared" si="228"/>
        <v>1.4381138002161897E-4</v>
      </c>
      <c r="H2266" s="2">
        <f t="shared" si="229"/>
        <v>1.038087034215337E-2</v>
      </c>
      <c r="I2266">
        <f t="shared" si="230"/>
        <v>17191.618636239444</v>
      </c>
      <c r="J2266">
        <f t="shared" si="231"/>
        <v>31123.368023368974</v>
      </c>
      <c r="AB2266" s="1">
        <v>42019</v>
      </c>
      <c r="AC2266">
        <v>2643.19</v>
      </c>
    </row>
    <row r="2267" spans="1:29">
      <c r="A2267" s="1">
        <v>42006</v>
      </c>
      <c r="B2267">
        <v>3022.0912126346102</v>
      </c>
      <c r="D2267" s="1">
        <v>42032</v>
      </c>
      <c r="E2267">
        <f t="shared" si="226"/>
        <v>2660.19</v>
      </c>
      <c r="F2267">
        <f t="shared" si="227"/>
        <v>3344.8471795364499</v>
      </c>
      <c r="G2267" s="2">
        <f t="shared" si="228"/>
        <v>6.6068043273432853E-3</v>
      </c>
      <c r="H2267" s="2">
        <f t="shared" si="229"/>
        <v>1.0716352863918374E-3</v>
      </c>
      <c r="I2267">
        <f t="shared" si="230"/>
        <v>17305.200296639385</v>
      </c>
      <c r="J2267">
        <f t="shared" si="231"/>
        <v>31156.720922774173</v>
      </c>
      <c r="AB2267" s="1">
        <v>42020</v>
      </c>
      <c r="AC2267">
        <v>2633.03</v>
      </c>
    </row>
    <row r="2268" spans="1:29">
      <c r="A2268" s="1">
        <v>42009</v>
      </c>
      <c r="B2268">
        <v>3081.8925148592102</v>
      </c>
      <c r="D2268" s="1">
        <v>42033</v>
      </c>
      <c r="E2268">
        <f t="shared" si="226"/>
        <v>2653.12</v>
      </c>
      <c r="F2268">
        <f t="shared" si="227"/>
        <v>3255.1494297466102</v>
      </c>
      <c r="G2268" s="2">
        <f t="shared" si="228"/>
        <v>-2.6577049007778797E-3</v>
      </c>
      <c r="H2268" s="2">
        <f t="shared" si="229"/>
        <v>-2.684804514947162E-2</v>
      </c>
      <c r="I2268">
        <f t="shared" si="230"/>
        <v>17259.208181002065</v>
      </c>
      <c r="J2268">
        <f t="shared" si="231"/>
        <v>30320.223872730046</v>
      </c>
      <c r="AB2268" s="1">
        <v>42024</v>
      </c>
      <c r="AC2268">
        <v>2638.25</v>
      </c>
    </row>
    <row r="2269" spans="1:29">
      <c r="A2269" s="1">
        <v>42010</v>
      </c>
      <c r="B2269">
        <v>3134.6786848840402</v>
      </c>
      <c r="D2269" s="1">
        <v>42034</v>
      </c>
      <c r="E2269">
        <f t="shared" si="226"/>
        <v>2665.94</v>
      </c>
      <c r="F2269">
        <f t="shared" si="227"/>
        <v>3333.5548092898598</v>
      </c>
      <c r="G2269" s="2">
        <f t="shared" si="228"/>
        <v>4.8320467977325254E-3</v>
      </c>
      <c r="H2269" s="2">
        <f t="shared" si="229"/>
        <v>2.4055219240173144E-2</v>
      </c>
      <c r="I2269">
        <f t="shared" si="230"/>
        <v>17342.605482624476</v>
      </c>
      <c r="J2269">
        <f t="shared" si="231"/>
        <v>31049.583505399696</v>
      </c>
      <c r="AB2269" s="1">
        <v>42025</v>
      </c>
      <c r="AC2269">
        <v>2631.56</v>
      </c>
    </row>
    <row r="2270" spans="1:29">
      <c r="A2270" s="1">
        <v>42011</v>
      </c>
      <c r="B2270">
        <v>3109.0412247496301</v>
      </c>
      <c r="D2270" s="1">
        <v>42037</v>
      </c>
      <c r="E2270">
        <f t="shared" si="226"/>
        <v>2666.55</v>
      </c>
      <c r="F2270">
        <f t="shared" si="227"/>
        <v>3323.3329606316101</v>
      </c>
      <c r="G2270" s="2">
        <f t="shared" si="228"/>
        <v>2.2881235136584799E-4</v>
      </c>
      <c r="H2270" s="2">
        <f t="shared" si="229"/>
        <v>-3.0977000669271441E-3</v>
      </c>
      <c r="I2270">
        <f t="shared" si="230"/>
        <v>17346.573684963765</v>
      </c>
      <c r="J2270">
        <f t="shared" si="231"/>
        <v>30953.401208496962</v>
      </c>
      <c r="AB2270" s="1">
        <v>42026</v>
      </c>
      <c r="AC2270">
        <v>2628.6</v>
      </c>
    </row>
    <row r="2271" spans="1:29">
      <c r="A2271" s="1">
        <v>42012</v>
      </c>
      <c r="B2271">
        <v>3093.9573885425202</v>
      </c>
      <c r="D2271" s="1">
        <v>42038</v>
      </c>
      <c r="E2271">
        <f t="shared" si="226"/>
        <v>2650.42</v>
      </c>
      <c r="F2271">
        <f t="shared" si="227"/>
        <v>3256.9287146632</v>
      </c>
      <c r="G2271" s="2">
        <f t="shared" si="228"/>
        <v>-6.0490146443907822E-3</v>
      </c>
      <c r="H2271" s="2">
        <f t="shared" si="229"/>
        <v>-2.0012568890033808E-2</v>
      </c>
      <c r="I2271">
        <f t="shared" si="230"/>
        <v>17241.644006713417</v>
      </c>
      <c r="J2271">
        <f t="shared" si="231"/>
        <v>30333.944134431062</v>
      </c>
      <c r="AB2271" s="1">
        <v>42027</v>
      </c>
      <c r="AC2271">
        <v>2643.57</v>
      </c>
    </row>
    <row r="2272" spans="1:29">
      <c r="A2272" s="1">
        <v>42013</v>
      </c>
      <c r="B2272">
        <v>3126.3899835797401</v>
      </c>
      <c r="D2272" s="1">
        <v>42039</v>
      </c>
      <c r="E2272">
        <f t="shared" si="226"/>
        <v>2650.51</v>
      </c>
      <c r="F2272">
        <f t="shared" si="227"/>
        <v>3275.20266276346</v>
      </c>
      <c r="G2272" s="2">
        <f t="shared" si="228"/>
        <v>3.3956882305563596E-5</v>
      </c>
      <c r="H2272" s="2">
        <f t="shared" si="229"/>
        <v>5.5794423402964703E-3</v>
      </c>
      <c r="I2272">
        <f t="shared" si="230"/>
        <v>17242.229479189707</v>
      </c>
      <c r="J2272">
        <f t="shared" si="231"/>
        <v>30503.190626682892</v>
      </c>
      <c r="AB2272" s="1">
        <v>42030</v>
      </c>
      <c r="AC2272">
        <v>2642.35</v>
      </c>
    </row>
    <row r="2273" spans="1:29">
      <c r="A2273" s="1">
        <v>42016</v>
      </c>
      <c r="B2273">
        <v>3175.3913500826202</v>
      </c>
      <c r="D2273" s="1">
        <v>42040</v>
      </c>
      <c r="E2273">
        <f t="shared" si="226"/>
        <v>2647.61</v>
      </c>
      <c r="F2273">
        <f t="shared" si="227"/>
        <v>3262.1770671013701</v>
      </c>
      <c r="G2273" s="2">
        <f t="shared" si="228"/>
        <v>-1.0941290544084215E-3</v>
      </c>
      <c r="H2273" s="2">
        <f t="shared" si="229"/>
        <v>-4.0083842186190762E-3</v>
      </c>
      <c r="I2273">
        <f t="shared" si="230"/>
        <v>17223.364254953747</v>
      </c>
      <c r="J2273">
        <f t="shared" si="231"/>
        <v>30380.922118757368</v>
      </c>
      <c r="AB2273" s="1">
        <v>42031</v>
      </c>
      <c r="AC2273">
        <v>2642.73</v>
      </c>
    </row>
    <row r="2274" spans="1:29">
      <c r="A2274" s="1">
        <v>42017</v>
      </c>
      <c r="B2274">
        <v>3179.3113251055802</v>
      </c>
      <c r="D2274" s="1">
        <v>42041</v>
      </c>
      <c r="E2274">
        <f t="shared" si="226"/>
        <v>2631.24</v>
      </c>
      <c r="F2274">
        <f t="shared" si="227"/>
        <v>3164.2989079402</v>
      </c>
      <c r="G2274" s="2">
        <f t="shared" si="228"/>
        <v>-6.1829347977988558E-3</v>
      </c>
      <c r="H2274" s="2">
        <f t="shared" si="229"/>
        <v>-3.0035287419347721E-2</v>
      </c>
      <c r="I2274">
        <f t="shared" si="230"/>
        <v>17116.873316766629</v>
      </c>
      <c r="J2274">
        <f t="shared" si="231"/>
        <v>29468.422390855674</v>
      </c>
      <c r="AB2274" s="1">
        <v>42032</v>
      </c>
      <c r="AC2274">
        <v>2660.19</v>
      </c>
    </row>
    <row r="2275" spans="1:29">
      <c r="A2275" s="1">
        <v>42018</v>
      </c>
      <c r="B2275">
        <v>3185.7079559393601</v>
      </c>
      <c r="D2275" s="1">
        <v>42044</v>
      </c>
      <c r="E2275">
        <f t="shared" si="226"/>
        <v>2630.91</v>
      </c>
      <c r="F2275">
        <f t="shared" si="227"/>
        <v>3187.1346542680899</v>
      </c>
      <c r="G2275" s="2">
        <f t="shared" si="228"/>
        <v>-1.254161536005105E-4</v>
      </c>
      <c r="H2275" s="2">
        <f t="shared" si="229"/>
        <v>7.1853351184432927E-3</v>
      </c>
      <c r="I2275">
        <f t="shared" si="230"/>
        <v>17114.726584353572</v>
      </c>
      <c r="J2275">
        <f t="shared" si="231"/>
        <v>29680.162881145807</v>
      </c>
      <c r="AB2275" s="1">
        <v>42033</v>
      </c>
      <c r="AC2275">
        <v>2653.12</v>
      </c>
    </row>
    <row r="2276" spans="1:29">
      <c r="A2276" s="1">
        <v>42019</v>
      </c>
      <c r="B2276">
        <v>3281.1688514529901</v>
      </c>
      <c r="D2276" s="1">
        <v>42045</v>
      </c>
      <c r="E2276">
        <f t="shared" si="226"/>
        <v>2625.5</v>
      </c>
      <c r="F2276">
        <f t="shared" si="227"/>
        <v>3154.9052478838898</v>
      </c>
      <c r="G2276" s="2">
        <f t="shared" si="228"/>
        <v>-2.0563227172346599E-3</v>
      </c>
      <c r="H2276" s="2">
        <f t="shared" si="229"/>
        <v>-1.014369458248191E-2</v>
      </c>
      <c r="I2276">
        <f t="shared" si="230"/>
        <v>17079.533183278905</v>
      </c>
      <c r="J2276">
        <f t="shared" si="231"/>
        <v>29379.09637372115</v>
      </c>
      <c r="AB2276" s="1">
        <v>42034</v>
      </c>
      <c r="AC2276">
        <v>2665.94</v>
      </c>
    </row>
    <row r="2277" spans="1:29">
      <c r="A2277" s="1">
        <v>42020</v>
      </c>
      <c r="B2277">
        <v>3289.8192489415001</v>
      </c>
      <c r="D2277" s="1">
        <v>42046</v>
      </c>
      <c r="E2277">
        <f t="shared" si="226"/>
        <v>2626.5</v>
      </c>
      <c r="F2277">
        <f t="shared" si="227"/>
        <v>3123.7326700865301</v>
      </c>
      <c r="G2277" s="2">
        <f t="shared" si="228"/>
        <v>3.8087983241297252E-4</v>
      </c>
      <c r="H2277" s="2">
        <f t="shared" si="229"/>
        <v>-9.9120192576187868E-3</v>
      </c>
      <c r="I2277">
        <f t="shared" si="230"/>
        <v>17086.038433015445</v>
      </c>
      <c r="J2277">
        <f t="shared" si="231"/>
        <v>29087.890204693387</v>
      </c>
      <c r="AB2277" s="1">
        <v>42037</v>
      </c>
      <c r="AC2277">
        <v>2666.55</v>
      </c>
    </row>
    <row r="2278" spans="1:29">
      <c r="A2278" s="1">
        <v>42024</v>
      </c>
      <c r="B2278">
        <v>3343.7548025357301</v>
      </c>
      <c r="D2278" s="1">
        <v>42047</v>
      </c>
      <c r="E2278">
        <f t="shared" si="226"/>
        <v>2628.07</v>
      </c>
      <c r="F2278">
        <f t="shared" si="227"/>
        <v>3128.1688291118598</v>
      </c>
      <c r="G2278" s="2">
        <f t="shared" si="228"/>
        <v>5.9775366457270884E-4</v>
      </c>
      <c r="H2278" s="2">
        <f t="shared" si="229"/>
        <v>1.3887976160121504E-3</v>
      </c>
      <c r="I2278">
        <f t="shared" si="230"/>
        <v>17096.251675101808</v>
      </c>
      <c r="J2278">
        <f t="shared" si="231"/>
        <v>29128.287397264485</v>
      </c>
      <c r="AB2278" s="1">
        <v>42038</v>
      </c>
      <c r="AC2278">
        <v>2650.42</v>
      </c>
    </row>
    <row r="2279" spans="1:29">
      <c r="A2279" s="1">
        <v>42025</v>
      </c>
      <c r="B2279">
        <v>3330.9623734746701</v>
      </c>
      <c r="D2279" s="1">
        <v>42048</v>
      </c>
      <c r="E2279">
        <f t="shared" si="226"/>
        <v>2621.85</v>
      </c>
      <c r="F2279">
        <f t="shared" si="227"/>
        <v>3136.4033231800699</v>
      </c>
      <c r="G2279" s="2">
        <f t="shared" si="228"/>
        <v>-2.3667558322267856E-3</v>
      </c>
      <c r="H2279" s="2">
        <f t="shared" si="229"/>
        <v>2.6010196068609556E-3</v>
      </c>
      <c r="I2279">
        <f t="shared" si="230"/>
        <v>17055.789021740544</v>
      </c>
      <c r="J2279">
        <f t="shared" si="231"/>
        <v>29204.050643899049</v>
      </c>
      <c r="AB2279" s="1">
        <v>42039</v>
      </c>
      <c r="AC2279">
        <v>2650.51</v>
      </c>
    </row>
    <row r="2280" spans="1:29">
      <c r="A2280" s="1">
        <v>42026</v>
      </c>
      <c r="B2280">
        <v>3343.3714299900598</v>
      </c>
      <c r="D2280" s="1">
        <v>42052</v>
      </c>
      <c r="E2280">
        <f t="shared" si="226"/>
        <v>2604.12</v>
      </c>
      <c r="F2280">
        <f t="shared" si="227"/>
        <v>3074.5166202246101</v>
      </c>
      <c r="G2280" s="2">
        <f t="shared" si="228"/>
        <v>-6.7624005949997734E-3</v>
      </c>
      <c r="H2280" s="2">
        <f t="shared" si="229"/>
        <v>-1.9763091772133676E-2</v>
      </c>
      <c r="I2280">
        <f t="shared" si="230"/>
        <v>16940.450943911736</v>
      </c>
      <c r="J2280">
        <f t="shared" si="231"/>
        <v>28626.888310905633</v>
      </c>
      <c r="AB2280" s="1">
        <v>42040</v>
      </c>
      <c r="AC2280">
        <v>2647.61</v>
      </c>
    </row>
    <row r="2281" spans="1:29">
      <c r="A2281" s="1">
        <v>42027</v>
      </c>
      <c r="B2281">
        <v>3342.4316043419099</v>
      </c>
      <c r="D2281" s="1">
        <v>42053</v>
      </c>
      <c r="E2281">
        <f t="shared" si="226"/>
        <v>2619.58</v>
      </c>
      <c r="F2281">
        <f t="shared" si="227"/>
        <v>3067.1195969515702</v>
      </c>
      <c r="G2281" s="2">
        <f t="shared" si="228"/>
        <v>5.9367463864952175E-3</v>
      </c>
      <c r="H2281" s="2">
        <f t="shared" si="229"/>
        <v>-2.4372634318184142E-3</v>
      </c>
      <c r="I2281">
        <f t="shared" si="230"/>
        <v>17041.022104838605</v>
      </c>
      <c r="J2281">
        <f t="shared" si="231"/>
        <v>28557.117042858714</v>
      </c>
      <c r="AB2281" s="1">
        <v>42041</v>
      </c>
      <c r="AC2281">
        <v>2631.24</v>
      </c>
    </row>
    <row r="2282" spans="1:29">
      <c r="A2282" s="1">
        <v>42030</v>
      </c>
      <c r="B2282">
        <v>3306.7315152158299</v>
      </c>
      <c r="D2282" s="1">
        <v>42054</v>
      </c>
      <c r="E2282">
        <f t="shared" si="226"/>
        <v>2615.4499999999998</v>
      </c>
      <c r="F2282">
        <f t="shared" si="227"/>
        <v>3082.0129430531501</v>
      </c>
      <c r="G2282" s="2">
        <f t="shared" si="228"/>
        <v>-1.5765886134418983E-3</v>
      </c>
      <c r="H2282" s="2">
        <f t="shared" si="229"/>
        <v>4.8244595193301602E-3</v>
      </c>
      <c r="I2282">
        <f t="shared" si="230"/>
        <v>17014.155423426706</v>
      </c>
      <c r="J2282">
        <f t="shared" si="231"/>
        <v>28694.889698020757</v>
      </c>
      <c r="AB2282" s="1">
        <v>42044</v>
      </c>
      <c r="AC2282">
        <v>2630.91</v>
      </c>
    </row>
    <row r="2283" spans="1:29">
      <c r="A2283" s="1">
        <v>42031</v>
      </c>
      <c r="B2283">
        <v>3341.1619297402099</v>
      </c>
      <c r="D2283" s="1">
        <v>42055</v>
      </c>
      <c r="E2283">
        <f t="shared" si="226"/>
        <v>2614.44</v>
      </c>
      <c r="F2283">
        <f t="shared" si="227"/>
        <v>3076.8971636230999</v>
      </c>
      <c r="G2283" s="2">
        <f t="shared" si="228"/>
        <v>-3.8616681641778783E-4</v>
      </c>
      <c r="H2283" s="2">
        <f t="shared" si="229"/>
        <v>-1.6912317326640883E-3</v>
      </c>
      <c r="I2283">
        <f t="shared" si="230"/>
        <v>17007.585121192802</v>
      </c>
      <c r="J2283">
        <f t="shared" si="231"/>
        <v>28646.359989998171</v>
      </c>
      <c r="AB2283" s="1">
        <v>42045</v>
      </c>
      <c r="AC2283">
        <v>2625.5</v>
      </c>
    </row>
    <row r="2284" spans="1:29">
      <c r="A2284" s="1">
        <v>42032</v>
      </c>
      <c r="B2284">
        <v>3344.8471795364499</v>
      </c>
      <c r="D2284" s="1">
        <v>42058</v>
      </c>
      <c r="E2284">
        <f t="shared" si="226"/>
        <v>2628.75</v>
      </c>
      <c r="F2284">
        <f t="shared" si="227"/>
        <v>3080.3936394197299</v>
      </c>
      <c r="G2284" s="2">
        <f t="shared" si="228"/>
        <v>5.4734474686739532E-3</v>
      </c>
      <c r="H2284" s="2">
        <f t="shared" si="229"/>
        <v>1.1050149978132037E-3</v>
      </c>
      <c r="I2284">
        <f t="shared" si="230"/>
        <v>17100.675244922651</v>
      </c>
      <c r="J2284">
        <f t="shared" si="231"/>
        <v>28678.014647419874</v>
      </c>
      <c r="AB2284" s="1">
        <v>42046</v>
      </c>
      <c r="AC2284">
        <v>2626.5</v>
      </c>
    </row>
    <row r="2285" spans="1:29">
      <c r="A2285" s="1">
        <v>42033</v>
      </c>
      <c r="B2285">
        <v>3255.1494297466102</v>
      </c>
      <c r="D2285" s="1">
        <v>42059</v>
      </c>
      <c r="E2285">
        <f t="shared" si="226"/>
        <v>2641.05</v>
      </c>
      <c r="F2285">
        <f t="shared" si="227"/>
        <v>3089.6973112392602</v>
      </c>
      <c r="G2285" s="2">
        <f t="shared" si="228"/>
        <v>4.6790299572041505E-3</v>
      </c>
      <c r="H2285" s="2">
        <f t="shared" si="229"/>
        <v>2.9889374545733712E-3</v>
      </c>
      <c r="I2285">
        <f t="shared" si="230"/>
        <v>17180.689816682065</v>
      </c>
      <c r="J2285">
        <f t="shared" si="231"/>
        <v>28763.731439522348</v>
      </c>
      <c r="AB2285" s="1">
        <v>42047</v>
      </c>
      <c r="AC2285">
        <v>2628.07</v>
      </c>
    </row>
    <row r="2286" spans="1:29">
      <c r="A2286" s="1">
        <v>42034</v>
      </c>
      <c r="B2286">
        <v>3333.5548092898598</v>
      </c>
      <c r="D2286" s="1">
        <v>42060</v>
      </c>
      <c r="E2286">
        <f t="shared" si="226"/>
        <v>2644.77</v>
      </c>
      <c r="F2286">
        <f t="shared" si="227"/>
        <v>3104.11249372265</v>
      </c>
      <c r="G2286" s="2">
        <f t="shared" si="228"/>
        <v>1.4085306980178292E-3</v>
      </c>
      <c r="H2286" s="2">
        <f t="shared" si="229"/>
        <v>4.6342154206296619E-3</v>
      </c>
      <c r="I2286">
        <f t="shared" si="230"/>
        <v>17204.889345701984</v>
      </c>
      <c r="J2286">
        <f t="shared" si="231"/>
        <v>28897.02876731423</v>
      </c>
      <c r="AB2286" s="1">
        <v>42048</v>
      </c>
      <c r="AC2286">
        <v>2621.85</v>
      </c>
    </row>
    <row r="2287" spans="1:29">
      <c r="A2287" s="1">
        <v>42037</v>
      </c>
      <c r="B2287">
        <v>3323.3329606316101</v>
      </c>
      <c r="D2287" s="1">
        <v>42061</v>
      </c>
      <c r="E2287">
        <f t="shared" si="226"/>
        <v>2637.59</v>
      </c>
      <c r="F2287">
        <f t="shared" si="227"/>
        <v>3110.0441677926501</v>
      </c>
      <c r="G2287" s="2">
        <f t="shared" si="228"/>
        <v>-2.7147918344505584E-3</v>
      </c>
      <c r="H2287" s="2">
        <f t="shared" si="229"/>
        <v>1.8795590104102263E-3</v>
      </c>
      <c r="I2287">
        <f t="shared" si="230"/>
        <v>17158.181652593648</v>
      </c>
      <c r="J2287">
        <f t="shared" si="231"/>
        <v>28951.342438107917</v>
      </c>
      <c r="AB2287" s="1">
        <v>42052</v>
      </c>
      <c r="AC2287">
        <v>2604.12</v>
      </c>
    </row>
    <row r="2288" spans="1:29">
      <c r="A2288" s="1">
        <v>42038</v>
      </c>
      <c r="B2288">
        <v>3256.9287146632</v>
      </c>
      <c r="D2288" s="1">
        <v>42062</v>
      </c>
      <c r="E2288">
        <f t="shared" si="226"/>
        <v>2638.92</v>
      </c>
      <c r="F2288">
        <f t="shared" si="227"/>
        <v>3128.9509670880698</v>
      </c>
      <c r="G2288" s="2">
        <f t="shared" si="228"/>
        <v>5.0424819627004069E-4</v>
      </c>
      <c r="H2288" s="2">
        <f t="shared" si="229"/>
        <v>6.0479211433187244E-3</v>
      </c>
      <c r="I2288">
        <f t="shared" si="230"/>
        <v>17166.833634743241</v>
      </c>
      <c r="J2288">
        <f t="shared" si="231"/>
        <v>29126.437874166808</v>
      </c>
      <c r="AB2288" s="1">
        <v>42053</v>
      </c>
      <c r="AC2288">
        <v>2619.58</v>
      </c>
    </row>
    <row r="2289" spans="1:29">
      <c r="A2289" s="1">
        <v>42039</v>
      </c>
      <c r="B2289">
        <v>3275.20266276346</v>
      </c>
      <c r="D2289" s="1">
        <v>42065</v>
      </c>
      <c r="E2289">
        <f t="shared" si="226"/>
        <v>2624.79</v>
      </c>
      <c r="F2289">
        <f t="shared" si="227"/>
        <v>3097.1024814170501</v>
      </c>
      <c r="G2289" s="2">
        <f t="shared" si="228"/>
        <v>-5.3544631894866246E-3</v>
      </c>
      <c r="H2289" s="2">
        <f t="shared" si="229"/>
        <v>-1.0209995661988358E-2</v>
      </c>
      <c r="I2289">
        <f t="shared" si="230"/>
        <v>17074.914455965969</v>
      </c>
      <c r="J2289">
        <f t="shared" si="231"/>
        <v>28829.057069822393</v>
      </c>
      <c r="AB2289" s="1">
        <v>42054</v>
      </c>
      <c r="AC2289">
        <v>2615.4499999999998</v>
      </c>
    </row>
    <row r="2290" spans="1:29">
      <c r="A2290" s="1">
        <v>42040</v>
      </c>
      <c r="B2290">
        <v>3262.1770671013701</v>
      </c>
      <c r="D2290" s="1">
        <v>42066</v>
      </c>
      <c r="E2290">
        <f t="shared" si="226"/>
        <v>2620.4299999999998</v>
      </c>
      <c r="F2290">
        <f t="shared" si="227"/>
        <v>3083.6529553646401</v>
      </c>
      <c r="G2290" s="2">
        <f t="shared" si="228"/>
        <v>-1.6610852677738652E-3</v>
      </c>
      <c r="H2290" s="2">
        <f t="shared" si="229"/>
        <v>-4.3739649683747547E-3</v>
      </c>
      <c r="I2290">
        <f t="shared" si="230"/>
        <v>17046.551567114664</v>
      </c>
      <c r="J2290">
        <f t="shared" si="231"/>
        <v>28702.959784127714</v>
      </c>
      <c r="AB2290" s="1">
        <v>42055</v>
      </c>
      <c r="AC2290">
        <v>2614.44</v>
      </c>
    </row>
    <row r="2291" spans="1:29">
      <c r="A2291" s="1">
        <v>42041</v>
      </c>
      <c r="B2291">
        <v>3164.2989079402</v>
      </c>
      <c r="D2291" s="1">
        <v>42067</v>
      </c>
      <c r="E2291">
        <f t="shared" si="226"/>
        <v>2620.79</v>
      </c>
      <c r="F2291">
        <f t="shared" si="227"/>
        <v>3079.2575169980601</v>
      </c>
      <c r="G2291" s="2">
        <f t="shared" si="228"/>
        <v>1.3738203271995708E-4</v>
      </c>
      <c r="H2291" s="2">
        <f t="shared" si="229"/>
        <v>-1.4567490260446784E-3</v>
      </c>
      <c r="I2291">
        <f t="shared" si="230"/>
        <v>17048.893457019822</v>
      </c>
      <c r="J2291">
        <f t="shared" si="231"/>
        <v>28661.146775417586</v>
      </c>
      <c r="AB2291" s="1">
        <v>42058</v>
      </c>
      <c r="AC2291">
        <v>2628.75</v>
      </c>
    </row>
    <row r="2292" spans="1:29">
      <c r="A2292" s="1">
        <v>42044</v>
      </c>
      <c r="B2292">
        <v>3187.1346542680899</v>
      </c>
      <c r="D2292" s="1">
        <v>42068</v>
      </c>
      <c r="E2292">
        <f t="shared" si="226"/>
        <v>2623.59</v>
      </c>
      <c r="F2292">
        <f t="shared" si="227"/>
        <v>3066.6366304336502</v>
      </c>
      <c r="G2292" s="2">
        <f t="shared" si="228"/>
        <v>1.0683801449182795E-3</v>
      </c>
      <c r="H2292" s="2">
        <f t="shared" si="229"/>
        <v>-4.1300277009993832E-3</v>
      </c>
      <c r="I2292">
        <f t="shared" si="230"/>
        <v>17067.108156282127</v>
      </c>
      <c r="J2292">
        <f t="shared" si="231"/>
        <v>28542.775445292704</v>
      </c>
      <c r="AB2292" s="1">
        <v>42059</v>
      </c>
      <c r="AC2292">
        <v>2641.05</v>
      </c>
    </row>
    <row r="2293" spans="1:29">
      <c r="A2293" s="1">
        <v>42045</v>
      </c>
      <c r="B2293">
        <v>3154.9052478838898</v>
      </c>
      <c r="D2293" s="1">
        <v>42069</v>
      </c>
      <c r="E2293">
        <f t="shared" si="226"/>
        <v>2602.21</v>
      </c>
      <c r="F2293">
        <f t="shared" si="227"/>
        <v>2959.5763212195102</v>
      </c>
      <c r="G2293" s="2">
        <f t="shared" si="228"/>
        <v>-8.1491391566518301E-3</v>
      </c>
      <c r="H2293" s="2">
        <f t="shared" si="229"/>
        <v>-3.4942661538453192E-2</v>
      </c>
      <c r="I2293">
        <f t="shared" si="230"/>
        <v>16928.025916914958</v>
      </c>
      <c r="J2293">
        <f t="shared" si="231"/>
        <v>27545.414903539768</v>
      </c>
      <c r="AB2293" s="1">
        <v>42060</v>
      </c>
      <c r="AC2293">
        <v>2644.77</v>
      </c>
    </row>
    <row r="2294" spans="1:29">
      <c r="A2294" s="1">
        <v>42046</v>
      </c>
      <c r="B2294">
        <v>3123.7326700865301</v>
      </c>
      <c r="D2294" s="1">
        <v>42072</v>
      </c>
      <c r="E2294">
        <f t="shared" si="226"/>
        <v>2610.31</v>
      </c>
      <c r="F2294">
        <f t="shared" si="227"/>
        <v>2975.92344229229</v>
      </c>
      <c r="G2294" s="2">
        <f t="shared" si="228"/>
        <v>3.1127387874152479E-3</v>
      </c>
      <c r="H2294" s="2">
        <f t="shared" si="229"/>
        <v>5.4921174316201141E-3</v>
      </c>
      <c r="I2294">
        <f t="shared" si="230"/>
        <v>16980.718439780911</v>
      </c>
      <c r="J2294">
        <f t="shared" si="231"/>
        <v>27696.697556892705</v>
      </c>
      <c r="AB2294" s="1">
        <v>42061</v>
      </c>
      <c r="AC2294">
        <v>2637.59</v>
      </c>
    </row>
    <row r="2295" spans="1:29">
      <c r="A2295" s="1">
        <v>42047</v>
      </c>
      <c r="B2295">
        <v>3128.1688291118598</v>
      </c>
      <c r="D2295" s="1">
        <v>42073</v>
      </c>
      <c r="E2295">
        <f t="shared" si="226"/>
        <v>2619.16</v>
      </c>
      <c r="F2295">
        <f t="shared" si="227"/>
        <v>2972.4656669576002</v>
      </c>
      <c r="G2295" s="2">
        <f t="shared" si="228"/>
        <v>3.3904019062869217E-3</v>
      </c>
      <c r="H2295" s="2">
        <f t="shared" si="229"/>
        <v>-1.1932659699156792E-3</v>
      </c>
      <c r="I2295">
        <f t="shared" si="230"/>
        <v>17038.289899949265</v>
      </c>
      <c r="J2295">
        <f t="shared" si="231"/>
        <v>27663.648030219018</v>
      </c>
      <c r="AB2295" s="1">
        <v>42062</v>
      </c>
      <c r="AC2295">
        <v>2638.92</v>
      </c>
    </row>
    <row r="2296" spans="1:29">
      <c r="A2296" s="1">
        <v>42048</v>
      </c>
      <c r="B2296">
        <v>3136.4033231800699</v>
      </c>
      <c r="D2296" s="1">
        <v>42074</v>
      </c>
      <c r="E2296">
        <f t="shared" si="226"/>
        <v>2621.77</v>
      </c>
      <c r="F2296">
        <f t="shared" si="227"/>
        <v>2950.1926471808001</v>
      </c>
      <c r="G2296" s="2">
        <f t="shared" si="228"/>
        <v>9.9650269552076232E-4</v>
      </c>
      <c r="H2296" s="2">
        <f t="shared" si="229"/>
        <v>-7.524461750722888E-3</v>
      </c>
      <c r="I2296">
        <f t="shared" si="230"/>
        <v>17055.268601761629</v>
      </c>
      <c r="J2296">
        <f t="shared" si="231"/>
        <v>27455.493968730174</v>
      </c>
      <c r="AB2296" s="1">
        <v>42065</v>
      </c>
      <c r="AC2296">
        <v>2624.79</v>
      </c>
    </row>
    <row r="2297" spans="1:29">
      <c r="A2297" s="1">
        <v>42052</v>
      </c>
      <c r="B2297">
        <v>3074.5166202246101</v>
      </c>
      <c r="D2297" s="1">
        <v>42075</v>
      </c>
      <c r="E2297">
        <f t="shared" si="226"/>
        <v>2622.66</v>
      </c>
      <c r="F2297">
        <f t="shared" si="227"/>
        <v>2951.7540693733399</v>
      </c>
      <c r="G2297" s="2">
        <f t="shared" si="228"/>
        <v>3.3946532304507393E-4</v>
      </c>
      <c r="H2297" s="2">
        <f t="shared" si="229"/>
        <v>4.9791188920397323E-4</v>
      </c>
      <c r="I2297">
        <f t="shared" si="230"/>
        <v>17061.058274027146</v>
      </c>
      <c r="J2297">
        <f t="shared" si="231"/>
        <v>27469.164385601169</v>
      </c>
      <c r="AB2297" s="1">
        <v>42066</v>
      </c>
      <c r="AC2297">
        <v>2620.4299999999998</v>
      </c>
    </row>
    <row r="2298" spans="1:29">
      <c r="A2298" s="1">
        <v>42053</v>
      </c>
      <c r="B2298">
        <v>3067.1195969515702</v>
      </c>
      <c r="D2298" s="1">
        <v>42076</v>
      </c>
      <c r="E2298">
        <f t="shared" si="226"/>
        <v>2618.89</v>
      </c>
      <c r="F2298">
        <f t="shared" si="227"/>
        <v>2949.4387490757599</v>
      </c>
      <c r="G2298" s="2">
        <f t="shared" si="228"/>
        <v>-1.4374718796946739E-3</v>
      </c>
      <c r="H2298" s="2">
        <f t="shared" si="229"/>
        <v>-8.1573714760866311E-4</v>
      </c>
      <c r="I2298">
        <f t="shared" si="230"/>
        <v>17036.533482520401</v>
      </c>
      <c r="J2298">
        <f t="shared" si="231"/>
        <v>27446.756767798066</v>
      </c>
      <c r="AB2298" s="1">
        <v>42067</v>
      </c>
      <c r="AC2298">
        <v>2620.79</v>
      </c>
    </row>
    <row r="2299" spans="1:29">
      <c r="A2299" s="1">
        <v>42054</v>
      </c>
      <c r="B2299">
        <v>3082.0129430531501</v>
      </c>
      <c r="D2299" s="1">
        <v>42079</v>
      </c>
      <c r="E2299">
        <f t="shared" si="226"/>
        <v>2618.15</v>
      </c>
      <c r="F2299">
        <f t="shared" si="227"/>
        <v>2958.9489709539598</v>
      </c>
      <c r="G2299" s="2">
        <f t="shared" si="228"/>
        <v>-2.8256245966795657E-4</v>
      </c>
      <c r="H2299" s="2">
        <f t="shared" si="229"/>
        <v>3.1930682802590823E-3</v>
      </c>
      <c r="I2299">
        <f t="shared" si="230"/>
        <v>17031.719597715364</v>
      </c>
      <c r="J2299">
        <f t="shared" si="231"/>
        <v>27534.396136229305</v>
      </c>
      <c r="AB2299" s="1">
        <v>42068</v>
      </c>
      <c r="AC2299">
        <v>2623.59</v>
      </c>
    </row>
    <row r="2300" spans="1:29">
      <c r="A2300" s="1">
        <v>42055</v>
      </c>
      <c r="B2300">
        <v>3076.8971636230999</v>
      </c>
      <c r="D2300" s="1">
        <v>42080</v>
      </c>
      <c r="E2300">
        <f t="shared" si="226"/>
        <v>2622.25</v>
      </c>
      <c r="F2300">
        <f t="shared" si="227"/>
        <v>2947.8911717517899</v>
      </c>
      <c r="G2300" s="2">
        <f t="shared" si="228"/>
        <v>1.5659912533658726E-3</v>
      </c>
      <c r="H2300" s="2">
        <f t="shared" si="229"/>
        <v>-3.768419129053823E-3</v>
      </c>
      <c r="I2300">
        <f t="shared" si="230"/>
        <v>17058.391121635166</v>
      </c>
      <c r="J2300">
        <f t="shared" si="231"/>
        <v>27430.634991122595</v>
      </c>
      <c r="AB2300" s="1">
        <v>42069</v>
      </c>
      <c r="AC2300">
        <v>2602.21</v>
      </c>
    </row>
    <row r="2301" spans="1:29">
      <c r="A2301" s="1">
        <v>42058</v>
      </c>
      <c r="B2301">
        <v>3080.3936394197299</v>
      </c>
      <c r="D2301" s="1">
        <v>42081</v>
      </c>
      <c r="E2301">
        <f t="shared" si="226"/>
        <v>2640.72</v>
      </c>
      <c r="F2301">
        <f t="shared" si="227"/>
        <v>2980.99842660288</v>
      </c>
      <c r="G2301" s="2">
        <f t="shared" si="228"/>
        <v>7.0435694537134275E-3</v>
      </c>
      <c r="H2301" s="2">
        <f t="shared" si="229"/>
        <v>1.1199477483706611E-2</v>
      </c>
      <c r="I2301">
        <f t="shared" si="230"/>
        <v>17178.543084269011</v>
      </c>
      <c r="J2301">
        <f t="shared" si="231"/>
        <v>27737.843770069445</v>
      </c>
      <c r="AB2301" s="1">
        <v>42072</v>
      </c>
      <c r="AC2301">
        <v>2610.31</v>
      </c>
    </row>
    <row r="2302" spans="1:29">
      <c r="A2302" s="1">
        <v>42059</v>
      </c>
      <c r="B2302">
        <v>3089.6973112392602</v>
      </c>
      <c r="D2302" s="1">
        <v>42082</v>
      </c>
      <c r="E2302">
        <f t="shared" si="226"/>
        <v>2637.77</v>
      </c>
      <c r="F2302">
        <f t="shared" si="227"/>
        <v>3013.9478427388699</v>
      </c>
      <c r="G2302" s="2">
        <f t="shared" si="228"/>
        <v>-1.1171195734496209E-3</v>
      </c>
      <c r="H2302" s="2">
        <f t="shared" si="229"/>
        <v>1.1021798571906627E-2</v>
      </c>
      <c r="I2302">
        <f t="shared" si="230"/>
        <v>17159.352597546225</v>
      </c>
      <c r="J2302">
        <f t="shared" si="231"/>
        <v>28043.564696922163</v>
      </c>
      <c r="AB2302" s="1">
        <v>42073</v>
      </c>
      <c r="AC2302">
        <v>2619.16</v>
      </c>
    </row>
    <row r="2303" spans="1:29">
      <c r="A2303" s="1">
        <v>42060</v>
      </c>
      <c r="B2303">
        <v>3104.11249372265</v>
      </c>
      <c r="D2303" s="1">
        <v>42083</v>
      </c>
      <c r="E2303">
        <f t="shared" si="226"/>
        <v>2645.39</v>
      </c>
      <c r="F2303">
        <f t="shared" si="227"/>
        <v>3063.7575286832798</v>
      </c>
      <c r="G2303" s="2">
        <f t="shared" si="228"/>
        <v>2.8888038001797511E-3</v>
      </c>
      <c r="H2303" s="2">
        <f t="shared" si="229"/>
        <v>1.6495043599156736E-2</v>
      </c>
      <c r="I2303">
        <f t="shared" si="230"/>
        <v>17208.922600538641</v>
      </c>
      <c r="J2303">
        <f t="shared" si="231"/>
        <v>28506.144519273665</v>
      </c>
      <c r="AB2303" s="1">
        <v>42074</v>
      </c>
      <c r="AC2303">
        <v>2621.77</v>
      </c>
    </row>
    <row r="2304" spans="1:29">
      <c r="A2304" s="1">
        <v>42061</v>
      </c>
      <c r="B2304">
        <v>3110.0441677926501</v>
      </c>
      <c r="D2304" s="1">
        <v>42086</v>
      </c>
      <c r="E2304">
        <f t="shared" si="226"/>
        <v>2646.96</v>
      </c>
      <c r="F2304">
        <f t="shared" si="227"/>
        <v>3072.8817394513499</v>
      </c>
      <c r="G2304" s="2">
        <f t="shared" si="228"/>
        <v>5.9348527060287815E-4</v>
      </c>
      <c r="H2304" s="2">
        <f t="shared" si="229"/>
        <v>2.9467620451607232E-3</v>
      </c>
      <c r="I2304">
        <f t="shared" si="230"/>
        <v>17219.135842625004</v>
      </c>
      <c r="J2304">
        <f t="shared" si="231"/>
        <v>28590.145343996923</v>
      </c>
      <c r="AB2304" s="1">
        <v>42075</v>
      </c>
      <c r="AC2304">
        <v>2622.66</v>
      </c>
    </row>
    <row r="2305" spans="1:29">
      <c r="A2305" s="1">
        <v>42062</v>
      </c>
      <c r="B2305">
        <v>3128.9509670880698</v>
      </c>
      <c r="D2305" s="1">
        <v>42087</v>
      </c>
      <c r="E2305">
        <f t="shared" si="226"/>
        <v>2653.87</v>
      </c>
      <c r="F2305">
        <f t="shared" si="227"/>
        <v>3093.06310141415</v>
      </c>
      <c r="G2305" s="2">
        <f t="shared" si="228"/>
        <v>2.6105419046755785E-3</v>
      </c>
      <c r="H2305" s="2">
        <f t="shared" si="229"/>
        <v>6.5362195040573282E-3</v>
      </c>
      <c r="I2305">
        <f t="shared" si="230"/>
        <v>17264.087118304476</v>
      </c>
      <c r="J2305">
        <f t="shared" si="231"/>
        <v>28777.016809618188</v>
      </c>
      <c r="AB2305" s="1">
        <v>42076</v>
      </c>
      <c r="AC2305">
        <v>2618.89</v>
      </c>
    </row>
    <row r="2306" spans="1:29">
      <c r="A2306" s="1">
        <v>42065</v>
      </c>
      <c r="B2306">
        <v>3097.1024814170501</v>
      </c>
      <c r="D2306" s="1">
        <v>42088</v>
      </c>
      <c r="E2306">
        <f t="shared" si="226"/>
        <v>2646.26</v>
      </c>
      <c r="F2306">
        <f t="shared" si="227"/>
        <v>3095.88948892502</v>
      </c>
      <c r="G2306" s="2">
        <f t="shared" si="228"/>
        <v>-2.8675104658478778E-3</v>
      </c>
      <c r="H2306" s="2">
        <f t="shared" si="229"/>
        <v>8.8243348032731673E-4</v>
      </c>
      <c r="I2306">
        <f t="shared" si="230"/>
        <v>17214.582167809429</v>
      </c>
      <c r="J2306">
        <f t="shared" si="231"/>
        <v>28802.410612714935</v>
      </c>
      <c r="AB2306" s="1">
        <v>42079</v>
      </c>
      <c r="AC2306">
        <v>2618.15</v>
      </c>
    </row>
    <row r="2307" spans="1:29">
      <c r="A2307" s="1">
        <v>42066</v>
      </c>
      <c r="B2307">
        <v>3083.6529553646401</v>
      </c>
      <c r="D2307" s="1">
        <v>42089</v>
      </c>
      <c r="E2307">
        <f t="shared" si="226"/>
        <v>2630.8</v>
      </c>
      <c r="F2307">
        <f t="shared" si="227"/>
        <v>3100.4572492236998</v>
      </c>
      <c r="G2307" s="2">
        <f t="shared" si="228"/>
        <v>-5.8422074928389245E-3</v>
      </c>
      <c r="H2307" s="2">
        <f t="shared" si="229"/>
        <v>1.444078232201241E-3</v>
      </c>
      <c r="I2307">
        <f t="shared" si="230"/>
        <v>17114.01100688256</v>
      </c>
      <c r="J2307">
        <f t="shared" si="231"/>
        <v>28844.003546915676</v>
      </c>
      <c r="AB2307" s="1">
        <v>42080</v>
      </c>
      <c r="AC2307">
        <v>2622.25</v>
      </c>
    </row>
    <row r="2308" spans="1:29">
      <c r="A2308" s="1">
        <v>42067</v>
      </c>
      <c r="B2308">
        <v>3079.2575169980601</v>
      </c>
      <c r="D2308" s="1">
        <v>42090</v>
      </c>
      <c r="E2308">
        <f t="shared" si="226"/>
        <v>2644.62</v>
      </c>
      <c r="F2308">
        <f t="shared" si="227"/>
        <v>3100.9655269466998</v>
      </c>
      <c r="G2308" s="2">
        <f t="shared" si="228"/>
        <v>5.25315493386036E-3</v>
      </c>
      <c r="H2308" s="2">
        <f t="shared" si="229"/>
        <v>1.3258716888294797E-4</v>
      </c>
      <c r="I2308">
        <f t="shared" si="230"/>
        <v>17203.913558241504</v>
      </c>
      <c r="J2308">
        <f t="shared" si="231"/>
        <v>28847.827891685207</v>
      </c>
      <c r="AB2308" s="1">
        <v>42081</v>
      </c>
      <c r="AC2308">
        <v>2640.72</v>
      </c>
    </row>
    <row r="2309" spans="1:29">
      <c r="A2309" s="1">
        <v>42068</v>
      </c>
      <c r="B2309">
        <v>3066.6366304336502</v>
      </c>
      <c r="D2309" s="1">
        <v>42093</v>
      </c>
      <c r="E2309">
        <f t="shared" ref="E2309:E2372" si="232">SUMIF(AB:AB,D2309,AC:AC)</f>
        <v>2642.11</v>
      </c>
      <c r="F2309">
        <f t="shared" ref="F2309:F2372" si="233">SUMIF(A:A,D2309,B:B)</f>
        <v>3058.9451049633699</v>
      </c>
      <c r="G2309" s="2">
        <f t="shared" ref="G2309:G2372" si="234">E2309/E2308-1</f>
        <v>-9.4909665660847242E-4</v>
      </c>
      <c r="H2309" s="2">
        <f t="shared" ref="H2309:H2372" si="235">(F2309/F2308-1)-($M$23/252)</f>
        <v>-1.3582103517605392E-2</v>
      </c>
      <c r="I2309">
        <f t="shared" ref="I2309:I2372" si="236">I2308*(1+G2309)</f>
        <v>17187.585381402794</v>
      </c>
      <c r="J2309">
        <f t="shared" ref="J2309:J2372" si="237">J2308*(1+H2309)</f>
        <v>28456.013707002276</v>
      </c>
      <c r="AB2309" s="1">
        <v>42082</v>
      </c>
      <c r="AC2309">
        <v>2637.77</v>
      </c>
    </row>
    <row r="2310" spans="1:29">
      <c r="A2310" s="1">
        <v>42069</v>
      </c>
      <c r="B2310">
        <v>2959.5763212195102</v>
      </c>
      <c r="D2310" s="1">
        <v>42094</v>
      </c>
      <c r="E2310">
        <f t="shared" si="232"/>
        <v>2647.34</v>
      </c>
      <c r="F2310">
        <f t="shared" si="233"/>
        <v>3059.9239716004699</v>
      </c>
      <c r="G2310" s="2">
        <f t="shared" si="234"/>
        <v>1.9794785228473E-3</v>
      </c>
      <c r="H2310" s="2">
        <f t="shared" si="235"/>
        <v>2.8865216782122472E-4</v>
      </c>
      <c r="I2310">
        <f t="shared" si="236"/>
        <v>17221.607837524884</v>
      </c>
      <c r="J2310">
        <f t="shared" si="237"/>
        <v>28464.227597046349</v>
      </c>
      <c r="AB2310" s="1">
        <v>42083</v>
      </c>
      <c r="AC2310">
        <v>2645.39</v>
      </c>
    </row>
    <row r="2311" spans="1:29">
      <c r="A2311" s="1">
        <v>42072</v>
      </c>
      <c r="B2311">
        <v>2975.92344229229</v>
      </c>
      <c r="D2311" s="1">
        <v>42095</v>
      </c>
      <c r="E2311">
        <f t="shared" si="232"/>
        <v>2659.59</v>
      </c>
      <c r="F2311">
        <f t="shared" si="233"/>
        <v>3137.9599516882799</v>
      </c>
      <c r="G2311" s="2">
        <f t="shared" si="234"/>
        <v>4.6272862571485884E-3</v>
      </c>
      <c r="H2311" s="2">
        <f t="shared" si="235"/>
        <v>2.5471238705007861E-2</v>
      </c>
      <c r="I2311">
        <f t="shared" si="236"/>
        <v>17301.297146797464</v>
      </c>
      <c r="J2311">
        <f t="shared" si="237"/>
        <v>29189.246732724387</v>
      </c>
      <c r="AB2311" s="1">
        <v>42086</v>
      </c>
      <c r="AC2311">
        <v>2646.96</v>
      </c>
    </row>
    <row r="2312" spans="1:29">
      <c r="A2312" s="1">
        <v>42073</v>
      </c>
      <c r="B2312">
        <v>2972.4656669576002</v>
      </c>
      <c r="D2312" s="1">
        <v>42096</v>
      </c>
      <c r="E2312">
        <f t="shared" si="232"/>
        <v>2653.76</v>
      </c>
      <c r="F2312">
        <f t="shared" si="233"/>
        <v>3109.8732613634702</v>
      </c>
      <c r="G2312" s="2">
        <f t="shared" si="234"/>
        <v>-2.1920671983275408E-3</v>
      </c>
      <c r="H2312" s="2">
        <f t="shared" si="235"/>
        <v>-8.9819702331404346E-3</v>
      </c>
      <c r="I2312">
        <f t="shared" si="236"/>
        <v>17263.37154083345</v>
      </c>
      <c r="J2312">
        <f t="shared" si="237"/>
        <v>28927.069787443266</v>
      </c>
      <c r="AB2312" s="1">
        <v>42087</v>
      </c>
      <c r="AC2312">
        <v>2653.87</v>
      </c>
    </row>
    <row r="2313" spans="1:29">
      <c r="A2313" s="1">
        <v>42074</v>
      </c>
      <c r="B2313">
        <v>2950.1926471808001</v>
      </c>
      <c r="D2313" s="1">
        <v>42100</v>
      </c>
      <c r="E2313">
        <f t="shared" si="232"/>
        <v>2653.53</v>
      </c>
      <c r="F2313">
        <f t="shared" si="233"/>
        <v>3158.6059491371998</v>
      </c>
      <c r="G2313" s="2">
        <f t="shared" si="234"/>
        <v>-8.6669480284573552E-5</v>
      </c>
      <c r="H2313" s="2">
        <f t="shared" si="235"/>
        <v>1.56389639151456E-2</v>
      </c>
      <c r="I2313">
        <f t="shared" si="236"/>
        <v>17261.875333394048</v>
      </c>
      <c r="J2313">
        <f t="shared" si="237"/>
        <v>29379.459188019988</v>
      </c>
      <c r="AB2313" s="1">
        <v>42088</v>
      </c>
      <c r="AC2313">
        <v>2646.26</v>
      </c>
    </row>
    <row r="2314" spans="1:29">
      <c r="A2314" s="1">
        <v>42075</v>
      </c>
      <c r="B2314">
        <v>2951.7540693733399</v>
      </c>
      <c r="D2314" s="1">
        <v>42101</v>
      </c>
      <c r="E2314">
        <f t="shared" si="232"/>
        <v>2660.44</v>
      </c>
      <c r="F2314">
        <f t="shared" si="233"/>
        <v>3144.69645767785</v>
      </c>
      <c r="G2314" s="2">
        <f t="shared" si="234"/>
        <v>2.6040783409269075E-3</v>
      </c>
      <c r="H2314" s="2">
        <f t="shared" si="235"/>
        <v>-4.4350297170976712E-3</v>
      </c>
      <c r="I2314">
        <f t="shared" si="236"/>
        <v>17306.82660907352</v>
      </c>
      <c r="J2314">
        <f t="shared" si="237"/>
        <v>29249.160413448863</v>
      </c>
      <c r="AB2314" s="1">
        <v>42089</v>
      </c>
      <c r="AC2314">
        <v>2630.8</v>
      </c>
    </row>
    <row r="2315" spans="1:29">
      <c r="A2315" s="1">
        <v>42076</v>
      </c>
      <c r="B2315">
        <v>2949.4387490757599</v>
      </c>
      <c r="D2315" s="1">
        <v>42102</v>
      </c>
      <c r="E2315">
        <f t="shared" si="232"/>
        <v>2662.54</v>
      </c>
      <c r="F2315">
        <f t="shared" si="233"/>
        <v>3123.5828034461902</v>
      </c>
      <c r="G2315" s="2">
        <f t="shared" si="234"/>
        <v>7.8934311617628872E-4</v>
      </c>
      <c r="H2315" s="2">
        <f t="shared" si="235"/>
        <v>-6.7454007899640286E-3</v>
      </c>
      <c r="I2315">
        <f t="shared" si="236"/>
        <v>17320.48763352025</v>
      </c>
      <c r="J2315">
        <f t="shared" si="237"/>
        <v>29051.863103690201</v>
      </c>
      <c r="AB2315" s="1">
        <v>42090</v>
      </c>
      <c r="AC2315">
        <v>2644.62</v>
      </c>
    </row>
    <row r="2316" spans="1:29">
      <c r="A2316" s="1">
        <v>42079</v>
      </c>
      <c r="B2316">
        <v>2958.9489709539598</v>
      </c>
      <c r="D2316" s="1">
        <v>42103</v>
      </c>
      <c r="E2316">
        <f t="shared" si="232"/>
        <v>2650.8</v>
      </c>
      <c r="F2316">
        <f t="shared" si="233"/>
        <v>3088.3405375116599</v>
      </c>
      <c r="G2316" s="2">
        <f t="shared" si="234"/>
        <v>-4.4093234280047078E-3</v>
      </c>
      <c r="H2316" s="2">
        <f t="shared" si="235"/>
        <v>-1.1313991016147861E-2</v>
      </c>
      <c r="I2316">
        <f t="shared" si="236"/>
        <v>17244.116001613304</v>
      </c>
      <c r="J2316">
        <f t="shared" si="237"/>
        <v>28723.170585532695</v>
      </c>
      <c r="AB2316" s="1">
        <v>42093</v>
      </c>
      <c r="AC2316">
        <v>2642.11</v>
      </c>
    </row>
    <row r="2317" spans="1:29">
      <c r="A2317" s="1">
        <v>42080</v>
      </c>
      <c r="B2317">
        <v>2947.8911717517899</v>
      </c>
      <c r="D2317" s="1">
        <v>42104</v>
      </c>
      <c r="E2317">
        <f t="shared" si="232"/>
        <v>2652.96</v>
      </c>
      <c r="F2317">
        <f t="shared" si="233"/>
        <v>3119.4770018536501</v>
      </c>
      <c r="G2317" s="2">
        <f t="shared" si="234"/>
        <v>8.1484834766865077E-4</v>
      </c>
      <c r="H2317" s="2">
        <f t="shared" si="235"/>
        <v>1.0050590904788182E-2</v>
      </c>
      <c r="I2317">
        <f t="shared" si="236"/>
        <v>17258.167341044224</v>
      </c>
      <c r="J2317">
        <f t="shared" si="237"/>
        <v>29011.855422576326</v>
      </c>
      <c r="AB2317" s="1">
        <v>42094</v>
      </c>
      <c r="AC2317">
        <v>2647.34</v>
      </c>
    </row>
    <row r="2318" spans="1:29">
      <c r="A2318" s="1">
        <v>42081</v>
      </c>
      <c r="B2318">
        <v>2980.99842660288</v>
      </c>
      <c r="D2318" s="1">
        <v>42107</v>
      </c>
      <c r="E2318">
        <f t="shared" si="232"/>
        <v>2655.2</v>
      </c>
      <c r="F2318">
        <f t="shared" si="233"/>
        <v>3110.71496229286</v>
      </c>
      <c r="G2318" s="2">
        <f t="shared" si="234"/>
        <v>8.443399071225155E-4</v>
      </c>
      <c r="H2318" s="2">
        <f t="shared" si="235"/>
        <v>-2.8401660546809918E-3</v>
      </c>
      <c r="I2318">
        <f t="shared" si="236"/>
        <v>17272.739100454066</v>
      </c>
      <c r="J2318">
        <f t="shared" si="237"/>
        <v>28929.456935621813</v>
      </c>
      <c r="AB2318" s="1">
        <v>42095</v>
      </c>
      <c r="AC2318">
        <v>2659.59</v>
      </c>
    </row>
    <row r="2319" spans="1:29">
      <c r="A2319" s="1">
        <v>42082</v>
      </c>
      <c r="B2319">
        <v>3013.9478427388699</v>
      </c>
      <c r="D2319" s="1">
        <v>42108</v>
      </c>
      <c r="E2319">
        <f t="shared" si="232"/>
        <v>2659.89</v>
      </c>
      <c r="F2319">
        <f t="shared" si="233"/>
        <v>3100.11667706038</v>
      </c>
      <c r="G2319" s="2">
        <f t="shared" si="234"/>
        <v>1.7663452847243022E-3</v>
      </c>
      <c r="H2319" s="2">
        <f t="shared" si="235"/>
        <v>-3.4383747168666204E-3</v>
      </c>
      <c r="I2319">
        <f t="shared" si="236"/>
        <v>17303.248721718424</v>
      </c>
      <c r="J2319">
        <f t="shared" si="237"/>
        <v>28829.986622321689</v>
      </c>
      <c r="AB2319" s="1">
        <v>42096</v>
      </c>
      <c r="AC2319">
        <v>2653.76</v>
      </c>
    </row>
    <row r="2320" spans="1:29">
      <c r="A2320" s="1">
        <v>42083</v>
      </c>
      <c r="B2320">
        <v>3063.7575286832798</v>
      </c>
      <c r="D2320" s="1">
        <v>42109</v>
      </c>
      <c r="E2320">
        <f t="shared" si="232"/>
        <v>2659.91</v>
      </c>
      <c r="F2320">
        <f t="shared" si="233"/>
        <v>3124.4219275085802</v>
      </c>
      <c r="G2320" s="2">
        <f t="shared" si="234"/>
        <v>7.5191079329517407E-6</v>
      </c>
      <c r="H2320" s="2">
        <f t="shared" si="235"/>
        <v>7.8087590799128196E-3</v>
      </c>
      <c r="I2320">
        <f t="shared" si="236"/>
        <v>17303.378826713153</v>
      </c>
      <c r="J2320">
        <f t="shared" si="237"/>
        <v>29055.113042132507</v>
      </c>
      <c r="AB2320" s="1">
        <v>42097</v>
      </c>
      <c r="AC2320">
        <v>2664.46</v>
      </c>
    </row>
    <row r="2321" spans="1:29">
      <c r="A2321" s="1">
        <v>42086</v>
      </c>
      <c r="B2321">
        <v>3072.8817394513499</v>
      </c>
      <c r="D2321" s="1">
        <v>42110</v>
      </c>
      <c r="E2321">
        <f t="shared" si="232"/>
        <v>2662.49</v>
      </c>
      <c r="F2321">
        <f t="shared" si="233"/>
        <v>3114.0837120644101</v>
      </c>
      <c r="G2321" s="2">
        <f t="shared" si="234"/>
        <v>9.6995763014540159E-4</v>
      </c>
      <c r="H2321" s="2">
        <f t="shared" si="235"/>
        <v>-3.3401902284751254E-3</v>
      </c>
      <c r="I2321">
        <f t="shared" si="236"/>
        <v>17320.162371033421</v>
      </c>
      <c r="J2321">
        <f t="shared" si="237"/>
        <v>28958.063437461937</v>
      </c>
      <c r="AB2321" s="1">
        <v>42100</v>
      </c>
      <c r="AC2321">
        <v>2653.53</v>
      </c>
    </row>
    <row r="2322" spans="1:29">
      <c r="A2322" s="1">
        <v>42087</v>
      </c>
      <c r="B2322">
        <v>3093.06310141415</v>
      </c>
      <c r="D2322" s="1">
        <v>42111</v>
      </c>
      <c r="E2322">
        <f t="shared" si="232"/>
        <v>2667.59</v>
      </c>
      <c r="F2322">
        <f t="shared" si="233"/>
        <v>3136.5494109696001</v>
      </c>
      <c r="G2322" s="2">
        <f t="shared" si="234"/>
        <v>1.9155001521133919E-3</v>
      </c>
      <c r="H2322" s="2">
        <f t="shared" si="235"/>
        <v>7.1828752597929649E-3</v>
      </c>
      <c r="I2322">
        <f t="shared" si="236"/>
        <v>17353.339144689762</v>
      </c>
      <c r="J2322">
        <f t="shared" si="237"/>
        <v>29166.065594898395</v>
      </c>
      <c r="AB2322" s="1">
        <v>42101</v>
      </c>
      <c r="AC2322">
        <v>2660.44</v>
      </c>
    </row>
    <row r="2323" spans="1:29">
      <c r="A2323" s="1">
        <v>42088</v>
      </c>
      <c r="B2323">
        <v>3095.88948892502</v>
      </c>
      <c r="D2323" s="1">
        <v>42114</v>
      </c>
      <c r="E2323">
        <f t="shared" si="232"/>
        <v>2659.28</v>
      </c>
      <c r="F2323">
        <f t="shared" si="233"/>
        <v>3103.1203303359398</v>
      </c>
      <c r="G2323" s="2">
        <f t="shared" si="234"/>
        <v>-3.1151713719124174E-3</v>
      </c>
      <c r="H2323" s="2">
        <f t="shared" si="235"/>
        <v>-1.0689265359924571E-2</v>
      </c>
      <c r="I2323">
        <f t="shared" si="236"/>
        <v>17299.280519379139</v>
      </c>
      <c r="J2323">
        <f t="shared" si="237"/>
        <v>28854.30178024956</v>
      </c>
      <c r="AB2323" s="1">
        <v>42102</v>
      </c>
      <c r="AC2323">
        <v>2662.54</v>
      </c>
    </row>
    <row r="2324" spans="1:29">
      <c r="A2324" s="1">
        <v>42089</v>
      </c>
      <c r="B2324">
        <v>3100.4572492236998</v>
      </c>
      <c r="D2324" s="1">
        <v>42115</v>
      </c>
      <c r="E2324">
        <f t="shared" si="232"/>
        <v>2657.85</v>
      </c>
      <c r="F2324">
        <f t="shared" si="233"/>
        <v>3123.7241288687901</v>
      </c>
      <c r="G2324" s="2">
        <f t="shared" si="234"/>
        <v>-5.3773953852176426E-4</v>
      </c>
      <c r="H2324" s="2">
        <f t="shared" si="235"/>
        <v>6.6083541694524576E-3</v>
      </c>
      <c r="I2324">
        <f t="shared" si="236"/>
        <v>17289.978012255891</v>
      </c>
      <c r="J2324">
        <f t="shared" si="237"/>
        <v>29044.981225725711</v>
      </c>
      <c r="AB2324" s="1">
        <v>42103</v>
      </c>
      <c r="AC2324">
        <v>2650.8</v>
      </c>
    </row>
    <row r="2325" spans="1:29">
      <c r="A2325" s="1">
        <v>42090</v>
      </c>
      <c r="B2325">
        <v>3100.9655269466998</v>
      </c>
      <c r="D2325" s="1">
        <v>42116</v>
      </c>
      <c r="E2325">
        <f t="shared" si="232"/>
        <v>2647.74</v>
      </c>
      <c r="F2325">
        <f t="shared" si="233"/>
        <v>3066.6482066052099</v>
      </c>
      <c r="G2325" s="2">
        <f t="shared" si="234"/>
        <v>-3.8038264010384903E-3</v>
      </c>
      <c r="H2325" s="2">
        <f t="shared" si="235"/>
        <v>-1.8303104300243987E-2</v>
      </c>
      <c r="I2325">
        <f t="shared" si="236"/>
        <v>17224.209937419499</v>
      </c>
      <c r="J2325">
        <f t="shared" si="237"/>
        <v>28513.367904952625</v>
      </c>
      <c r="AB2325" s="1">
        <v>42104</v>
      </c>
      <c r="AC2325">
        <v>2652.96</v>
      </c>
    </row>
    <row r="2326" spans="1:29">
      <c r="A2326" s="1">
        <v>42093</v>
      </c>
      <c r="B2326">
        <v>3058.9451049633699</v>
      </c>
      <c r="D2326" s="1">
        <v>42117</v>
      </c>
      <c r="E2326">
        <f t="shared" si="232"/>
        <v>2652.85</v>
      </c>
      <c r="F2326">
        <f t="shared" si="233"/>
        <v>3094.74618309276</v>
      </c>
      <c r="G2326" s="2">
        <f t="shared" si="234"/>
        <v>1.9299478045426977E-3</v>
      </c>
      <c r="H2326" s="2">
        <f t="shared" si="235"/>
        <v>9.1310895849768484E-3</v>
      </c>
      <c r="I2326">
        <f t="shared" si="236"/>
        <v>17257.451763573205</v>
      </c>
      <c r="J2326">
        <f t="shared" si="237"/>
        <v>28773.726021662151</v>
      </c>
      <c r="AB2326" s="1">
        <v>42107</v>
      </c>
      <c r="AC2326">
        <v>2655.2</v>
      </c>
    </row>
    <row r="2327" spans="1:29">
      <c r="A2327" s="1">
        <v>42094</v>
      </c>
      <c r="B2327">
        <v>3059.9239716004699</v>
      </c>
      <c r="D2327" s="1">
        <v>42118</v>
      </c>
      <c r="E2327">
        <f t="shared" si="232"/>
        <v>2657.49</v>
      </c>
      <c r="F2327">
        <f t="shared" si="233"/>
        <v>3051.59192768611</v>
      </c>
      <c r="G2327" s="2">
        <f t="shared" si="234"/>
        <v>1.7490623291931406E-3</v>
      </c>
      <c r="H2327" s="2">
        <f t="shared" si="235"/>
        <v>-1.3975709374692091E-2</v>
      </c>
      <c r="I2327">
        <f t="shared" si="236"/>
        <v>17287.636122350737</v>
      </c>
      <c r="J2327">
        <f t="shared" si="237"/>
        <v>28371.592789156388</v>
      </c>
      <c r="AB2327" s="1">
        <v>42108</v>
      </c>
      <c r="AC2327">
        <v>2659.89</v>
      </c>
    </row>
    <row r="2328" spans="1:29">
      <c r="A2328" s="1">
        <v>42095</v>
      </c>
      <c r="B2328">
        <v>3137.9599516882799</v>
      </c>
      <c r="D2328" s="1">
        <v>42121</v>
      </c>
      <c r="E2328">
        <f t="shared" si="232"/>
        <v>2656.92</v>
      </c>
      <c r="F2328">
        <f t="shared" si="233"/>
        <v>3123.3314342222102</v>
      </c>
      <c r="G2328" s="2">
        <f t="shared" si="234"/>
        <v>-2.1448810719881806E-4</v>
      </c>
      <c r="H2328" s="2">
        <f t="shared" si="235"/>
        <v>2.3477530170749352E-2</v>
      </c>
      <c r="I2328">
        <f t="shared" si="236"/>
        <v>17283.928130000913</v>
      </c>
      <c r="J2328">
        <f t="shared" si="237"/>
        <v>29037.68771485602</v>
      </c>
      <c r="AB2328" s="1">
        <v>42109</v>
      </c>
      <c r="AC2328">
        <v>2659.91</v>
      </c>
    </row>
    <row r="2329" spans="1:29">
      <c r="A2329" s="1">
        <v>42096</v>
      </c>
      <c r="B2329">
        <v>3109.8732613634702</v>
      </c>
      <c r="D2329" s="1">
        <v>42122</v>
      </c>
      <c r="E2329">
        <f t="shared" si="232"/>
        <v>2645.78</v>
      </c>
      <c r="F2329">
        <f t="shared" si="233"/>
        <v>3136.2383919164299</v>
      </c>
      <c r="G2329" s="2">
        <f t="shared" si="234"/>
        <v>-4.1928247745509628E-3</v>
      </c>
      <c r="H2329" s="2">
        <f t="shared" si="235"/>
        <v>4.1010837313782637E-3</v>
      </c>
      <c r="I2329">
        <f t="shared" si="236"/>
        <v>17211.459647935888</v>
      </c>
      <c r="J2329">
        <f t="shared" si="237"/>
        <v>29156.773703540257</v>
      </c>
      <c r="AB2329" s="1">
        <v>42110</v>
      </c>
      <c r="AC2329">
        <v>2662.49</v>
      </c>
    </row>
    <row r="2330" spans="1:29">
      <c r="A2330" s="1">
        <v>42100</v>
      </c>
      <c r="B2330">
        <v>3158.6059491371998</v>
      </c>
      <c r="D2330" s="1">
        <v>42123</v>
      </c>
      <c r="E2330">
        <f t="shared" si="232"/>
        <v>2631.75</v>
      </c>
      <c r="F2330">
        <f t="shared" si="233"/>
        <v>3113.99645535321</v>
      </c>
      <c r="G2330" s="2">
        <f t="shared" si="234"/>
        <v>-5.3027840561196138E-3</v>
      </c>
      <c r="H2330" s="2">
        <f t="shared" si="235"/>
        <v>-7.1232643555763416E-3</v>
      </c>
      <c r="I2330">
        <f t="shared" si="236"/>
        <v>17120.190994132266</v>
      </c>
      <c r="J2330">
        <f t="shared" si="237"/>
        <v>28949.082296694225</v>
      </c>
      <c r="AB2330" s="1">
        <v>42111</v>
      </c>
      <c r="AC2330">
        <v>2667.59</v>
      </c>
    </row>
    <row r="2331" spans="1:29">
      <c r="A2331" s="1">
        <v>42101</v>
      </c>
      <c r="B2331">
        <v>3144.69645767785</v>
      </c>
      <c r="D2331" s="1">
        <v>42124</v>
      </c>
      <c r="E2331">
        <f t="shared" si="232"/>
        <v>2628.8</v>
      </c>
      <c r="F2331">
        <f t="shared" si="233"/>
        <v>3041.6003730027201</v>
      </c>
      <c r="G2331" s="2">
        <f t="shared" si="234"/>
        <v>-1.1209271397358833E-3</v>
      </c>
      <c r="H2331" s="2">
        <f t="shared" si="235"/>
        <v>-2.3279957028633422E-2</v>
      </c>
      <c r="I2331">
        <f t="shared" si="236"/>
        <v>17101.000507409481</v>
      </c>
      <c r="J2331">
        <f t="shared" si="237"/>
        <v>28275.148904808811</v>
      </c>
      <c r="AB2331" s="1">
        <v>42114</v>
      </c>
      <c r="AC2331">
        <v>2659.28</v>
      </c>
    </row>
    <row r="2332" spans="1:29">
      <c r="A2332" s="1">
        <v>42102</v>
      </c>
      <c r="B2332">
        <v>3123.5828034461902</v>
      </c>
      <c r="D2332" s="1">
        <v>42125</v>
      </c>
      <c r="E2332">
        <f t="shared" si="232"/>
        <v>2615.7800000000002</v>
      </c>
      <c r="F2332">
        <f t="shared" si="233"/>
        <v>3005.3692397394202</v>
      </c>
      <c r="G2332" s="2">
        <f t="shared" si="234"/>
        <v>-4.9528301886792025E-3</v>
      </c>
      <c r="H2332" s="2">
        <f t="shared" si="235"/>
        <v>-1.1943214283986514E-2</v>
      </c>
      <c r="I2332">
        <f t="shared" si="236"/>
        <v>17016.302155839763</v>
      </c>
      <c r="J2332">
        <f t="shared" si="237"/>
        <v>27937.452742527053</v>
      </c>
      <c r="AB2332" s="1">
        <v>42115</v>
      </c>
      <c r="AC2332">
        <v>2657.85</v>
      </c>
    </row>
    <row r="2333" spans="1:29">
      <c r="A2333" s="1">
        <v>42103</v>
      </c>
      <c r="B2333">
        <v>3088.3405375116599</v>
      </c>
      <c r="D2333" s="1">
        <v>42128</v>
      </c>
      <c r="E2333">
        <f t="shared" si="232"/>
        <v>2611.58</v>
      </c>
      <c r="F2333">
        <f t="shared" si="233"/>
        <v>3031.3603692208098</v>
      </c>
      <c r="G2333" s="2">
        <f t="shared" si="234"/>
        <v>-1.6056396180107457E-3</v>
      </c>
      <c r="H2333" s="2">
        <f t="shared" si="235"/>
        <v>8.6168824777027257E-3</v>
      </c>
      <c r="I2333">
        <f t="shared" si="236"/>
        <v>16988.980106946306</v>
      </c>
      <c r="J2333">
        <f t="shared" si="237"/>
        <v>28178.186489535779</v>
      </c>
      <c r="AB2333" s="1">
        <v>42116</v>
      </c>
      <c r="AC2333">
        <v>2647.74</v>
      </c>
    </row>
    <row r="2334" spans="1:29">
      <c r="A2334" s="1">
        <v>42104</v>
      </c>
      <c r="B2334">
        <v>3119.4770018536501</v>
      </c>
      <c r="D2334" s="1">
        <v>42129</v>
      </c>
      <c r="E2334">
        <f t="shared" si="232"/>
        <v>2605.4</v>
      </c>
      <c r="F2334">
        <f t="shared" si="233"/>
        <v>3045.6157277236298</v>
      </c>
      <c r="G2334" s="2">
        <f t="shared" si="234"/>
        <v>-2.3663835685676649E-3</v>
      </c>
      <c r="H2334" s="2">
        <f t="shared" si="235"/>
        <v>4.6712782501428744E-3</v>
      </c>
      <c r="I2334">
        <f t="shared" si="236"/>
        <v>16948.777663574507</v>
      </c>
      <c r="J2334">
        <f t="shared" si="237"/>
        <v>28309.814639212815</v>
      </c>
      <c r="AB2334" s="1">
        <v>42117</v>
      </c>
      <c r="AC2334">
        <v>2652.85</v>
      </c>
    </row>
    <row r="2335" spans="1:29">
      <c r="A2335" s="1">
        <v>42107</v>
      </c>
      <c r="B2335">
        <v>3110.71496229286</v>
      </c>
      <c r="D2335" s="1">
        <v>42130</v>
      </c>
      <c r="E2335">
        <f t="shared" si="232"/>
        <v>2594.2800000000002</v>
      </c>
      <c r="F2335">
        <f t="shared" si="233"/>
        <v>3022.4405945575299</v>
      </c>
      <c r="G2335" s="2">
        <f t="shared" si="234"/>
        <v>-4.2680586474245219E-3</v>
      </c>
      <c r="H2335" s="2">
        <f t="shared" si="235"/>
        <v>-7.6406916966513024E-3</v>
      </c>
      <c r="I2335">
        <f t="shared" si="236"/>
        <v>16876.439286504214</v>
      </c>
      <c r="J2335">
        <f t="shared" si="237"/>
        <v>28093.508073565245</v>
      </c>
      <c r="AB2335" s="1">
        <v>42118</v>
      </c>
      <c r="AC2335">
        <v>2657.49</v>
      </c>
    </row>
    <row r="2336" spans="1:29">
      <c r="A2336" s="1">
        <v>42108</v>
      </c>
      <c r="B2336">
        <v>3100.11667706038</v>
      </c>
      <c r="D2336" s="1">
        <v>42131</v>
      </c>
      <c r="E2336">
        <f t="shared" si="232"/>
        <v>2603.42</v>
      </c>
      <c r="F2336">
        <f t="shared" si="233"/>
        <v>3014.0338442410398</v>
      </c>
      <c r="G2336" s="2">
        <f t="shared" si="234"/>
        <v>3.5231355135143527E-3</v>
      </c>
      <c r="H2336" s="2">
        <f t="shared" si="235"/>
        <v>-2.8127935568611809E-3</v>
      </c>
      <c r="I2336">
        <f t="shared" si="236"/>
        <v>16935.897269096167</v>
      </c>
      <c r="J2336">
        <f t="shared" si="237"/>
        <v>28014.486835066295</v>
      </c>
      <c r="AB2336" s="1">
        <v>42121</v>
      </c>
      <c r="AC2336">
        <v>2656.92</v>
      </c>
    </row>
    <row r="2337" spans="1:29">
      <c r="A2337" s="1">
        <v>42109</v>
      </c>
      <c r="B2337">
        <v>3124.4219275085802</v>
      </c>
      <c r="D2337" s="1">
        <v>42132</v>
      </c>
      <c r="E2337">
        <f t="shared" si="232"/>
        <v>2608.83</v>
      </c>
      <c r="F2337">
        <f t="shared" si="233"/>
        <v>3038.2951456123301</v>
      </c>
      <c r="G2337" s="2">
        <f t="shared" si="234"/>
        <v>2.0780358144285582E-3</v>
      </c>
      <c r="H2337" s="2">
        <f t="shared" si="235"/>
        <v>8.0180963623018523E-3</v>
      </c>
      <c r="I2337">
        <f t="shared" si="236"/>
        <v>16971.090670170834</v>
      </c>
      <c r="J2337">
        <f t="shared" si="237"/>
        <v>28239.109690050289</v>
      </c>
      <c r="AB2337" s="1">
        <v>42122</v>
      </c>
      <c r="AC2337">
        <v>2645.78</v>
      </c>
    </row>
    <row r="2338" spans="1:29">
      <c r="A2338" s="1">
        <v>42110</v>
      </c>
      <c r="B2338">
        <v>3114.0837120644101</v>
      </c>
      <c r="D2338" s="1">
        <v>42135</v>
      </c>
      <c r="E2338">
        <f t="shared" si="232"/>
        <v>2588.17</v>
      </c>
      <c r="F2338">
        <f t="shared" si="233"/>
        <v>2998.0463647739798</v>
      </c>
      <c r="G2338" s="2">
        <f t="shared" si="234"/>
        <v>-7.9192588248371276E-3</v>
      </c>
      <c r="H2338" s="2">
        <f t="shared" si="235"/>
        <v>-1.327850884996532E-2</v>
      </c>
      <c r="I2338">
        <f t="shared" si="236"/>
        <v>16836.692210613972</v>
      </c>
      <c r="J2338">
        <f t="shared" si="237"/>
        <v>27864.136422115815</v>
      </c>
      <c r="AB2338" s="1">
        <v>42123</v>
      </c>
      <c r="AC2338">
        <v>2631.75</v>
      </c>
    </row>
    <row r="2339" spans="1:29">
      <c r="A2339" s="1">
        <v>42111</v>
      </c>
      <c r="B2339">
        <v>3136.5494109696001</v>
      </c>
      <c r="D2339" s="1">
        <v>42136</v>
      </c>
      <c r="E2339">
        <f t="shared" si="232"/>
        <v>2590.73</v>
      </c>
      <c r="F2339">
        <f t="shared" si="233"/>
        <v>3026.0406001794199</v>
      </c>
      <c r="G2339" s="2">
        <f t="shared" si="234"/>
        <v>9.8911586178651589E-4</v>
      </c>
      <c r="H2339" s="2">
        <f t="shared" si="235"/>
        <v>9.3061432802122538E-3</v>
      </c>
      <c r="I2339">
        <f t="shared" si="236"/>
        <v>16853.345649939507</v>
      </c>
      <c r="J2339">
        <f t="shared" si="237"/>
        <v>28123.444068039404</v>
      </c>
      <c r="AB2339" s="1">
        <v>42124</v>
      </c>
      <c r="AC2339">
        <v>2628.8</v>
      </c>
    </row>
    <row r="2340" spans="1:29">
      <c r="A2340" s="1">
        <v>42114</v>
      </c>
      <c r="B2340">
        <v>3103.1203303359398</v>
      </c>
      <c r="D2340" s="1">
        <v>42137</v>
      </c>
      <c r="E2340">
        <f t="shared" si="232"/>
        <v>2587.06</v>
      </c>
      <c r="F2340">
        <f t="shared" si="233"/>
        <v>3088.62850270952</v>
      </c>
      <c r="G2340" s="2">
        <f t="shared" si="234"/>
        <v>-1.4165891466884073E-3</v>
      </c>
      <c r="H2340" s="2">
        <f t="shared" si="235"/>
        <v>2.0651751518204611E-2</v>
      </c>
      <c r="I2340">
        <f t="shared" si="236"/>
        <v>16829.471383406413</v>
      </c>
      <c r="J2340">
        <f t="shared" si="237"/>
        <v>28704.242446768676</v>
      </c>
      <c r="AB2340" s="1">
        <v>42125</v>
      </c>
      <c r="AC2340">
        <v>2615.7800000000002</v>
      </c>
    </row>
    <row r="2341" spans="1:29">
      <c r="A2341" s="1">
        <v>42115</v>
      </c>
      <c r="B2341">
        <v>3123.7241288687901</v>
      </c>
      <c r="D2341" s="1">
        <v>42138</v>
      </c>
      <c r="E2341">
        <f t="shared" si="232"/>
        <v>2592.89</v>
      </c>
      <c r="F2341">
        <f t="shared" si="233"/>
        <v>3113.6260586446901</v>
      </c>
      <c r="G2341" s="2">
        <f t="shared" si="234"/>
        <v>2.2535233044458369E-3</v>
      </c>
      <c r="H2341" s="2">
        <f t="shared" si="235"/>
        <v>8.0620669857377151E-3</v>
      </c>
      <c r="I2341">
        <f t="shared" si="236"/>
        <v>16867.396989370423</v>
      </c>
      <c r="J2341">
        <f t="shared" si="237"/>
        <v>28935.65797214938</v>
      </c>
      <c r="AB2341" s="1">
        <v>42128</v>
      </c>
      <c r="AC2341">
        <v>2611.58</v>
      </c>
    </row>
    <row r="2342" spans="1:29">
      <c r="A2342" s="1">
        <v>42116</v>
      </c>
      <c r="B2342">
        <v>3066.6482066052099</v>
      </c>
      <c r="D2342" s="1">
        <v>42139</v>
      </c>
      <c r="E2342">
        <f t="shared" si="232"/>
        <v>2611.0700000000002</v>
      </c>
      <c r="F2342">
        <f t="shared" si="233"/>
        <v>3132.0518369423899</v>
      </c>
      <c r="G2342" s="2">
        <f t="shared" si="234"/>
        <v>7.0114813972055323E-3</v>
      </c>
      <c r="H2342" s="2">
        <f t="shared" si="235"/>
        <v>5.8864385917526078E-3</v>
      </c>
      <c r="I2342">
        <f t="shared" si="236"/>
        <v>16985.662429580676</v>
      </c>
      <c r="J2342">
        <f t="shared" si="237"/>
        <v>29105.985945914392</v>
      </c>
      <c r="AB2342" s="1">
        <v>42129</v>
      </c>
      <c r="AC2342">
        <v>2605.4</v>
      </c>
    </row>
    <row r="2343" spans="1:29">
      <c r="A2343" s="1">
        <v>42117</v>
      </c>
      <c r="B2343">
        <v>3094.74618309276</v>
      </c>
      <c r="D2343" s="1">
        <v>42142</v>
      </c>
      <c r="E2343">
        <f t="shared" si="232"/>
        <v>2596.62</v>
      </c>
      <c r="F2343">
        <f t="shared" si="233"/>
        <v>3114.9779539128199</v>
      </c>
      <c r="G2343" s="2">
        <f t="shared" si="234"/>
        <v>-5.5341296862972955E-3</v>
      </c>
      <c r="H2343" s="2">
        <f t="shared" si="235"/>
        <v>-5.4826903457851125E-3</v>
      </c>
      <c r="I2343">
        <f t="shared" si="236"/>
        <v>16891.661570887711</v>
      </c>
      <c r="J2343">
        <f t="shared" si="237"/>
        <v>28946.406837764171</v>
      </c>
      <c r="AB2343" s="1">
        <v>42130</v>
      </c>
      <c r="AC2343">
        <v>2594.2800000000002</v>
      </c>
    </row>
    <row r="2344" spans="1:29">
      <c r="A2344" s="1">
        <v>42118</v>
      </c>
      <c r="B2344">
        <v>3051.59192768611</v>
      </c>
      <c r="D2344" s="1">
        <v>42143</v>
      </c>
      <c r="E2344">
        <f t="shared" si="232"/>
        <v>2589.96</v>
      </c>
      <c r="F2344">
        <f t="shared" si="233"/>
        <v>3056.8024095232199</v>
      </c>
      <c r="G2344" s="2">
        <f t="shared" si="234"/>
        <v>-2.5648727961734563E-3</v>
      </c>
      <c r="H2344" s="2">
        <f t="shared" si="235"/>
        <v>-1.8707418588003653E-2</v>
      </c>
      <c r="I2344">
        <f t="shared" si="236"/>
        <v>16848.336607642374</v>
      </c>
      <c r="J2344">
        <f t="shared" si="237"/>
        <v>28404.894288431467</v>
      </c>
      <c r="AB2344" s="1">
        <v>42131</v>
      </c>
      <c r="AC2344">
        <v>2603.42</v>
      </c>
    </row>
    <row r="2345" spans="1:29">
      <c r="A2345" s="1">
        <v>42121</v>
      </c>
      <c r="B2345">
        <v>3123.3314342222102</v>
      </c>
      <c r="D2345" s="1">
        <v>42144</v>
      </c>
      <c r="E2345">
        <f t="shared" si="232"/>
        <v>2588.2399999999998</v>
      </c>
      <c r="F2345">
        <f t="shared" si="233"/>
        <v>3065.3185948257901</v>
      </c>
      <c r="G2345" s="2">
        <f t="shared" si="234"/>
        <v>-6.6410292050855801E-4</v>
      </c>
      <c r="H2345" s="2">
        <f t="shared" si="235"/>
        <v>2.7546291336438497E-3</v>
      </c>
      <c r="I2345">
        <f t="shared" si="236"/>
        <v>16837.147578095526</v>
      </c>
      <c r="J2345">
        <f t="shared" si="237"/>
        <v>28483.139237776453</v>
      </c>
      <c r="AB2345" s="1">
        <v>42132</v>
      </c>
      <c r="AC2345">
        <v>2608.83</v>
      </c>
    </row>
    <row r="2346" spans="1:29">
      <c r="A2346" s="1">
        <v>42122</v>
      </c>
      <c r="B2346">
        <v>3136.2383919164299</v>
      </c>
      <c r="D2346" s="1">
        <v>42145</v>
      </c>
      <c r="E2346">
        <f t="shared" si="232"/>
        <v>2597.75</v>
      </c>
      <c r="F2346">
        <f t="shared" si="233"/>
        <v>3066.5418301316099</v>
      </c>
      <c r="G2346" s="2">
        <f t="shared" si="234"/>
        <v>3.674311501251859E-3</v>
      </c>
      <c r="H2346" s="2">
        <f t="shared" si="235"/>
        <v>3.6770729234055855E-4</v>
      </c>
      <c r="I2346">
        <f t="shared" si="236"/>
        <v>16899.012503089998</v>
      </c>
      <c r="J2346">
        <f t="shared" si="237"/>
        <v>28493.612695782933</v>
      </c>
      <c r="AB2346" s="1">
        <v>42135</v>
      </c>
      <c r="AC2346">
        <v>2588.17</v>
      </c>
    </row>
    <row r="2347" spans="1:29">
      <c r="A2347" s="1">
        <v>42123</v>
      </c>
      <c r="B2347">
        <v>3113.99645535321</v>
      </c>
      <c r="D2347" s="1">
        <v>42146</v>
      </c>
      <c r="E2347">
        <f t="shared" si="232"/>
        <v>2589.5</v>
      </c>
      <c r="F2347">
        <f t="shared" si="233"/>
        <v>3060.9485228108101</v>
      </c>
      <c r="G2347" s="2">
        <f t="shared" si="234"/>
        <v>-3.175825233375007E-3</v>
      </c>
      <c r="H2347" s="2">
        <f t="shared" si="235"/>
        <v>-1.8553280172170276E-3</v>
      </c>
      <c r="I2347">
        <f t="shared" si="236"/>
        <v>16845.344192763565</v>
      </c>
      <c r="J2347">
        <f t="shared" si="237"/>
        <v>28440.747697836716</v>
      </c>
      <c r="AB2347" s="1">
        <v>42136</v>
      </c>
      <c r="AC2347">
        <v>2590.73</v>
      </c>
    </row>
    <row r="2348" spans="1:29">
      <c r="A2348" s="1">
        <v>42124</v>
      </c>
      <c r="B2348">
        <v>3041.6003730027201</v>
      </c>
      <c r="D2348" s="1">
        <v>42150</v>
      </c>
      <c r="E2348">
        <f t="shared" si="232"/>
        <v>2607.0700000000002</v>
      </c>
      <c r="F2348">
        <f t="shared" si="233"/>
        <v>3033.5672018792502</v>
      </c>
      <c r="G2348" s="2">
        <f t="shared" si="234"/>
        <v>6.7850936474223023E-3</v>
      </c>
      <c r="H2348" s="2">
        <f t="shared" si="235"/>
        <v>-8.976720462189924E-3</v>
      </c>
      <c r="I2348">
        <f t="shared" si="236"/>
        <v>16959.641430634529</v>
      </c>
      <c r="J2348">
        <f t="shared" si="237"/>
        <v>28185.443056017564</v>
      </c>
      <c r="AB2348" s="1">
        <v>42137</v>
      </c>
      <c r="AC2348">
        <v>2587.06</v>
      </c>
    </row>
    <row r="2349" spans="1:29">
      <c r="A2349" s="1">
        <v>42125</v>
      </c>
      <c r="B2349">
        <v>3005.3692397394202</v>
      </c>
      <c r="D2349" s="1">
        <v>42151</v>
      </c>
      <c r="E2349">
        <f t="shared" si="232"/>
        <v>2607.23</v>
      </c>
      <c r="F2349">
        <f t="shared" si="233"/>
        <v>3029.8552714975699</v>
      </c>
      <c r="G2349" s="2">
        <f t="shared" si="234"/>
        <v>6.1371578055080533E-5</v>
      </c>
      <c r="H2349" s="2">
        <f t="shared" si="235"/>
        <v>-1.2549681785548931E-3</v>
      </c>
      <c r="I2349">
        <f t="shared" si="236"/>
        <v>16960.682270592373</v>
      </c>
      <c r="J2349">
        <f t="shared" si="237"/>
        <v>28150.071221883791</v>
      </c>
      <c r="AB2349" s="1">
        <v>42138</v>
      </c>
      <c r="AC2349">
        <v>2592.89</v>
      </c>
    </row>
    <row r="2350" spans="1:29">
      <c r="A2350" s="1">
        <v>42128</v>
      </c>
      <c r="B2350">
        <v>3031.3603692208098</v>
      </c>
      <c r="D2350" s="1">
        <v>42152</v>
      </c>
      <c r="E2350">
        <f t="shared" si="232"/>
        <v>2607.0100000000002</v>
      </c>
      <c r="F2350">
        <f t="shared" si="233"/>
        <v>3033.13516371078</v>
      </c>
      <c r="G2350" s="2">
        <f t="shared" si="234"/>
        <v>-8.438074124639261E-5</v>
      </c>
      <c r="H2350" s="2">
        <f t="shared" si="235"/>
        <v>1.0511751782525621E-3</v>
      </c>
      <c r="I2350">
        <f t="shared" si="236"/>
        <v>16959.251115650335</v>
      </c>
      <c r="J2350">
        <f t="shared" si="237"/>
        <v>28179.661878018276</v>
      </c>
      <c r="AB2350" s="1">
        <v>42139</v>
      </c>
      <c r="AC2350">
        <v>2611.0700000000002</v>
      </c>
    </row>
    <row r="2351" spans="1:29">
      <c r="A2351" s="1">
        <v>42129</v>
      </c>
      <c r="B2351">
        <v>3045.6157277236298</v>
      </c>
      <c r="D2351" s="1">
        <v>42153</v>
      </c>
      <c r="E2351">
        <f t="shared" si="232"/>
        <v>2611.64</v>
      </c>
      <c r="F2351">
        <f t="shared" si="233"/>
        <v>3037.1172628302102</v>
      </c>
      <c r="G2351" s="2">
        <f t="shared" si="234"/>
        <v>1.7759809129997972E-3</v>
      </c>
      <c r="H2351" s="2">
        <f t="shared" si="235"/>
        <v>1.2815164934959163E-3</v>
      </c>
      <c r="I2351">
        <f t="shared" si="236"/>
        <v>16989.3704219305</v>
      </c>
      <c r="J2351">
        <f t="shared" si="237"/>
        <v>28215.774579496094</v>
      </c>
      <c r="AB2351" s="1">
        <v>42142</v>
      </c>
      <c r="AC2351">
        <v>2596.62</v>
      </c>
    </row>
    <row r="2352" spans="1:29">
      <c r="A2352" s="1">
        <v>42130</v>
      </c>
      <c r="B2352">
        <v>3022.4405945575299</v>
      </c>
      <c r="D2352" s="1">
        <v>42156</v>
      </c>
      <c r="E2352">
        <f t="shared" si="232"/>
        <v>2591.16</v>
      </c>
      <c r="F2352">
        <f t="shared" si="233"/>
        <v>3020.4446680263</v>
      </c>
      <c r="G2352" s="2">
        <f t="shared" si="234"/>
        <v>-7.8418158704874896E-3</v>
      </c>
      <c r="H2352" s="2">
        <f t="shared" si="235"/>
        <v>-5.52096101948466E-3</v>
      </c>
      <c r="I2352">
        <f t="shared" si="236"/>
        <v>16856.142907326215</v>
      </c>
      <c r="J2352">
        <f t="shared" si="237"/>
        <v>28059.99638790813</v>
      </c>
      <c r="AB2352" s="1">
        <v>42143</v>
      </c>
      <c r="AC2352">
        <v>2589.96</v>
      </c>
    </row>
    <row r="2353" spans="1:29">
      <c r="A2353" s="1">
        <v>42131</v>
      </c>
      <c r="B2353">
        <v>3014.0338442410398</v>
      </c>
      <c r="D2353" s="1">
        <v>42157</v>
      </c>
      <c r="E2353">
        <f t="shared" si="232"/>
        <v>2579.59</v>
      </c>
      <c r="F2353">
        <f t="shared" si="233"/>
        <v>3018.6437747512</v>
      </c>
      <c r="G2353" s="2">
        <f t="shared" si="234"/>
        <v>-4.4651816174994252E-3</v>
      </c>
      <c r="H2353" s="2">
        <f t="shared" si="235"/>
        <v>-6.27583692669608E-4</v>
      </c>
      <c r="I2353">
        <f t="shared" si="236"/>
        <v>16780.877167874478</v>
      </c>
      <c r="J2353">
        <f t="shared" si="237"/>
        <v>28042.386391758711</v>
      </c>
      <c r="AB2353" s="1">
        <v>42144</v>
      </c>
      <c r="AC2353">
        <v>2588.2399999999998</v>
      </c>
    </row>
    <row r="2354" spans="1:29">
      <c r="A2354" s="1">
        <v>42132</v>
      </c>
      <c r="B2354">
        <v>3038.2951456123301</v>
      </c>
      <c r="D2354" s="1">
        <v>42158</v>
      </c>
      <c r="E2354">
        <f t="shared" si="232"/>
        <v>2567.67</v>
      </c>
      <c r="F2354">
        <f t="shared" si="233"/>
        <v>2978.2926817451298</v>
      </c>
      <c r="G2354" s="2">
        <f t="shared" si="234"/>
        <v>-4.62088936613958E-3</v>
      </c>
      <c r="H2354" s="2">
        <f t="shared" si="235"/>
        <v>-1.3398641280882228E-2</v>
      </c>
      <c r="I2354">
        <f t="shared" si="236"/>
        <v>16703.334591014951</v>
      </c>
      <c r="J2354">
        <f t="shared" si="237"/>
        <v>27666.656515835642</v>
      </c>
      <c r="AB2354" s="1">
        <v>42145</v>
      </c>
      <c r="AC2354">
        <v>2597.75</v>
      </c>
    </row>
    <row r="2355" spans="1:29">
      <c r="A2355" s="1">
        <v>42135</v>
      </c>
      <c r="B2355">
        <v>2998.0463647739798</v>
      </c>
      <c r="D2355" s="1">
        <v>42159</v>
      </c>
      <c r="E2355">
        <f t="shared" si="232"/>
        <v>2579.9299999999998</v>
      </c>
      <c r="F2355">
        <f t="shared" si="233"/>
        <v>2966.54601700892</v>
      </c>
      <c r="G2355" s="2">
        <f t="shared" si="234"/>
        <v>4.7747568807516849E-3</v>
      </c>
      <c r="H2355" s="2">
        <f t="shared" si="235"/>
        <v>-3.9754426825239549E-3</v>
      </c>
      <c r="I2355">
        <f t="shared" si="236"/>
        <v>16783.088952784896</v>
      </c>
      <c r="J2355">
        <f t="shared" si="237"/>
        <v>27556.669308639863</v>
      </c>
      <c r="AB2355" s="1">
        <v>42146</v>
      </c>
      <c r="AC2355">
        <v>2589.5</v>
      </c>
    </row>
    <row r="2356" spans="1:29">
      <c r="A2356" s="1">
        <v>42136</v>
      </c>
      <c r="B2356">
        <v>3026.0406001794199</v>
      </c>
      <c r="D2356" s="1">
        <v>42160</v>
      </c>
      <c r="E2356">
        <f t="shared" si="232"/>
        <v>2565.7199999999998</v>
      </c>
      <c r="F2356">
        <f t="shared" si="233"/>
        <v>2932.6044874660802</v>
      </c>
      <c r="G2356" s="2">
        <f t="shared" si="234"/>
        <v>-5.5079013771691665E-3</v>
      </c>
      <c r="H2356" s="2">
        <f t="shared" si="235"/>
        <v>-1.1472779525728482E-2</v>
      </c>
      <c r="I2356">
        <f t="shared" si="236"/>
        <v>16690.649354028701</v>
      </c>
      <c r="J2356">
        <f t="shared" si="237"/>
        <v>27240.517717198429</v>
      </c>
      <c r="AB2356" s="1">
        <v>42150</v>
      </c>
      <c r="AC2356">
        <v>2607.0700000000002</v>
      </c>
    </row>
    <row r="2357" spans="1:29">
      <c r="A2357" s="1">
        <v>42137</v>
      </c>
      <c r="B2357">
        <v>3088.62850270952</v>
      </c>
      <c r="D2357" s="1">
        <v>42163</v>
      </c>
      <c r="E2357">
        <f t="shared" si="232"/>
        <v>2569.4699999999998</v>
      </c>
      <c r="F2357">
        <f t="shared" si="233"/>
        <v>2949.50172899374</v>
      </c>
      <c r="G2357" s="2">
        <f t="shared" si="234"/>
        <v>1.4615780365745401E-3</v>
      </c>
      <c r="H2357" s="2">
        <f t="shared" si="235"/>
        <v>5.7305056908517286E-3</v>
      </c>
      <c r="I2357">
        <f t="shared" si="236"/>
        <v>16715.044040540717</v>
      </c>
      <c r="J2357">
        <f t="shared" si="237"/>
        <v>27396.619658998581</v>
      </c>
      <c r="AB2357" s="1">
        <v>42151</v>
      </c>
      <c r="AC2357">
        <v>2607.23</v>
      </c>
    </row>
    <row r="2358" spans="1:29">
      <c r="A2358" s="1">
        <v>42138</v>
      </c>
      <c r="B2358">
        <v>3113.6260586446901</v>
      </c>
      <c r="D2358" s="1">
        <v>42164</v>
      </c>
      <c r="E2358">
        <f t="shared" si="232"/>
        <v>2561.0300000000002</v>
      </c>
      <c r="F2358">
        <f t="shared" si="233"/>
        <v>2949.57459750407</v>
      </c>
      <c r="G2358" s="2">
        <f t="shared" si="234"/>
        <v>-3.2847240870683692E-3</v>
      </c>
      <c r="H2358" s="2">
        <f t="shared" si="235"/>
        <v>-6.6438435370234117E-6</v>
      </c>
      <c r="I2358">
        <f t="shared" si="236"/>
        <v>16660.139732764343</v>
      </c>
      <c r="J2358">
        <f t="shared" si="237"/>
        <v>27396.437640144126</v>
      </c>
      <c r="AB2358" s="1">
        <v>42152</v>
      </c>
      <c r="AC2358">
        <v>2607.0100000000002</v>
      </c>
    </row>
    <row r="2359" spans="1:29">
      <c r="A2359" s="1">
        <v>42139</v>
      </c>
      <c r="B2359">
        <v>3132.0518369423899</v>
      </c>
      <c r="D2359" s="1">
        <v>42165</v>
      </c>
      <c r="E2359">
        <f t="shared" si="232"/>
        <v>2550.75</v>
      </c>
      <c r="F2359">
        <f t="shared" si="233"/>
        <v>2961.8257779705</v>
      </c>
      <c r="G2359" s="2">
        <f t="shared" si="234"/>
        <v>-4.0140099881689206E-3</v>
      </c>
      <c r="H2359" s="2">
        <f t="shared" si="235"/>
        <v>4.1221922829207339E-3</v>
      </c>
      <c r="I2359">
        <f t="shared" si="236"/>
        <v>16593.265765472737</v>
      </c>
      <c r="J2359">
        <f t="shared" si="237"/>
        <v>27509.371023963846</v>
      </c>
      <c r="AB2359" s="1">
        <v>42153</v>
      </c>
      <c r="AC2359">
        <v>2611.64</v>
      </c>
    </row>
    <row r="2360" spans="1:29">
      <c r="A2360" s="1">
        <v>42142</v>
      </c>
      <c r="B2360">
        <v>3114.9779539128199</v>
      </c>
      <c r="D2360" s="1">
        <v>42166</v>
      </c>
      <c r="E2360">
        <f t="shared" si="232"/>
        <v>2566.75</v>
      </c>
      <c r="F2360">
        <f t="shared" si="233"/>
        <v>2965.7049215799502</v>
      </c>
      <c r="G2360" s="2">
        <f t="shared" si="234"/>
        <v>6.2726649024795744E-3</v>
      </c>
      <c r="H2360" s="2">
        <f t="shared" si="235"/>
        <v>1.2783644298487115E-3</v>
      </c>
      <c r="I2360">
        <f t="shared" si="236"/>
        <v>16697.349761257334</v>
      </c>
      <c r="J2360">
        <f t="shared" si="237"/>
        <v>27544.538025368391</v>
      </c>
      <c r="AB2360" s="1">
        <v>42156</v>
      </c>
      <c r="AC2360">
        <v>2591.16</v>
      </c>
    </row>
    <row r="2361" spans="1:29">
      <c r="A2361" s="1">
        <v>42143</v>
      </c>
      <c r="B2361">
        <v>3056.8024095232199</v>
      </c>
      <c r="D2361" s="1">
        <v>42167</v>
      </c>
      <c r="E2361">
        <f t="shared" si="232"/>
        <v>2565.38</v>
      </c>
      <c r="F2361">
        <f t="shared" si="233"/>
        <v>2960.9911166499401</v>
      </c>
      <c r="G2361" s="2">
        <f t="shared" si="234"/>
        <v>-5.3374890425628152E-4</v>
      </c>
      <c r="H2361" s="2">
        <f t="shared" si="235"/>
        <v>-1.6207874865065467E-3</v>
      </c>
      <c r="I2361">
        <f t="shared" si="236"/>
        <v>16688.437569118279</v>
      </c>
      <c r="J2361">
        <f t="shared" si="237"/>
        <v>27499.894182815271</v>
      </c>
      <c r="AB2361" s="1">
        <v>42157</v>
      </c>
      <c r="AC2361">
        <v>2579.59</v>
      </c>
    </row>
    <row r="2362" spans="1:29">
      <c r="A2362" s="1">
        <v>42144</v>
      </c>
      <c r="B2362">
        <v>3065.3185948257901</v>
      </c>
      <c r="D2362" s="1">
        <v>42170</v>
      </c>
      <c r="E2362">
        <f t="shared" si="232"/>
        <v>2567.0700000000002</v>
      </c>
      <c r="F2362">
        <f t="shared" si="233"/>
        <v>2981.9561709713698</v>
      </c>
      <c r="G2362" s="2">
        <f t="shared" si="234"/>
        <v>6.5877179988937939E-4</v>
      </c>
      <c r="H2362" s="2">
        <f t="shared" si="235"/>
        <v>7.0490686319689359E-3</v>
      </c>
      <c r="I2362">
        <f t="shared" si="236"/>
        <v>16699.43144117303</v>
      </c>
      <c r="J2362">
        <f t="shared" si="237"/>
        <v>27693.742824281817</v>
      </c>
      <c r="AB2362" s="1">
        <v>42158</v>
      </c>
      <c r="AC2362">
        <v>2567.67</v>
      </c>
    </row>
    <row r="2363" spans="1:29">
      <c r="A2363" s="1">
        <v>42145</v>
      </c>
      <c r="B2363">
        <v>3066.5418301316099</v>
      </c>
      <c r="D2363" s="1">
        <v>42171</v>
      </c>
      <c r="E2363">
        <f t="shared" si="232"/>
        <v>2571.5100000000002</v>
      </c>
      <c r="F2363">
        <f t="shared" si="233"/>
        <v>2975.6788025247401</v>
      </c>
      <c r="G2363" s="2">
        <f t="shared" si="234"/>
        <v>1.72959833584585E-3</v>
      </c>
      <c r="H2363" s="2">
        <f t="shared" si="235"/>
        <v>-2.1364668159701609E-3</v>
      </c>
      <c r="I2363">
        <f t="shared" si="236"/>
        <v>16728.314750003254</v>
      </c>
      <c r="J2363">
        <f t="shared" si="237"/>
        <v>27634.576061727726</v>
      </c>
      <c r="AB2363" s="1">
        <v>42159</v>
      </c>
      <c r="AC2363">
        <v>2579.9299999999998</v>
      </c>
    </row>
    <row r="2364" spans="1:29">
      <c r="A2364" s="1">
        <v>42146</v>
      </c>
      <c r="B2364">
        <v>3060.9485228108101</v>
      </c>
      <c r="D2364" s="1">
        <v>42172</v>
      </c>
      <c r="E2364">
        <f t="shared" si="232"/>
        <v>2571.85</v>
      </c>
      <c r="F2364">
        <f t="shared" si="233"/>
        <v>2961.05917523883</v>
      </c>
      <c r="G2364" s="2">
        <f t="shared" si="234"/>
        <v>1.3221803531759946E-4</v>
      </c>
      <c r="H2364" s="2">
        <f t="shared" si="235"/>
        <v>-4.9443886357075969E-3</v>
      </c>
      <c r="I2364">
        <f t="shared" si="236"/>
        <v>16730.526534913675</v>
      </c>
      <c r="J2364">
        <f t="shared" si="237"/>
        <v>27497.939977895523</v>
      </c>
      <c r="AB2364" s="1">
        <v>42160</v>
      </c>
      <c r="AC2364">
        <v>2565.7199999999998</v>
      </c>
    </row>
    <row r="2365" spans="1:29">
      <c r="A2365" s="1">
        <v>42150</v>
      </c>
      <c r="B2365">
        <v>3033.5672018792502</v>
      </c>
      <c r="D2365" s="1">
        <v>42173</v>
      </c>
      <c r="E2365">
        <f t="shared" si="232"/>
        <v>2563.4699999999998</v>
      </c>
      <c r="F2365">
        <f t="shared" si="233"/>
        <v>3020.8591864147202</v>
      </c>
      <c r="G2365" s="2">
        <f t="shared" si="234"/>
        <v>-3.2583548807278984E-3</v>
      </c>
      <c r="H2365" s="2">
        <f t="shared" si="235"/>
        <v>2.016413073405662E-2</v>
      </c>
      <c r="I2365">
        <f t="shared" si="236"/>
        <v>16676.012542121491</v>
      </c>
      <c r="J2365">
        <f t="shared" si="237"/>
        <v>28052.412034527049</v>
      </c>
      <c r="AB2365" s="1">
        <v>42163</v>
      </c>
      <c r="AC2365">
        <v>2569.4699999999998</v>
      </c>
    </row>
    <row r="2366" spans="1:29">
      <c r="A2366" s="1">
        <v>42151</v>
      </c>
      <c r="B2366">
        <v>3029.8552714975699</v>
      </c>
      <c r="D2366" s="1">
        <v>42174</v>
      </c>
      <c r="E2366">
        <f t="shared" si="232"/>
        <v>2576.7800000000002</v>
      </c>
      <c r="F2366">
        <f t="shared" si="233"/>
        <v>3033.49259842437</v>
      </c>
      <c r="G2366" s="2">
        <f t="shared" si="234"/>
        <v>5.1921809110309081E-3</v>
      </c>
      <c r="H2366" s="2">
        <f t="shared" si="235"/>
        <v>4.1507100125857902E-3</v>
      </c>
      <c r="I2366">
        <f t="shared" si="236"/>
        <v>16762.597416114804</v>
      </c>
      <c r="J2366">
        <f t="shared" si="237"/>
        <v>28168.849462035942</v>
      </c>
      <c r="AB2366" s="1">
        <v>42164</v>
      </c>
      <c r="AC2366">
        <v>2561.0300000000002</v>
      </c>
    </row>
    <row r="2367" spans="1:29">
      <c r="A2367" s="1">
        <v>42152</v>
      </c>
      <c r="B2367">
        <v>3033.13516371078</v>
      </c>
      <c r="D2367" s="1">
        <v>42177</v>
      </c>
      <c r="E2367">
        <f t="shared" si="232"/>
        <v>2562.15</v>
      </c>
      <c r="F2367">
        <f t="shared" si="233"/>
        <v>2967.5502354282198</v>
      </c>
      <c r="G2367" s="2">
        <f t="shared" si="234"/>
        <v>-5.6776286683380972E-3</v>
      </c>
      <c r="H2367" s="2">
        <f t="shared" si="235"/>
        <v>-2.1769448396174593E-2</v>
      </c>
      <c r="I2367">
        <f t="shared" si="236"/>
        <v>16667.425612469262</v>
      </c>
      <c r="J2367">
        <f t="shared" si="237"/>
        <v>27555.62914729254</v>
      </c>
      <c r="AB2367" s="1">
        <v>42165</v>
      </c>
      <c r="AC2367">
        <v>2550.75</v>
      </c>
    </row>
    <row r="2368" spans="1:29">
      <c r="A2368" s="1">
        <v>42153</v>
      </c>
      <c r="B2368">
        <v>3037.1172628302102</v>
      </c>
      <c r="D2368" s="1">
        <v>42178</v>
      </c>
      <c r="E2368">
        <f t="shared" si="232"/>
        <v>2555.08</v>
      </c>
      <c r="F2368">
        <f t="shared" si="233"/>
        <v>2943.36322113909</v>
      </c>
      <c r="G2368" s="2">
        <f t="shared" si="234"/>
        <v>-2.7594012840779225E-3</v>
      </c>
      <c r="H2368" s="2">
        <f t="shared" si="235"/>
        <v>-8.181847890540694E-3</v>
      </c>
      <c r="I2368">
        <f t="shared" si="236"/>
        <v>16621.433496831942</v>
      </c>
      <c r="J2368">
        <f t="shared" si="237"/>
        <v>27330.173181081245</v>
      </c>
      <c r="AB2368" s="1">
        <v>42166</v>
      </c>
      <c r="AC2368">
        <v>2566.75</v>
      </c>
    </row>
    <row r="2369" spans="1:29">
      <c r="A2369" s="1">
        <v>42156</v>
      </c>
      <c r="B2369">
        <v>3020.4446680263</v>
      </c>
      <c r="D2369" s="1">
        <v>42179</v>
      </c>
      <c r="E2369">
        <f t="shared" si="232"/>
        <v>2562.58</v>
      </c>
      <c r="F2369">
        <f t="shared" si="233"/>
        <v>2942.1570229983799</v>
      </c>
      <c r="G2369" s="2">
        <f t="shared" si="234"/>
        <v>2.9353288351050555E-3</v>
      </c>
      <c r="H2369" s="2">
        <f t="shared" si="235"/>
        <v>-4.411518878692281E-4</v>
      </c>
      <c r="I2369">
        <f t="shared" si="236"/>
        <v>16670.222869855974</v>
      </c>
      <c r="J2369">
        <f t="shared" si="237"/>
        <v>27318.11642358662</v>
      </c>
      <c r="AB2369" s="1">
        <v>42167</v>
      </c>
      <c r="AC2369">
        <v>2565.38</v>
      </c>
    </row>
    <row r="2370" spans="1:29">
      <c r="A2370" s="1">
        <v>42157</v>
      </c>
      <c r="B2370">
        <v>3018.6437747512</v>
      </c>
      <c r="D2370" s="1">
        <v>42180</v>
      </c>
      <c r="E2370">
        <f t="shared" si="232"/>
        <v>2559.58</v>
      </c>
      <c r="F2370">
        <f t="shared" si="233"/>
        <v>2933.7751791786</v>
      </c>
      <c r="G2370" s="2">
        <f t="shared" si="234"/>
        <v>-1.1706951587853176E-3</v>
      </c>
      <c r="H2370" s="2">
        <f t="shared" si="235"/>
        <v>-2.8802263241442297E-3</v>
      </c>
      <c r="I2370">
        <f t="shared" si="236"/>
        <v>16650.707120646362</v>
      </c>
      <c r="J2370">
        <f t="shared" si="237"/>
        <v>27239.434065537371</v>
      </c>
      <c r="AB2370" s="1">
        <v>42170</v>
      </c>
      <c r="AC2370">
        <v>2567.0700000000002</v>
      </c>
    </row>
    <row r="2371" spans="1:29">
      <c r="A2371" s="1">
        <v>42158</v>
      </c>
      <c r="B2371">
        <v>2978.2926817451298</v>
      </c>
      <c r="D2371" s="1">
        <v>42181</v>
      </c>
      <c r="E2371">
        <f t="shared" si="232"/>
        <v>2546.5</v>
      </c>
      <c r="F2371">
        <f t="shared" si="233"/>
        <v>2925.9512145981398</v>
      </c>
      <c r="G2371" s="2">
        <f t="shared" si="234"/>
        <v>-5.1102133943849992E-3</v>
      </c>
      <c r="H2371" s="2">
        <f t="shared" si="235"/>
        <v>-2.6982081517748272E-3</v>
      </c>
      <c r="I2371">
        <f t="shared" si="236"/>
        <v>16565.618454092455</v>
      </c>
      <c r="J2371">
        <f t="shared" si="237"/>
        <v>27165.936402492007</v>
      </c>
      <c r="AB2371" s="1">
        <v>42171</v>
      </c>
      <c r="AC2371">
        <v>2571.5100000000002</v>
      </c>
    </row>
    <row r="2372" spans="1:29">
      <c r="A2372" s="1">
        <v>42159</v>
      </c>
      <c r="B2372">
        <v>2966.54601700892</v>
      </c>
      <c r="D2372" s="1">
        <v>42184</v>
      </c>
      <c r="E2372">
        <f t="shared" si="232"/>
        <v>2562.08</v>
      </c>
      <c r="F2372">
        <f t="shared" si="233"/>
        <v>2969.2148551344098</v>
      </c>
      <c r="G2372" s="2">
        <f t="shared" si="234"/>
        <v>6.1182014529745921E-3</v>
      </c>
      <c r="H2372" s="2">
        <f t="shared" si="235"/>
        <v>1.4754830522287177E-2</v>
      </c>
      <c r="I2372">
        <f t="shared" si="236"/>
        <v>16666.970244987708</v>
      </c>
      <c r="J2372">
        <f t="shared" si="237"/>
        <v>27566.765190090005</v>
      </c>
      <c r="AB2372" s="1">
        <v>42172</v>
      </c>
      <c r="AC2372">
        <v>2571.85</v>
      </c>
    </row>
    <row r="2373" spans="1:29">
      <c r="A2373" s="1">
        <v>42160</v>
      </c>
      <c r="B2373">
        <v>2932.6044874660802</v>
      </c>
      <c r="D2373" s="1">
        <v>42185</v>
      </c>
      <c r="E2373">
        <f t="shared" ref="E2373:E2436" si="238">SUMIF(AB:AB,D2373,AC:AC)</f>
        <v>2563.64</v>
      </c>
      <c r="F2373">
        <f t="shared" ref="F2373:F2436" si="239">SUMIF(A:A,D2373,B:B)</f>
        <v>2940.3438683951399</v>
      </c>
      <c r="G2373" s="2">
        <f t="shared" ref="G2373:G2436" si="240">E2373/E2372-1</f>
        <v>6.0888028476857592E-4</v>
      </c>
      <c r="H2373" s="2">
        <f t="shared" ref="H2373:H2436" si="241">(F2373/F2372-1)-($M$23/252)</f>
        <v>-9.7547906371186262E-3</v>
      </c>
      <c r="I2373">
        <f t="shared" ref="I2373:I2436" si="242">I2372*(1+G2373)</f>
        <v>16677.118434576707</v>
      </c>
      <c r="J2373">
        <f t="shared" ref="J2373:J2436" si="243">J2372*(1+H2373)</f>
        <v>27297.857167118069</v>
      </c>
      <c r="AB2373" s="1">
        <v>42173</v>
      </c>
      <c r="AC2373">
        <v>2563.4699999999998</v>
      </c>
    </row>
    <row r="2374" spans="1:29">
      <c r="A2374" s="1">
        <v>42163</v>
      </c>
      <c r="B2374">
        <v>2949.50172899374</v>
      </c>
      <c r="D2374" s="1">
        <v>42186</v>
      </c>
      <c r="E2374">
        <f t="shared" si="238"/>
        <v>2553.52</v>
      </c>
      <c r="F2374">
        <f t="shared" si="239"/>
        <v>2927.4434643116801</v>
      </c>
      <c r="G2374" s="2">
        <f t="shared" si="240"/>
        <v>-3.9475121311883798E-3</v>
      </c>
      <c r="H2374" s="2">
        <f t="shared" si="241"/>
        <v>-4.4187285949038087E-3</v>
      </c>
      <c r="I2374">
        <f t="shared" si="242"/>
        <v>16611.28530724295</v>
      </c>
      <c r="J2374">
        <f t="shared" si="243"/>
        <v>27177.235345074125</v>
      </c>
      <c r="AB2374" s="1">
        <v>42174</v>
      </c>
      <c r="AC2374">
        <v>2576.7800000000002</v>
      </c>
    </row>
    <row r="2375" spans="1:29">
      <c r="A2375" s="1">
        <v>42164</v>
      </c>
      <c r="B2375">
        <v>2949.57459750407</v>
      </c>
      <c r="D2375" s="1">
        <v>42187</v>
      </c>
      <c r="E2375">
        <f t="shared" si="238"/>
        <v>2558.91</v>
      </c>
      <c r="F2375">
        <f t="shared" si="239"/>
        <v>2915.8295574581098</v>
      </c>
      <c r="G2375" s="2">
        <f t="shared" si="240"/>
        <v>2.1108117422223849E-3</v>
      </c>
      <c r="H2375" s="2">
        <f t="shared" si="241"/>
        <v>-3.9986015188720244E-3</v>
      </c>
      <c r="I2375">
        <f t="shared" si="242"/>
        <v>16646.348603322884</v>
      </c>
      <c r="J2375">
        <f t="shared" si="243"/>
        <v>27068.564410544568</v>
      </c>
      <c r="AB2375" s="1">
        <v>42177</v>
      </c>
      <c r="AC2375">
        <v>2562.15</v>
      </c>
    </row>
    <row r="2376" spans="1:29">
      <c r="A2376" s="1">
        <v>42165</v>
      </c>
      <c r="B2376">
        <v>2961.8257779705</v>
      </c>
      <c r="D2376" s="1">
        <v>42191</v>
      </c>
      <c r="E2376">
        <f t="shared" si="238"/>
        <v>2576.16</v>
      </c>
      <c r="F2376">
        <f t="shared" si="239"/>
        <v>2958.88970343861</v>
      </c>
      <c r="G2376" s="2">
        <f t="shared" si="240"/>
        <v>6.7411515059145888E-3</v>
      </c>
      <c r="H2376" s="2">
        <f t="shared" si="241"/>
        <v>1.4736367881352653E-2</v>
      </c>
      <c r="I2376">
        <f t="shared" si="242"/>
        <v>16758.564161278155</v>
      </c>
      <c r="J2376">
        <f t="shared" si="243"/>
        <v>27467.456733718442</v>
      </c>
      <c r="AB2376" s="1">
        <v>42178</v>
      </c>
      <c r="AC2376">
        <v>2555.08</v>
      </c>
    </row>
    <row r="2377" spans="1:29">
      <c r="A2377" s="1">
        <v>42166</v>
      </c>
      <c r="B2377">
        <v>2965.7049215799502</v>
      </c>
      <c r="D2377" s="1">
        <v>42192</v>
      </c>
      <c r="E2377">
        <f t="shared" si="238"/>
        <v>2583.2399999999998</v>
      </c>
      <c r="F2377">
        <f t="shared" si="239"/>
        <v>2913.3171777018401</v>
      </c>
      <c r="G2377" s="2">
        <f t="shared" si="240"/>
        <v>2.7482765045649948E-3</v>
      </c>
      <c r="H2377" s="2">
        <f t="shared" si="241"/>
        <v>-1.5433250021985844E-2</v>
      </c>
      <c r="I2377">
        <f t="shared" si="242"/>
        <v>16804.621329412839</v>
      </c>
      <c r="J2377">
        <f t="shared" si="243"/>
        <v>27043.544606478888</v>
      </c>
      <c r="AB2377" s="1">
        <v>42179</v>
      </c>
      <c r="AC2377">
        <v>2562.58</v>
      </c>
    </row>
    <row r="2378" spans="1:29">
      <c r="A2378" s="1">
        <v>42167</v>
      </c>
      <c r="B2378">
        <v>2960.9911166499401</v>
      </c>
      <c r="D2378" s="1">
        <v>42193</v>
      </c>
      <c r="E2378">
        <f t="shared" si="238"/>
        <v>2587.2199999999998</v>
      </c>
      <c r="F2378">
        <f t="shared" si="239"/>
        <v>2948.3579892512898</v>
      </c>
      <c r="G2378" s="2">
        <f t="shared" si="240"/>
        <v>1.540700825320096E-3</v>
      </c>
      <c r="H2378" s="2">
        <f t="shared" si="241"/>
        <v>1.1996456010895018E-2</v>
      </c>
      <c r="I2378">
        <f t="shared" si="242"/>
        <v>16830.512223364258</v>
      </c>
      <c r="J2378">
        <f t="shared" si="243"/>
        <v>27367.971299729186</v>
      </c>
      <c r="AB2378" s="1">
        <v>42180</v>
      </c>
      <c r="AC2378">
        <v>2559.58</v>
      </c>
    </row>
    <row r="2379" spans="1:29">
      <c r="A2379" s="1">
        <v>42170</v>
      </c>
      <c r="B2379">
        <v>2981.9561709713698</v>
      </c>
      <c r="D2379" s="1">
        <v>42194</v>
      </c>
      <c r="E2379">
        <f t="shared" si="238"/>
        <v>2570.4499999999998</v>
      </c>
      <c r="F2379">
        <f t="shared" si="239"/>
        <v>2915.10629305884</v>
      </c>
      <c r="G2379" s="2">
        <f t="shared" si="240"/>
        <v>-6.4818608390473376E-3</v>
      </c>
      <c r="H2379" s="2">
        <f t="shared" si="241"/>
        <v>-1.1309388139773923E-2</v>
      </c>
      <c r="I2379">
        <f t="shared" si="242"/>
        <v>16721.419185282524</v>
      </c>
      <c r="J2379">
        <f t="shared" si="243"/>
        <v>27058.456289702357</v>
      </c>
      <c r="AB2379" s="1">
        <v>42181</v>
      </c>
      <c r="AC2379">
        <v>2546.5</v>
      </c>
    </row>
    <row r="2380" spans="1:29">
      <c r="A2380" s="1">
        <v>42171</v>
      </c>
      <c r="B2380">
        <v>2975.6788025247401</v>
      </c>
      <c r="D2380" s="1">
        <v>42195</v>
      </c>
      <c r="E2380">
        <f t="shared" si="238"/>
        <v>2552.56</v>
      </c>
      <c r="F2380">
        <f t="shared" si="239"/>
        <v>2895.1683961021399</v>
      </c>
      <c r="G2380" s="2">
        <f t="shared" si="240"/>
        <v>-6.9598708397361486E-3</v>
      </c>
      <c r="H2380" s="2">
        <f t="shared" si="241"/>
        <v>-6.8708586280722735E-3</v>
      </c>
      <c r="I2380">
        <f t="shared" si="242"/>
        <v>16605.040267495871</v>
      </c>
      <c r="J2380">
        <f t="shared" si="243"/>
        <v>26872.541461841942</v>
      </c>
      <c r="AB2380" s="1">
        <v>42184</v>
      </c>
      <c r="AC2380">
        <v>2562.08</v>
      </c>
    </row>
    <row r="2381" spans="1:29">
      <c r="A2381" s="1">
        <v>42172</v>
      </c>
      <c r="B2381">
        <v>2961.05917523883</v>
      </c>
      <c r="D2381" s="1">
        <v>42198</v>
      </c>
      <c r="E2381">
        <f t="shared" si="238"/>
        <v>2552.5</v>
      </c>
      <c r="F2381">
        <f t="shared" si="239"/>
        <v>2887.2877649359398</v>
      </c>
      <c r="G2381" s="2">
        <f t="shared" si="240"/>
        <v>-2.3505813771196316E-5</v>
      </c>
      <c r="H2381" s="2">
        <f t="shared" si="241"/>
        <v>-2.7533432626570035E-3</v>
      </c>
      <c r="I2381">
        <f t="shared" si="242"/>
        <v>16604.649952511681</v>
      </c>
      <c r="J2381">
        <f t="shared" si="243"/>
        <v>26798.552130857508</v>
      </c>
      <c r="AB2381" s="1">
        <v>42185</v>
      </c>
      <c r="AC2381">
        <v>2563.64</v>
      </c>
    </row>
    <row r="2382" spans="1:29">
      <c r="A2382" s="1">
        <v>42173</v>
      </c>
      <c r="B2382">
        <v>3020.8591864147202</v>
      </c>
      <c r="D2382" s="1">
        <v>42199</v>
      </c>
      <c r="E2382">
        <f t="shared" si="238"/>
        <v>2554.98</v>
      </c>
      <c r="F2382">
        <f t="shared" si="239"/>
        <v>2887.2217059776399</v>
      </c>
      <c r="G2382" s="2">
        <f t="shared" si="240"/>
        <v>9.7159647404509997E-4</v>
      </c>
      <c r="H2382" s="2">
        <f t="shared" si="241"/>
        <v>-5.4228449319714603E-5</v>
      </c>
      <c r="I2382">
        <f t="shared" si="242"/>
        <v>16620.782971858294</v>
      </c>
      <c r="J2382">
        <f t="shared" si="243"/>
        <v>26797.098886931439</v>
      </c>
      <c r="AB2382" s="1">
        <v>42186</v>
      </c>
      <c r="AC2382">
        <v>2553.52</v>
      </c>
    </row>
    <row r="2383" spans="1:29">
      <c r="A2383" s="1">
        <v>42174</v>
      </c>
      <c r="B2383">
        <v>3033.49259842437</v>
      </c>
      <c r="D2383" s="1">
        <v>42200</v>
      </c>
      <c r="E2383">
        <f t="shared" si="238"/>
        <v>2561.94</v>
      </c>
      <c r="F2383">
        <f t="shared" si="239"/>
        <v>2879.15174775268</v>
      </c>
      <c r="G2383" s="2">
        <f t="shared" si="240"/>
        <v>2.724091773712578E-3</v>
      </c>
      <c r="H2383" s="2">
        <f t="shared" si="241"/>
        <v>-2.8264093183773312E-3</v>
      </c>
      <c r="I2383">
        <f t="shared" si="242"/>
        <v>16666.059510024596</v>
      </c>
      <c r="J2383">
        <f t="shared" si="243"/>
        <v>26721.359316931939</v>
      </c>
      <c r="AB2383" s="1">
        <v>42187</v>
      </c>
      <c r="AC2383">
        <v>2558.91</v>
      </c>
    </row>
    <row r="2384" spans="1:29">
      <c r="A2384" s="1">
        <v>42177</v>
      </c>
      <c r="B2384">
        <v>2967.5502354282198</v>
      </c>
      <c r="D2384" s="1">
        <v>42201</v>
      </c>
      <c r="E2384">
        <f t="shared" si="238"/>
        <v>2562.62</v>
      </c>
      <c r="F2384">
        <f t="shared" si="239"/>
        <v>2872.8157383054699</v>
      </c>
      <c r="G2384" s="2">
        <f t="shared" si="240"/>
        <v>2.6542385848227212E-4</v>
      </c>
      <c r="H2384" s="2">
        <f t="shared" si="241"/>
        <v>-2.2320006489679237E-3</v>
      </c>
      <c r="I2384">
        <f t="shared" si="242"/>
        <v>16670.483079845442</v>
      </c>
      <c r="J2384">
        <f t="shared" si="243"/>
        <v>26661.717225595243</v>
      </c>
      <c r="AB2384" s="1">
        <v>42191</v>
      </c>
      <c r="AC2384">
        <v>2576.16</v>
      </c>
    </row>
    <row r="2385" spans="1:29">
      <c r="A2385" s="1">
        <v>42178</v>
      </c>
      <c r="B2385">
        <v>2943.36322113909</v>
      </c>
      <c r="D2385" s="1">
        <v>42202</v>
      </c>
      <c r="E2385">
        <f t="shared" si="238"/>
        <v>2565.67</v>
      </c>
      <c r="F2385">
        <f t="shared" si="239"/>
        <v>2844.0153724096099</v>
      </c>
      <c r="G2385" s="2">
        <f t="shared" si="240"/>
        <v>1.1901881667981673E-3</v>
      </c>
      <c r="H2385" s="2">
        <f t="shared" si="241"/>
        <v>-1.0056484307025026E-2</v>
      </c>
      <c r="I2385">
        <f t="shared" si="242"/>
        <v>16690.324091541883</v>
      </c>
      <c r="J2385">
        <f t="shared" si="243"/>
        <v>26393.594084717708</v>
      </c>
      <c r="AB2385" s="1">
        <v>42192</v>
      </c>
      <c r="AC2385">
        <v>2583.2399999999998</v>
      </c>
    </row>
    <row r="2386" spans="1:29">
      <c r="A2386" s="1">
        <v>42179</v>
      </c>
      <c r="B2386">
        <v>2942.1570229983799</v>
      </c>
      <c r="D2386" s="1">
        <v>42205</v>
      </c>
      <c r="E2386">
        <f t="shared" si="238"/>
        <v>2560.34</v>
      </c>
      <c r="F2386">
        <f t="shared" si="239"/>
        <v>2775.9462556917802</v>
      </c>
      <c r="G2386" s="2">
        <f t="shared" si="240"/>
        <v>-2.0774300670000079E-3</v>
      </c>
      <c r="H2386" s="2">
        <f t="shared" si="241"/>
        <v>-2.3965508415959156E-2</v>
      </c>
      <c r="I2386">
        <f t="shared" si="242"/>
        <v>16655.651110446139</v>
      </c>
      <c r="J2386">
        <f t="shared" si="243"/>
        <v>25761.058183552996</v>
      </c>
      <c r="AB2386" s="1">
        <v>42193</v>
      </c>
      <c r="AC2386">
        <v>2587.2199999999998</v>
      </c>
    </row>
    <row r="2387" spans="1:29">
      <c r="A2387" s="1">
        <v>42180</v>
      </c>
      <c r="B2387">
        <v>2933.7751791786</v>
      </c>
      <c r="D2387" s="1">
        <v>42206</v>
      </c>
      <c r="E2387">
        <f t="shared" si="238"/>
        <v>2564.9299999999998</v>
      </c>
      <c r="F2387">
        <f t="shared" si="239"/>
        <v>2773.1190024588</v>
      </c>
      <c r="G2387" s="2">
        <f t="shared" si="240"/>
        <v>1.7927306529599285E-3</v>
      </c>
      <c r="H2387" s="2">
        <f t="shared" si="241"/>
        <v>-1.0498319047023467E-3</v>
      </c>
      <c r="I2387">
        <f t="shared" si="242"/>
        <v>16685.510206736843</v>
      </c>
      <c r="J2387">
        <f t="shared" si="243"/>
        <v>25734.013402773009</v>
      </c>
      <c r="AB2387" s="1">
        <v>42194</v>
      </c>
      <c r="AC2387">
        <v>2570.4499999999998</v>
      </c>
    </row>
    <row r="2388" spans="1:29">
      <c r="A2388" s="1">
        <v>42181</v>
      </c>
      <c r="B2388">
        <v>2925.9512145981398</v>
      </c>
      <c r="D2388" s="1">
        <v>42207</v>
      </c>
      <c r="E2388">
        <f t="shared" si="238"/>
        <v>2568.0100000000002</v>
      </c>
      <c r="F2388">
        <f t="shared" si="239"/>
        <v>2744.8780036776802</v>
      </c>
      <c r="G2388" s="2">
        <f t="shared" si="240"/>
        <v>1.2008124978071244E-3</v>
      </c>
      <c r="H2388" s="2">
        <f t="shared" si="241"/>
        <v>-1.021518868676089E-2</v>
      </c>
      <c r="I2388">
        <f t="shared" si="242"/>
        <v>16705.54637592538</v>
      </c>
      <c r="J2388">
        <f t="shared" si="243"/>
        <v>25471.135600196048</v>
      </c>
      <c r="AB2388" s="1">
        <v>42195</v>
      </c>
      <c r="AC2388">
        <v>2552.56</v>
      </c>
    </row>
    <row r="2389" spans="1:29">
      <c r="A2389" s="1">
        <v>42184</v>
      </c>
      <c r="B2389">
        <v>2969.2148551344098</v>
      </c>
      <c r="D2389" s="1">
        <v>42208</v>
      </c>
      <c r="E2389">
        <f t="shared" si="238"/>
        <v>2575.35</v>
      </c>
      <c r="F2389">
        <f t="shared" si="239"/>
        <v>2761.9945481105001</v>
      </c>
      <c r="G2389" s="2">
        <f t="shared" si="240"/>
        <v>2.8582443214784092E-3</v>
      </c>
      <c r="H2389" s="2">
        <f t="shared" si="241"/>
        <v>6.2044632450189655E-3</v>
      </c>
      <c r="I2389">
        <f t="shared" si="242"/>
        <v>16753.294908991564</v>
      </c>
      <c r="J2389">
        <f t="shared" si="243"/>
        <v>25629.170324836356</v>
      </c>
      <c r="AB2389" s="1">
        <v>42198</v>
      </c>
      <c r="AC2389">
        <v>2552.5</v>
      </c>
    </row>
    <row r="2390" spans="1:29">
      <c r="A2390" s="1">
        <v>42185</v>
      </c>
      <c r="B2390">
        <v>2940.3438683951399</v>
      </c>
      <c r="D2390" s="1">
        <v>42209</v>
      </c>
      <c r="E2390">
        <f t="shared" si="238"/>
        <v>2573.4299999999998</v>
      </c>
      <c r="F2390">
        <f t="shared" si="239"/>
        <v>2739.60077237214</v>
      </c>
      <c r="G2390" s="2">
        <f t="shared" si="240"/>
        <v>-7.4552973382258081E-4</v>
      </c>
      <c r="H2390" s="2">
        <f t="shared" si="241"/>
        <v>-8.1391768462262589E-3</v>
      </c>
      <c r="I2390">
        <f t="shared" si="242"/>
        <v>16740.804829497411</v>
      </c>
      <c r="J2390">
        <f t="shared" si="243"/>
        <v>25420.569975140461</v>
      </c>
      <c r="AB2390" s="1">
        <v>42199</v>
      </c>
      <c r="AC2390">
        <v>2554.98</v>
      </c>
    </row>
    <row r="2391" spans="1:29">
      <c r="A2391" s="1">
        <v>42186</v>
      </c>
      <c r="B2391">
        <v>2927.4434643116801</v>
      </c>
      <c r="D2391" s="1">
        <v>42212</v>
      </c>
      <c r="E2391">
        <f t="shared" si="238"/>
        <v>2576.1</v>
      </c>
      <c r="F2391">
        <f t="shared" si="239"/>
        <v>2771.5734971215002</v>
      </c>
      <c r="G2391" s="2">
        <f t="shared" si="240"/>
        <v>1.0375257924248871E-3</v>
      </c>
      <c r="H2391" s="2">
        <f t="shared" si="241"/>
        <v>1.1639228883638742E-2</v>
      </c>
      <c r="I2391">
        <f t="shared" si="242"/>
        <v>16758.173846293965</v>
      </c>
      <c r="J2391">
        <f t="shared" si="243"/>
        <v>25716.445807433673</v>
      </c>
      <c r="AB2391" s="1">
        <v>42200</v>
      </c>
      <c r="AC2391">
        <v>2561.94</v>
      </c>
    </row>
    <row r="2392" spans="1:29">
      <c r="A2392" s="1">
        <v>42187</v>
      </c>
      <c r="B2392">
        <v>2915.8295574581098</v>
      </c>
      <c r="D2392" s="1">
        <v>42213</v>
      </c>
      <c r="E2392">
        <f t="shared" si="238"/>
        <v>2573.38</v>
      </c>
      <c r="F2392">
        <f t="shared" si="239"/>
        <v>2760.7055673041</v>
      </c>
      <c r="G2392" s="2">
        <f t="shared" si="240"/>
        <v>-1.0558596327781E-3</v>
      </c>
      <c r="H2392" s="2">
        <f t="shared" si="241"/>
        <v>-3.9525621305915078E-3</v>
      </c>
      <c r="I2392">
        <f t="shared" si="242"/>
        <v>16740.479567010585</v>
      </c>
      <c r="J2392">
        <f t="shared" si="243"/>
        <v>25614.799957601801</v>
      </c>
      <c r="AB2392" s="1">
        <v>42201</v>
      </c>
      <c r="AC2392">
        <v>2562.62</v>
      </c>
    </row>
    <row r="2393" spans="1:29">
      <c r="A2393" s="1">
        <v>42191</v>
      </c>
      <c r="B2393">
        <v>2958.88970343861</v>
      </c>
      <c r="D2393" s="1">
        <v>42214</v>
      </c>
      <c r="E2393">
        <f t="shared" si="238"/>
        <v>2570.09</v>
      </c>
      <c r="F2393">
        <f t="shared" si="239"/>
        <v>2748.1072998306399</v>
      </c>
      <c r="G2393" s="2">
        <f t="shared" si="240"/>
        <v>-1.2784742245607328E-3</v>
      </c>
      <c r="H2393" s="2">
        <f t="shared" si="241"/>
        <v>-4.5947722756779826E-3</v>
      </c>
      <c r="I2393">
        <f t="shared" si="242"/>
        <v>16719.077295377378</v>
      </c>
      <c r="J2393">
        <f t="shared" si="243"/>
        <v>25497.105784909574</v>
      </c>
      <c r="AB2393" s="1">
        <v>42202</v>
      </c>
      <c r="AC2393">
        <v>2565.67</v>
      </c>
    </row>
    <row r="2394" spans="1:29">
      <c r="A2394" s="1">
        <v>42192</v>
      </c>
      <c r="B2394">
        <v>2913.3171777018401</v>
      </c>
      <c r="D2394" s="1">
        <v>42215</v>
      </c>
      <c r="E2394">
        <f t="shared" si="238"/>
        <v>2574.1799999999998</v>
      </c>
      <c r="F2394">
        <f t="shared" si="239"/>
        <v>2741.9376665557202</v>
      </c>
      <c r="G2394" s="2">
        <f t="shared" si="240"/>
        <v>1.5913839593164614E-3</v>
      </c>
      <c r="H2394" s="2">
        <f t="shared" si="241"/>
        <v>-2.2763973801596441E-3</v>
      </c>
      <c r="I2394">
        <f t="shared" si="242"/>
        <v>16745.683766799812</v>
      </c>
      <c r="J2394">
        <f t="shared" si="243"/>
        <v>25439.064240099153</v>
      </c>
      <c r="AB2394" s="1">
        <v>42205</v>
      </c>
      <c r="AC2394">
        <v>2560.34</v>
      </c>
    </row>
    <row r="2395" spans="1:29">
      <c r="A2395" s="1">
        <v>42193</v>
      </c>
      <c r="B2395">
        <v>2948.3579892512898</v>
      </c>
      <c r="D2395" s="1">
        <v>42216</v>
      </c>
      <c r="E2395">
        <f t="shared" si="238"/>
        <v>2580.9499999999998</v>
      </c>
      <c r="F2395">
        <f t="shared" si="239"/>
        <v>2769.5757513304202</v>
      </c>
      <c r="G2395" s="2">
        <f t="shared" si="240"/>
        <v>2.6299637166009582E-3</v>
      </c>
      <c r="H2395" s="2">
        <f t="shared" si="241"/>
        <v>1.0048414864078337E-2</v>
      </c>
      <c r="I2395">
        <f t="shared" si="242"/>
        <v>16789.724307516168</v>
      </c>
      <c r="J2395">
        <f t="shared" si="243"/>
        <v>25694.686511337608</v>
      </c>
      <c r="AB2395" s="1">
        <v>42206</v>
      </c>
      <c r="AC2395">
        <v>2564.9299999999998</v>
      </c>
    </row>
    <row r="2396" spans="1:29">
      <c r="A2396" s="1">
        <v>42194</v>
      </c>
      <c r="B2396">
        <v>2915.10629305884</v>
      </c>
      <c r="D2396" s="1">
        <v>42219</v>
      </c>
      <c r="E2396">
        <f t="shared" si="238"/>
        <v>2589.56</v>
      </c>
      <c r="F2396">
        <f t="shared" si="239"/>
        <v>2776.2654601895802</v>
      </c>
      <c r="G2396" s="2">
        <f t="shared" si="240"/>
        <v>3.3359809372517368E-3</v>
      </c>
      <c r="H2396" s="2">
        <f t="shared" si="241"/>
        <v>2.3840780864217933E-3</v>
      </c>
      <c r="I2396">
        <f t="shared" si="242"/>
        <v>16845.734507747755</v>
      </c>
      <c r="J2396">
        <f t="shared" si="243"/>
        <v>25755.944650386762</v>
      </c>
      <c r="AB2396" s="1">
        <v>42207</v>
      </c>
      <c r="AC2396">
        <v>2568.0100000000002</v>
      </c>
    </row>
    <row r="2397" spans="1:29">
      <c r="A2397" s="1">
        <v>42195</v>
      </c>
      <c r="B2397">
        <v>2895.1683961021399</v>
      </c>
      <c r="D2397" s="1">
        <v>42220</v>
      </c>
      <c r="E2397">
        <f t="shared" si="238"/>
        <v>2580.62</v>
      </c>
      <c r="F2397">
        <f t="shared" si="239"/>
        <v>2751.9086061395801</v>
      </c>
      <c r="G2397" s="2">
        <f t="shared" si="240"/>
        <v>-3.4523239469254063E-3</v>
      </c>
      <c r="H2397" s="2">
        <f t="shared" si="241"/>
        <v>-8.804593119536441E-3</v>
      </c>
      <c r="I2397">
        <f t="shared" si="242"/>
        <v>16787.577575103111</v>
      </c>
      <c r="J2397">
        <f t="shared" si="243"/>
        <v>25529.174037330806</v>
      </c>
      <c r="AB2397" s="1">
        <v>42208</v>
      </c>
      <c r="AC2397">
        <v>2575.35</v>
      </c>
    </row>
    <row r="2398" spans="1:29">
      <c r="A2398" s="1">
        <v>42198</v>
      </c>
      <c r="B2398">
        <v>2887.2877649359398</v>
      </c>
      <c r="D2398" s="1">
        <v>42221</v>
      </c>
      <c r="E2398">
        <f t="shared" si="238"/>
        <v>2571.1799999999998</v>
      </c>
      <c r="F2398">
        <f t="shared" si="239"/>
        <v>2732.0939202334498</v>
      </c>
      <c r="G2398" s="2">
        <f t="shared" si="240"/>
        <v>-3.6580356658477697E-3</v>
      </c>
      <c r="H2398" s="2">
        <f t="shared" si="241"/>
        <v>-7.2316922198937591E-3</v>
      </c>
      <c r="I2398">
        <f t="shared" si="242"/>
        <v>16726.168017590197</v>
      </c>
      <c r="J2398">
        <f t="shared" si="243"/>
        <v>25344.554908064729</v>
      </c>
      <c r="AB2398" s="1">
        <v>42209</v>
      </c>
      <c r="AC2398">
        <v>2573.4299999999998</v>
      </c>
    </row>
    <row r="2399" spans="1:29">
      <c r="A2399" s="1">
        <v>42199</v>
      </c>
      <c r="B2399">
        <v>2887.2217059776399</v>
      </c>
      <c r="D2399" s="1">
        <v>42222</v>
      </c>
      <c r="E2399">
        <f t="shared" si="238"/>
        <v>2574.2800000000002</v>
      </c>
      <c r="F2399">
        <f t="shared" si="239"/>
        <v>2749.7208777762198</v>
      </c>
      <c r="G2399" s="2">
        <f t="shared" si="240"/>
        <v>1.2056721038591345E-3</v>
      </c>
      <c r="H2399" s="2">
        <f t="shared" si="241"/>
        <v>6.4204632340019944E-3</v>
      </c>
      <c r="I2399">
        <f t="shared" si="242"/>
        <v>16746.334291773466</v>
      </c>
      <c r="J2399">
        <f t="shared" si="243"/>
        <v>25507.278691034102</v>
      </c>
      <c r="AB2399" s="1">
        <v>42212</v>
      </c>
      <c r="AC2399">
        <v>2576.1</v>
      </c>
    </row>
    <row r="2400" spans="1:29">
      <c r="A2400" s="1">
        <v>42200</v>
      </c>
      <c r="B2400">
        <v>2879.15174775268</v>
      </c>
      <c r="D2400" s="1">
        <v>42223</v>
      </c>
      <c r="E2400">
        <f t="shared" si="238"/>
        <v>2582.6799999999998</v>
      </c>
      <c r="F2400">
        <f t="shared" si="239"/>
        <v>2767.2410465068001</v>
      </c>
      <c r="G2400" s="2">
        <f t="shared" si="240"/>
        <v>3.2630483086530937E-3</v>
      </c>
      <c r="H2400" s="2">
        <f t="shared" si="241"/>
        <v>6.3402679538438703E-3</v>
      </c>
      <c r="I2400">
        <f t="shared" si="242"/>
        <v>16800.978389560376</v>
      </c>
      <c r="J2400">
        <f t="shared" si="243"/>
        <v>25669.001672708629</v>
      </c>
      <c r="AB2400" s="1">
        <v>42213</v>
      </c>
      <c r="AC2400">
        <v>2573.38</v>
      </c>
    </row>
    <row r="2401" spans="1:29">
      <c r="A2401" s="1">
        <v>42201</v>
      </c>
      <c r="B2401">
        <v>2872.8157383054699</v>
      </c>
      <c r="D2401" s="1">
        <v>42226</v>
      </c>
      <c r="E2401">
        <f t="shared" si="238"/>
        <v>2572.06</v>
      </c>
      <c r="F2401">
        <f t="shared" si="239"/>
        <v>2780.3084565658901</v>
      </c>
      <c r="G2401" s="2">
        <f t="shared" si="240"/>
        <v>-4.1120076819427531E-3</v>
      </c>
      <c r="H2401" s="2">
        <f t="shared" si="241"/>
        <v>4.6908306975611217E-3</v>
      </c>
      <c r="I2401">
        <f t="shared" si="242"/>
        <v>16731.892637358349</v>
      </c>
      <c r="J2401">
        <f t="shared" si="243"/>
        <v>25789.410613730717</v>
      </c>
      <c r="AB2401" s="1">
        <v>42214</v>
      </c>
      <c r="AC2401">
        <v>2570.09</v>
      </c>
    </row>
    <row r="2402" spans="1:29">
      <c r="A2402" s="1">
        <v>42202</v>
      </c>
      <c r="B2402">
        <v>2844.0153724096099</v>
      </c>
      <c r="D2402" s="1">
        <v>42227</v>
      </c>
      <c r="E2402">
        <f t="shared" si="238"/>
        <v>2586.64</v>
      </c>
      <c r="F2402">
        <f t="shared" si="239"/>
        <v>2805.6743828952399</v>
      </c>
      <c r="G2402" s="2">
        <f t="shared" si="240"/>
        <v>5.6686080418031359E-3</v>
      </c>
      <c r="H2402" s="2">
        <f t="shared" si="241"/>
        <v>9.0920724303567794E-3</v>
      </c>
      <c r="I2402">
        <f t="shared" si="242"/>
        <v>16826.739178517066</v>
      </c>
      <c r="J2402">
        <f t="shared" si="243"/>
        <v>26023.889802966965</v>
      </c>
      <c r="AB2402" s="1">
        <v>42215</v>
      </c>
      <c r="AC2402">
        <v>2574.1799999999998</v>
      </c>
    </row>
    <row r="2403" spans="1:29">
      <c r="A2403" s="1">
        <v>42205</v>
      </c>
      <c r="B2403">
        <v>2775.9462556917802</v>
      </c>
      <c r="D2403" s="1">
        <v>42228</v>
      </c>
      <c r="E2403">
        <f t="shared" si="238"/>
        <v>2581.54</v>
      </c>
      <c r="F2403">
        <f t="shared" si="239"/>
        <v>2838.34690837159</v>
      </c>
      <c r="G2403" s="2">
        <f t="shared" si="240"/>
        <v>-1.9716698110289199E-3</v>
      </c>
      <c r="H2403" s="2">
        <f t="shared" si="241"/>
        <v>1.1613810216119036E-2</v>
      </c>
      <c r="I2403">
        <f t="shared" si="242"/>
        <v>16793.562404860728</v>
      </c>
      <c r="J2403">
        <f t="shared" si="243"/>
        <v>26326.126320223819</v>
      </c>
      <c r="AB2403" s="1">
        <v>42216</v>
      </c>
      <c r="AC2403">
        <v>2580.9499999999998</v>
      </c>
    </row>
    <row r="2404" spans="1:29">
      <c r="A2404" s="1">
        <v>42206</v>
      </c>
      <c r="B2404">
        <v>2773.1190024588</v>
      </c>
      <c r="D2404" s="1">
        <v>42229</v>
      </c>
      <c r="E2404">
        <f t="shared" si="238"/>
        <v>2573.39</v>
      </c>
      <c r="F2404">
        <f t="shared" si="239"/>
        <v>2810.5533199598299</v>
      </c>
      <c r="G2404" s="2">
        <f t="shared" si="240"/>
        <v>-3.1570302997435684E-3</v>
      </c>
      <c r="H2404" s="2">
        <f t="shared" si="241"/>
        <v>-9.8235237745050493E-3</v>
      </c>
      <c r="I2404">
        <f t="shared" si="242"/>
        <v>16740.544619507949</v>
      </c>
      <c r="J2404">
        <f t="shared" si="243"/>
        <v>26067.510992426476</v>
      </c>
      <c r="AB2404" s="1">
        <v>42219</v>
      </c>
      <c r="AC2404">
        <v>2589.56</v>
      </c>
    </row>
    <row r="2405" spans="1:29">
      <c r="A2405" s="1">
        <v>42207</v>
      </c>
      <c r="B2405">
        <v>2744.8780036776802</v>
      </c>
      <c r="D2405" s="1">
        <v>42230</v>
      </c>
      <c r="E2405">
        <f t="shared" si="238"/>
        <v>2574.06</v>
      </c>
      <c r="F2405">
        <f t="shared" si="239"/>
        <v>2805.60926098544</v>
      </c>
      <c r="G2405" s="2">
        <f t="shared" si="240"/>
        <v>2.6035696105131123E-4</v>
      </c>
      <c r="H2405" s="2">
        <f t="shared" si="241"/>
        <v>-1.7904544114625601E-3</v>
      </c>
      <c r="I2405">
        <f t="shared" si="242"/>
        <v>16744.903136831428</v>
      </c>
      <c r="J2405">
        <f t="shared" si="243"/>
        <v>26020.838302374239</v>
      </c>
      <c r="AB2405" s="1">
        <v>42220</v>
      </c>
      <c r="AC2405">
        <v>2580.62</v>
      </c>
    </row>
    <row r="2406" spans="1:29">
      <c r="A2406" s="1">
        <v>42208</v>
      </c>
      <c r="B2406">
        <v>2761.9945481105001</v>
      </c>
      <c r="D2406" s="1">
        <v>42233</v>
      </c>
      <c r="E2406">
        <f t="shared" si="238"/>
        <v>2582.85</v>
      </c>
      <c r="F2406">
        <f t="shared" si="239"/>
        <v>2824.39735172992</v>
      </c>
      <c r="G2406" s="2">
        <f t="shared" si="240"/>
        <v>3.4148388149459752E-3</v>
      </c>
      <c r="H2406" s="2">
        <f t="shared" si="241"/>
        <v>6.6652678193162788E-3</v>
      </c>
      <c r="I2406">
        <f t="shared" si="242"/>
        <v>16802.084282015592</v>
      </c>
      <c r="J2406">
        <f t="shared" si="243"/>
        <v>26194.274158542685</v>
      </c>
      <c r="AB2406" s="1">
        <v>42221</v>
      </c>
      <c r="AC2406">
        <v>2571.1799999999998</v>
      </c>
    </row>
    <row r="2407" spans="1:29">
      <c r="A2407" s="1">
        <v>42209</v>
      </c>
      <c r="B2407">
        <v>2739.60077237214</v>
      </c>
      <c r="D2407" s="1">
        <v>42234</v>
      </c>
      <c r="E2407">
        <f t="shared" si="238"/>
        <v>2574.2600000000002</v>
      </c>
      <c r="F2407">
        <f t="shared" si="239"/>
        <v>2812.18007276869</v>
      </c>
      <c r="G2407" s="2">
        <f t="shared" si="240"/>
        <v>-3.3257835336932828E-3</v>
      </c>
      <c r="H2407" s="2">
        <f t="shared" si="241"/>
        <v>-4.356972495064981E-3</v>
      </c>
      <c r="I2407">
        <f t="shared" si="242"/>
        <v>16746.204186778737</v>
      </c>
      <c r="J2407">
        <f t="shared" si="243"/>
        <v>26080.146426505722</v>
      </c>
      <c r="AB2407" s="1">
        <v>42222</v>
      </c>
      <c r="AC2407">
        <v>2574.2800000000002</v>
      </c>
    </row>
    <row r="2408" spans="1:29">
      <c r="A2408" s="1">
        <v>42212</v>
      </c>
      <c r="B2408">
        <v>2771.5734971215002</v>
      </c>
      <c r="D2408" s="1">
        <v>42235</v>
      </c>
      <c r="E2408">
        <f t="shared" si="238"/>
        <v>2582.83</v>
      </c>
      <c r="F2408">
        <f t="shared" si="239"/>
        <v>2852.1383140734301</v>
      </c>
      <c r="G2408" s="2">
        <f t="shared" si="240"/>
        <v>3.3291120555032361E-3</v>
      </c>
      <c r="H2408" s="2">
        <f t="shared" si="241"/>
        <v>1.4177641779565897E-2</v>
      </c>
      <c r="I2408">
        <f t="shared" si="242"/>
        <v>16801.95417702086</v>
      </c>
      <c r="J2408">
        <f t="shared" si="243"/>
        <v>26449.901400099345</v>
      </c>
      <c r="AB2408" s="1">
        <v>42223</v>
      </c>
      <c r="AC2408">
        <v>2582.6799999999998</v>
      </c>
    </row>
    <row r="2409" spans="1:29">
      <c r="A2409" s="1">
        <v>42213</v>
      </c>
      <c r="B2409">
        <v>2760.7055673041</v>
      </c>
      <c r="D2409" s="1">
        <v>42236</v>
      </c>
      <c r="E2409">
        <f t="shared" si="238"/>
        <v>2587.94</v>
      </c>
      <c r="F2409">
        <f t="shared" si="239"/>
        <v>2920.1301492802099</v>
      </c>
      <c r="G2409" s="2">
        <f t="shared" si="240"/>
        <v>1.978449994773257E-3</v>
      </c>
      <c r="H2409" s="2">
        <f t="shared" si="241"/>
        <v>2.3807549093668303E-2</v>
      </c>
      <c r="I2409">
        <f t="shared" si="242"/>
        <v>16835.196003174566</v>
      </c>
      <c r="J2409">
        <f t="shared" si="243"/>
        <v>27079.608726204893</v>
      </c>
      <c r="AB2409" s="1">
        <v>42226</v>
      </c>
      <c r="AC2409">
        <v>2572.06</v>
      </c>
    </row>
    <row r="2410" spans="1:29">
      <c r="A2410" s="1">
        <v>42214</v>
      </c>
      <c r="B2410">
        <v>2748.1072998306399</v>
      </c>
      <c r="D2410" s="1">
        <v>42237</v>
      </c>
      <c r="E2410">
        <f t="shared" si="238"/>
        <v>2590.0500000000002</v>
      </c>
      <c r="F2410">
        <f t="shared" si="239"/>
        <v>2938.7978062730999</v>
      </c>
      <c r="G2410" s="2">
        <f t="shared" si="240"/>
        <v>8.1532029336073286E-4</v>
      </c>
      <c r="H2410" s="2">
        <f t="shared" si="241"/>
        <v>6.3613990749188058E-3</v>
      </c>
      <c r="I2410">
        <f t="shared" si="242"/>
        <v>16848.92208011866</v>
      </c>
      <c r="J2410">
        <f t="shared" si="243"/>
        <v>27251.872924104933</v>
      </c>
      <c r="AB2410" s="1">
        <v>42227</v>
      </c>
      <c r="AC2410">
        <v>2586.64</v>
      </c>
    </row>
    <row r="2411" spans="1:29">
      <c r="A2411" s="1">
        <v>42215</v>
      </c>
      <c r="B2411">
        <v>2741.9376665557202</v>
      </c>
      <c r="D2411" s="1">
        <v>42240</v>
      </c>
      <c r="E2411">
        <f t="shared" si="238"/>
        <v>2590.39</v>
      </c>
      <c r="F2411">
        <f t="shared" si="239"/>
        <v>2922.8224783795599</v>
      </c>
      <c r="G2411" s="2">
        <f t="shared" si="240"/>
        <v>1.312715970733791E-4</v>
      </c>
      <c r="H2411" s="2">
        <f t="shared" si="241"/>
        <v>-5.4673570390212697E-3</v>
      </c>
      <c r="I2411">
        <f t="shared" si="242"/>
        <v>16851.133865029082</v>
      </c>
      <c r="J2411">
        <f t="shared" si="243"/>
        <v>27102.877204846816</v>
      </c>
      <c r="AB2411" s="1">
        <v>42228</v>
      </c>
      <c r="AC2411">
        <v>2581.54</v>
      </c>
    </row>
    <row r="2412" spans="1:29">
      <c r="A2412" s="1">
        <v>42216</v>
      </c>
      <c r="B2412">
        <v>2769.5757513304202</v>
      </c>
      <c r="D2412" s="1">
        <v>42241</v>
      </c>
      <c r="E2412">
        <f t="shared" si="238"/>
        <v>2567.4899999999998</v>
      </c>
      <c r="F2412">
        <f t="shared" si="239"/>
        <v>2866.93310396484</v>
      </c>
      <c r="G2412" s="2">
        <f t="shared" si="240"/>
        <v>-8.8403676666448661E-3</v>
      </c>
      <c r="H2412" s="2">
        <f t="shared" si="241"/>
        <v>-1.9153062833550259E-2</v>
      </c>
      <c r="I2412">
        <f t="shared" si="242"/>
        <v>16702.163646062374</v>
      </c>
      <c r="J2412">
        <f t="shared" si="243"/>
        <v>26583.774094772391</v>
      </c>
      <c r="AB2412" s="1">
        <v>42229</v>
      </c>
      <c r="AC2412">
        <v>2573.39</v>
      </c>
    </row>
    <row r="2413" spans="1:29">
      <c r="A2413" s="1">
        <v>42219</v>
      </c>
      <c r="B2413">
        <v>2776.2654601895802</v>
      </c>
      <c r="D2413" s="1">
        <v>42242</v>
      </c>
      <c r="E2413">
        <f t="shared" si="238"/>
        <v>2559.79</v>
      </c>
      <c r="F2413">
        <f t="shared" si="239"/>
        <v>2813.5615339251799</v>
      </c>
      <c r="G2413" s="2">
        <f t="shared" si="240"/>
        <v>-2.9990379709364801E-3</v>
      </c>
      <c r="H2413" s="2">
        <f t="shared" si="241"/>
        <v>-1.8647608499546418E-2</v>
      </c>
      <c r="I2413">
        <f t="shared" si="242"/>
        <v>16652.07322309104</v>
      </c>
      <c r="J2413">
        <f t="shared" si="243"/>
        <v>26088.050283012693</v>
      </c>
      <c r="AB2413" s="1">
        <v>42230</v>
      </c>
      <c r="AC2413">
        <v>2574.06</v>
      </c>
    </row>
    <row r="2414" spans="1:29">
      <c r="A2414" s="1">
        <v>42220</v>
      </c>
      <c r="B2414">
        <v>2751.9086061395801</v>
      </c>
      <c r="D2414" s="1">
        <v>42243</v>
      </c>
      <c r="E2414">
        <f t="shared" si="238"/>
        <v>2568.04</v>
      </c>
      <c r="F2414">
        <f t="shared" si="239"/>
        <v>2812.0878475940599</v>
      </c>
      <c r="G2414" s="2">
        <f t="shared" si="240"/>
        <v>3.2229206302079039E-3</v>
      </c>
      <c r="H2414" s="2">
        <f t="shared" si="241"/>
        <v>-5.5512887612033579E-4</v>
      </c>
      <c r="I2414">
        <f t="shared" si="242"/>
        <v>16705.741533417473</v>
      </c>
      <c r="J2414">
        <f t="shared" si="243"/>
        <v>26073.568052978913</v>
      </c>
      <c r="AB2414" s="1">
        <v>42233</v>
      </c>
      <c r="AC2414">
        <v>2582.85</v>
      </c>
    </row>
    <row r="2415" spans="1:29">
      <c r="A2415" s="1">
        <v>42221</v>
      </c>
      <c r="B2415">
        <v>2732.0939202334498</v>
      </c>
      <c r="D2415" s="1">
        <v>42244</v>
      </c>
      <c r="E2415">
        <f t="shared" si="238"/>
        <v>2565.7600000000002</v>
      </c>
      <c r="F2415">
        <f t="shared" si="239"/>
        <v>2846.0767130532099</v>
      </c>
      <c r="G2415" s="2">
        <f t="shared" si="240"/>
        <v>-8.8783663805847013E-4</v>
      </c>
      <c r="H2415" s="2">
        <f t="shared" si="241"/>
        <v>1.2055351957069272E-2</v>
      </c>
      <c r="I2415">
        <f t="shared" si="242"/>
        <v>16690.909564018169</v>
      </c>
      <c r="J2415">
        <f t="shared" si="243"/>
        <v>26387.894092634171</v>
      </c>
      <c r="AB2415" s="1">
        <v>42234</v>
      </c>
      <c r="AC2415">
        <v>2574.2600000000002</v>
      </c>
    </row>
    <row r="2416" spans="1:29">
      <c r="A2416" s="1">
        <v>42222</v>
      </c>
      <c r="B2416">
        <v>2749.7208777762198</v>
      </c>
      <c r="D2416" s="1">
        <v>42247</v>
      </c>
      <c r="E2416">
        <f t="shared" si="238"/>
        <v>2565.67</v>
      </c>
      <c r="F2416">
        <f t="shared" si="239"/>
        <v>2838.29748484732</v>
      </c>
      <c r="G2416" s="2">
        <f t="shared" si="240"/>
        <v>-3.5077326016486055E-5</v>
      </c>
      <c r="H2416" s="2">
        <f t="shared" si="241"/>
        <v>-2.764665624073103E-3</v>
      </c>
      <c r="I2416">
        <f t="shared" si="242"/>
        <v>16690.324091541879</v>
      </c>
      <c r="J2416">
        <f t="shared" si="243"/>
        <v>26314.940388944586</v>
      </c>
      <c r="AB2416" s="1">
        <v>42235</v>
      </c>
      <c r="AC2416">
        <v>2582.83</v>
      </c>
    </row>
    <row r="2417" spans="1:29">
      <c r="A2417" s="1">
        <v>42223</v>
      </c>
      <c r="B2417">
        <v>2767.2410465068001</v>
      </c>
      <c r="D2417" s="1">
        <v>42248</v>
      </c>
      <c r="E2417">
        <f t="shared" si="238"/>
        <v>2567.89</v>
      </c>
      <c r="F2417">
        <f t="shared" si="239"/>
        <v>2865.4333302272498</v>
      </c>
      <c r="G2417" s="2">
        <f t="shared" si="240"/>
        <v>8.6527105980116481E-4</v>
      </c>
      <c r="H2417" s="2">
        <f t="shared" si="241"/>
        <v>9.5292572927224376E-3</v>
      </c>
      <c r="I2417">
        <f t="shared" si="242"/>
        <v>16704.765745956993</v>
      </c>
      <c r="J2417">
        <f t="shared" si="243"/>
        <v>26565.702226553491</v>
      </c>
      <c r="AB2417" s="1">
        <v>42236</v>
      </c>
      <c r="AC2417">
        <v>2587.94</v>
      </c>
    </row>
    <row r="2418" spans="1:29">
      <c r="A2418" s="1">
        <v>42226</v>
      </c>
      <c r="B2418">
        <v>2780.3084565658901</v>
      </c>
      <c r="D2418" s="1">
        <v>42249</v>
      </c>
      <c r="E2418">
        <f t="shared" si="238"/>
        <v>2565.3200000000002</v>
      </c>
      <c r="F2418">
        <f t="shared" si="239"/>
        <v>2843.6894814962202</v>
      </c>
      <c r="G2418" s="2">
        <f t="shared" si="240"/>
        <v>-1.0008216862871233E-3</v>
      </c>
      <c r="H2418" s="2">
        <f t="shared" si="241"/>
        <v>-7.6196774712770417E-3</v>
      </c>
      <c r="I2418">
        <f t="shared" si="242"/>
        <v>16688.047254134093</v>
      </c>
      <c r="J2418">
        <f t="shared" si="243"/>
        <v>26363.280143789169</v>
      </c>
      <c r="AB2418" s="1">
        <v>42237</v>
      </c>
      <c r="AC2418">
        <v>2590.0500000000002</v>
      </c>
    </row>
    <row r="2419" spans="1:29">
      <c r="A2419" s="1">
        <v>42227</v>
      </c>
      <c r="B2419">
        <v>2805.6743828952399</v>
      </c>
      <c r="D2419" s="1">
        <v>42250</v>
      </c>
      <c r="E2419">
        <f t="shared" si="238"/>
        <v>2572.39</v>
      </c>
      <c r="F2419">
        <f t="shared" si="239"/>
        <v>2827.5498366960301</v>
      </c>
      <c r="G2419" s="2">
        <f t="shared" si="240"/>
        <v>2.7559914552568454E-3</v>
      </c>
      <c r="H2419" s="2">
        <f t="shared" si="241"/>
        <v>-5.7069494802926331E-3</v>
      </c>
      <c r="I2419">
        <f t="shared" si="242"/>
        <v>16734.03936977141</v>
      </c>
      <c r="J2419">
        <f t="shared" si="243"/>
        <v>26212.826235873763</v>
      </c>
      <c r="AB2419" s="1">
        <v>42240</v>
      </c>
      <c r="AC2419">
        <v>2590.39</v>
      </c>
    </row>
    <row r="2420" spans="1:29">
      <c r="A2420" s="1">
        <v>42228</v>
      </c>
      <c r="B2420">
        <v>2838.34690837159</v>
      </c>
      <c r="D2420" s="1">
        <v>42251</v>
      </c>
      <c r="E2420">
        <f t="shared" si="238"/>
        <v>2580.6</v>
      </c>
      <c r="F2420">
        <f t="shared" si="239"/>
        <v>2827.8370052087598</v>
      </c>
      <c r="G2420" s="2">
        <f t="shared" si="240"/>
        <v>3.1915844798029447E-3</v>
      </c>
      <c r="H2420" s="2">
        <f t="shared" si="241"/>
        <v>7.0211695956635348E-5</v>
      </c>
      <c r="I2420">
        <f t="shared" si="242"/>
        <v>16787.447470108385</v>
      </c>
      <c r="J2420">
        <f t="shared" si="243"/>
        <v>26214.666682859599</v>
      </c>
      <c r="AB2420" s="1">
        <v>42241</v>
      </c>
      <c r="AC2420">
        <v>2567.4899999999998</v>
      </c>
    </row>
    <row r="2421" spans="1:29">
      <c r="A2421" s="1">
        <v>42229</v>
      </c>
      <c r="B2421">
        <v>2810.5533199598299</v>
      </c>
      <c r="D2421" s="1">
        <v>42255</v>
      </c>
      <c r="E2421">
        <f t="shared" si="238"/>
        <v>2571.2399999999998</v>
      </c>
      <c r="F2421">
        <f t="shared" si="239"/>
        <v>2814.53579862792</v>
      </c>
      <c r="G2421" s="2">
        <f t="shared" si="240"/>
        <v>-3.6270634736108587E-3</v>
      </c>
      <c r="H2421" s="2">
        <f t="shared" si="241"/>
        <v>-4.7350172594723735E-3</v>
      </c>
      <c r="I2421">
        <f t="shared" si="242"/>
        <v>16726.558332574394</v>
      </c>
      <c r="J2421">
        <f t="shared" si="243"/>
        <v>26090.539783664943</v>
      </c>
      <c r="AB2421" s="1">
        <v>42242</v>
      </c>
      <c r="AC2421">
        <v>2559.79</v>
      </c>
    </row>
    <row r="2422" spans="1:29">
      <c r="A2422" s="1">
        <v>42230</v>
      </c>
      <c r="B2422">
        <v>2805.60926098544</v>
      </c>
      <c r="D2422" s="1">
        <v>42256</v>
      </c>
      <c r="E2422">
        <f t="shared" si="238"/>
        <v>2578.85</v>
      </c>
      <c r="F2422">
        <f t="shared" si="239"/>
        <v>2773.6449216037799</v>
      </c>
      <c r="G2422" s="2">
        <f t="shared" si="240"/>
        <v>2.9596614862867909E-3</v>
      </c>
      <c r="H2422" s="2">
        <f t="shared" si="241"/>
        <v>-1.4559811428813829E-2</v>
      </c>
      <c r="I2422">
        <f t="shared" si="242"/>
        <v>16776.063283069445</v>
      </c>
      <c r="J2422">
        <f t="shared" si="243"/>
        <v>25710.666444338818</v>
      </c>
      <c r="AB2422" s="1">
        <v>42243</v>
      </c>
      <c r="AC2422">
        <v>2568.04</v>
      </c>
    </row>
    <row r="2423" spans="1:29">
      <c r="A2423" s="1">
        <v>42233</v>
      </c>
      <c r="B2423">
        <v>2824.39735172992</v>
      </c>
      <c r="D2423" s="1">
        <v>42257</v>
      </c>
      <c r="E2423">
        <f t="shared" si="238"/>
        <v>2571.69</v>
      </c>
      <c r="F2423">
        <f t="shared" si="239"/>
        <v>2786.0483990960001</v>
      </c>
      <c r="G2423" s="2">
        <f t="shared" si="240"/>
        <v>-2.7764313550613373E-3</v>
      </c>
      <c r="H2423" s="2">
        <f t="shared" si="241"/>
        <v>4.440556117800332E-3</v>
      </c>
      <c r="I2423">
        <f t="shared" si="242"/>
        <v>16729.485694955838</v>
      </c>
      <c r="J2423">
        <f t="shared" si="243"/>
        <v>25824.836101510948</v>
      </c>
      <c r="AB2423" s="1">
        <v>42244</v>
      </c>
      <c r="AC2423">
        <v>2565.7600000000002</v>
      </c>
    </row>
    <row r="2424" spans="1:29">
      <c r="A2424" s="1">
        <v>42234</v>
      </c>
      <c r="B2424">
        <v>2812.18007276869</v>
      </c>
      <c r="D2424" s="1">
        <v>42258</v>
      </c>
      <c r="E2424">
        <f t="shared" si="238"/>
        <v>2577.5</v>
      </c>
      <c r="F2424">
        <f t="shared" si="239"/>
        <v>2778.4914173668399</v>
      </c>
      <c r="G2424" s="2">
        <f t="shared" si="240"/>
        <v>2.2592147576108168E-3</v>
      </c>
      <c r="H2424" s="2">
        <f t="shared" si="241"/>
        <v>-2.7437865536731657E-3</v>
      </c>
      <c r="I2424">
        <f t="shared" si="242"/>
        <v>16767.281195925123</v>
      </c>
      <c r="J2424">
        <f t="shared" si="243"/>
        <v>25753.978263464811</v>
      </c>
      <c r="AB2424" s="1">
        <v>42247</v>
      </c>
      <c r="AC2424">
        <v>2565.67</v>
      </c>
    </row>
    <row r="2425" spans="1:29">
      <c r="A2425" s="1">
        <v>42235</v>
      </c>
      <c r="B2425">
        <v>2852.1383140734301</v>
      </c>
      <c r="D2425" s="1">
        <v>42261</v>
      </c>
      <c r="E2425">
        <f t="shared" si="238"/>
        <v>2577.5300000000002</v>
      </c>
      <c r="F2425">
        <f t="shared" si="239"/>
        <v>2790.4000336437098</v>
      </c>
      <c r="G2425" s="2">
        <f t="shared" si="240"/>
        <v>1.1639185257150686E-5</v>
      </c>
      <c r="H2425" s="2">
        <f t="shared" si="241"/>
        <v>4.2546515357929308E-3</v>
      </c>
      <c r="I2425">
        <f t="shared" si="242"/>
        <v>16767.47635341722</v>
      </c>
      <c r="J2425">
        <f t="shared" si="243"/>
        <v>25863.552466636236</v>
      </c>
      <c r="AB2425" s="1">
        <v>42248</v>
      </c>
      <c r="AC2425">
        <v>2567.89</v>
      </c>
    </row>
    <row r="2426" spans="1:29">
      <c r="A2426" s="1">
        <v>42236</v>
      </c>
      <c r="B2426">
        <v>2920.1301492802099</v>
      </c>
      <c r="D2426" s="1">
        <v>42262</v>
      </c>
      <c r="E2426">
        <f t="shared" si="238"/>
        <v>2559.7600000000002</v>
      </c>
      <c r="F2426">
        <f t="shared" si="239"/>
        <v>2758.3381696594502</v>
      </c>
      <c r="G2426" s="2">
        <f t="shared" si="240"/>
        <v>-6.8941971577440864E-3</v>
      </c>
      <c r="H2426" s="2">
        <f t="shared" si="241"/>
        <v>-1.1521409268595273E-2</v>
      </c>
      <c r="I2426">
        <f t="shared" si="242"/>
        <v>16651.87806559895</v>
      </c>
      <c r="J2426">
        <f t="shared" si="243"/>
        <v>25565.567893528336</v>
      </c>
      <c r="AB2426" s="1">
        <v>42249</v>
      </c>
      <c r="AC2426">
        <v>2565.3200000000002</v>
      </c>
    </row>
    <row r="2427" spans="1:29">
      <c r="A2427" s="1">
        <v>42237</v>
      </c>
      <c r="B2427">
        <v>2938.7978062730999</v>
      </c>
      <c r="D2427" s="1">
        <v>42263</v>
      </c>
      <c r="E2427">
        <f t="shared" si="238"/>
        <v>2559.11</v>
      </c>
      <c r="F2427">
        <f t="shared" si="239"/>
        <v>2799.9410630266402</v>
      </c>
      <c r="G2427" s="2">
        <f t="shared" si="240"/>
        <v>-2.5393005594276374E-4</v>
      </c>
      <c r="H2427" s="2">
        <f t="shared" si="241"/>
        <v>1.5051244300423894E-2</v>
      </c>
      <c r="I2427">
        <f t="shared" si="242"/>
        <v>16647.6496532702</v>
      </c>
      <c r="J2427">
        <f t="shared" si="243"/>
        <v>25950.361501572901</v>
      </c>
      <c r="AB2427" s="1">
        <v>42250</v>
      </c>
      <c r="AC2427">
        <v>2572.39</v>
      </c>
    </row>
    <row r="2428" spans="1:29">
      <c r="A2428" s="1">
        <v>42240</v>
      </c>
      <c r="B2428">
        <v>2922.8224783795599</v>
      </c>
      <c r="D2428" s="1">
        <v>42264</v>
      </c>
      <c r="E2428">
        <f t="shared" si="238"/>
        <v>2575.8200000000002</v>
      </c>
      <c r="F2428">
        <f t="shared" si="239"/>
        <v>2814.3233717881599</v>
      </c>
      <c r="G2428" s="2">
        <f t="shared" si="240"/>
        <v>6.5296138110515489E-3</v>
      </c>
      <c r="H2428" s="2">
        <f t="shared" si="241"/>
        <v>5.1052977579167606E-3</v>
      </c>
      <c r="I2428">
        <f t="shared" si="242"/>
        <v>16756.35237636774</v>
      </c>
      <c r="J2428">
        <f t="shared" si="243"/>
        <v>26082.845823964009</v>
      </c>
      <c r="AB2428" s="1">
        <v>42251</v>
      </c>
      <c r="AC2428">
        <v>2580.6</v>
      </c>
    </row>
    <row r="2429" spans="1:29">
      <c r="A2429" s="1">
        <v>42241</v>
      </c>
      <c r="B2429">
        <v>2866.93310396484</v>
      </c>
      <c r="D2429" s="1">
        <v>42265</v>
      </c>
      <c r="E2429">
        <f t="shared" si="238"/>
        <v>2590.3200000000002</v>
      </c>
      <c r="F2429">
        <f t="shared" si="239"/>
        <v>2878.8503675134002</v>
      </c>
      <c r="G2429" s="2">
        <f t="shared" si="240"/>
        <v>5.6292753375624116E-3</v>
      </c>
      <c r="H2429" s="2">
        <f t="shared" si="241"/>
        <v>2.2896718112454053E-2</v>
      </c>
      <c r="I2429">
        <f t="shared" si="242"/>
        <v>16850.678497547531</v>
      </c>
      <c r="J2429">
        <f t="shared" si="243"/>
        <v>26680.05739236591</v>
      </c>
      <c r="AB2429" s="1">
        <v>42255</v>
      </c>
      <c r="AC2429">
        <v>2571.2399999999998</v>
      </c>
    </row>
    <row r="2430" spans="1:29">
      <c r="A2430" s="1">
        <v>42242</v>
      </c>
      <c r="B2430">
        <v>2813.5615339251799</v>
      </c>
      <c r="D2430" s="1">
        <v>42268</v>
      </c>
      <c r="E2430">
        <f t="shared" si="238"/>
        <v>2575.56</v>
      </c>
      <c r="F2430">
        <f t="shared" si="239"/>
        <v>2851.2801197654999</v>
      </c>
      <c r="G2430" s="2">
        <f t="shared" si="240"/>
        <v>-5.6981376818309171E-3</v>
      </c>
      <c r="H2430" s="2">
        <f t="shared" si="241"/>
        <v>-9.6081747541507997E-3</v>
      </c>
      <c r="I2430">
        <f t="shared" si="242"/>
        <v>16754.661011436237</v>
      </c>
      <c r="J2430">
        <f t="shared" si="243"/>
        <v>26423.710738489288</v>
      </c>
      <c r="AB2430" s="1">
        <v>42256</v>
      </c>
      <c r="AC2430">
        <v>2578.85</v>
      </c>
    </row>
    <row r="2431" spans="1:29">
      <c r="A2431" s="1">
        <v>42243</v>
      </c>
      <c r="B2431">
        <v>2812.0878475940599</v>
      </c>
      <c r="D2431" s="1">
        <v>42269</v>
      </c>
      <c r="E2431">
        <f t="shared" si="238"/>
        <v>2589.61</v>
      </c>
      <c r="F2431">
        <f t="shared" si="239"/>
        <v>2845.1470452269</v>
      </c>
      <c r="G2431" s="2">
        <f t="shared" si="240"/>
        <v>5.4551243224774115E-3</v>
      </c>
      <c r="H2431" s="2">
        <f t="shared" si="241"/>
        <v>-2.1823390358242426E-3</v>
      </c>
      <c r="I2431">
        <f t="shared" si="242"/>
        <v>16846.059770234588</v>
      </c>
      <c r="J2431">
        <f t="shared" si="243"/>
        <v>26366.045243073357</v>
      </c>
      <c r="AB2431" s="1">
        <v>42257</v>
      </c>
      <c r="AC2431">
        <v>2571.69</v>
      </c>
    </row>
    <row r="2432" spans="1:29">
      <c r="A2432" s="1">
        <v>42244</v>
      </c>
      <c r="B2432">
        <v>2846.0767130532099</v>
      </c>
      <c r="D2432" s="1">
        <v>42270</v>
      </c>
      <c r="E2432">
        <f t="shared" si="238"/>
        <v>2587.02</v>
      </c>
      <c r="F2432">
        <f t="shared" si="239"/>
        <v>2858.3952254525602</v>
      </c>
      <c r="G2432" s="2">
        <f t="shared" si="240"/>
        <v>-1.0001506018281203E-3</v>
      </c>
      <c r="H2432" s="2">
        <f t="shared" si="241"/>
        <v>4.6250639825176857E-3</v>
      </c>
      <c r="I2432">
        <f t="shared" si="242"/>
        <v>16829.211173416956</v>
      </c>
      <c r="J2432">
        <f t="shared" si="243"/>
        <v>26487.989889288525</v>
      </c>
      <c r="AB2432" s="1">
        <v>42258</v>
      </c>
      <c r="AC2432">
        <v>2577.5</v>
      </c>
    </row>
    <row r="2433" spans="1:29">
      <c r="A2433" s="1">
        <v>42247</v>
      </c>
      <c r="B2433">
        <v>2838.29748484732</v>
      </c>
      <c r="D2433" s="1">
        <v>42271</v>
      </c>
      <c r="E2433">
        <f t="shared" si="238"/>
        <v>2588.65</v>
      </c>
      <c r="F2433">
        <f t="shared" si="239"/>
        <v>2916.0725706354201</v>
      </c>
      <c r="G2433" s="2">
        <f t="shared" si="240"/>
        <v>6.30068573107323E-4</v>
      </c>
      <c r="H2433" s="2">
        <f t="shared" si="241"/>
        <v>2.0146876907825764E-2</v>
      </c>
      <c r="I2433">
        <f t="shared" si="242"/>
        <v>16839.814730487513</v>
      </c>
      <c r="J2433">
        <f t="shared" si="243"/>
        <v>27021.640161123752</v>
      </c>
      <c r="AB2433" s="1">
        <v>42261</v>
      </c>
      <c r="AC2433">
        <v>2577.5300000000002</v>
      </c>
    </row>
    <row r="2434" spans="1:29">
      <c r="A2434" s="1">
        <v>42248</v>
      </c>
      <c r="B2434">
        <v>2865.4333302272498</v>
      </c>
      <c r="D2434" s="1">
        <v>42272</v>
      </c>
      <c r="E2434">
        <f t="shared" si="238"/>
        <v>2579.9299999999998</v>
      </c>
      <c r="F2434">
        <f t="shared" si="239"/>
        <v>2886.4097398266999</v>
      </c>
      <c r="G2434" s="2">
        <f t="shared" si="240"/>
        <v>-3.3685511753231978E-3</v>
      </c>
      <c r="H2434" s="2">
        <f t="shared" si="241"/>
        <v>-1.0203534599614794E-2</v>
      </c>
      <c r="I2434">
        <f t="shared" si="242"/>
        <v>16783.088952784903</v>
      </c>
      <c r="J2434">
        <f t="shared" si="243"/>
        <v>26745.923920801386</v>
      </c>
      <c r="AB2434" s="1">
        <v>42262</v>
      </c>
      <c r="AC2434">
        <v>2559.7600000000002</v>
      </c>
    </row>
    <row r="2435" spans="1:29">
      <c r="A2435" s="1">
        <v>42249</v>
      </c>
      <c r="B2435">
        <v>2843.6894814962202</v>
      </c>
      <c r="D2435" s="1">
        <v>42275</v>
      </c>
      <c r="E2435">
        <f t="shared" si="238"/>
        <v>2588.04</v>
      </c>
      <c r="F2435">
        <f t="shared" si="239"/>
        <v>2862.98577942666</v>
      </c>
      <c r="G2435" s="2">
        <f t="shared" si="240"/>
        <v>3.1434961413683293E-3</v>
      </c>
      <c r="H2435" s="2">
        <f t="shared" si="241"/>
        <v>-8.1466074376515315E-3</v>
      </c>
      <c r="I2435">
        <f t="shared" si="242"/>
        <v>16835.846528148224</v>
      </c>
      <c r="J2435">
        <f t="shared" si="243"/>
        <v>26528.035378061326</v>
      </c>
      <c r="AB2435" s="1">
        <v>42263</v>
      </c>
      <c r="AC2435">
        <v>2559.11</v>
      </c>
    </row>
    <row r="2436" spans="1:29">
      <c r="A2436" s="1">
        <v>42250</v>
      </c>
      <c r="B2436">
        <v>2827.5498366960301</v>
      </c>
      <c r="D2436" s="1">
        <v>42276</v>
      </c>
      <c r="E2436">
        <f t="shared" si="238"/>
        <v>2586.4899999999998</v>
      </c>
      <c r="F2436">
        <f t="shared" si="239"/>
        <v>2846.2596368208401</v>
      </c>
      <c r="G2436" s="2">
        <f t="shared" si="240"/>
        <v>-5.9890882675694979E-4</v>
      </c>
      <c r="H2436" s="2">
        <f t="shared" si="241"/>
        <v>-5.8735516811269425E-3</v>
      </c>
      <c r="I2436">
        <f t="shared" si="242"/>
        <v>16825.763391056589</v>
      </c>
      <c r="J2436">
        <f t="shared" si="243"/>
        <v>26372.221591269521</v>
      </c>
      <c r="AB2436" s="1">
        <v>42264</v>
      </c>
      <c r="AC2436">
        <v>2575.8200000000002</v>
      </c>
    </row>
    <row r="2437" spans="1:29">
      <c r="A2437" s="1">
        <v>42251</v>
      </c>
      <c r="B2437">
        <v>2827.8370052087598</v>
      </c>
      <c r="D2437" s="1">
        <v>42277</v>
      </c>
      <c r="E2437">
        <f t="shared" ref="E2437:E2500" si="244">SUMIF(AB:AB,D2437,AC:AC)</f>
        <v>2584.8000000000002</v>
      </c>
      <c r="F2437">
        <f t="shared" ref="F2437:F2500" si="245">SUMIF(A:A,D2437,B:B)</f>
        <v>2814.0360287990002</v>
      </c>
      <c r="G2437" s="2">
        <f t="shared" ref="G2437:G2500" si="246">E2437/E2436-1</f>
        <v>-6.5339514167828128E-4</v>
      </c>
      <c r="H2437" s="2">
        <f t="shared" ref="H2437:H2500" si="247">(F2437/F2436-1)-($M$23/252)</f>
        <v>-1.1352736617735315E-2</v>
      </c>
      <c r="I2437">
        <f t="shared" ref="I2437:I2500" si="248">I2436*(1+G2437)</f>
        <v>16814.769519001846</v>
      </c>
      <c r="J2437">
        <f t="shared" ref="J2437:J2500" si="249">J2436*(1+H2437)</f>
        <v>26072.824705519288</v>
      </c>
      <c r="AB2437" s="1">
        <v>42265</v>
      </c>
      <c r="AC2437">
        <v>2590.3200000000002</v>
      </c>
    </row>
    <row r="2438" spans="1:29">
      <c r="A2438" s="1">
        <v>42255</v>
      </c>
      <c r="B2438">
        <v>2814.53579862792</v>
      </c>
      <c r="D2438" s="1">
        <v>42278</v>
      </c>
      <c r="E2438">
        <f t="shared" si="244"/>
        <v>2585.1799999999998</v>
      </c>
      <c r="F2438">
        <f t="shared" si="245"/>
        <v>2811.3325885524</v>
      </c>
      <c r="G2438" s="2">
        <f t="shared" si="246"/>
        <v>1.4701330857302963E-4</v>
      </c>
      <c r="H2438" s="2">
        <f t="shared" si="247"/>
        <v>-9.9204772581843381E-4</v>
      </c>
      <c r="I2438">
        <f t="shared" si="248"/>
        <v>16817.241513901728</v>
      </c>
      <c r="J2438">
        <f t="shared" si="249"/>
        <v>26046.959219064516</v>
      </c>
      <c r="AB2438" s="1">
        <v>42268</v>
      </c>
      <c r="AC2438">
        <v>2575.56</v>
      </c>
    </row>
    <row r="2439" spans="1:29">
      <c r="A2439" s="1">
        <v>42256</v>
      </c>
      <c r="B2439">
        <v>2773.6449216037799</v>
      </c>
      <c r="D2439" s="1">
        <v>42279</v>
      </c>
      <c r="E2439">
        <f t="shared" si="244"/>
        <v>2592.39</v>
      </c>
      <c r="F2439">
        <f t="shared" si="245"/>
        <v>2876.4602184064502</v>
      </c>
      <c r="G2439" s="2">
        <f t="shared" si="246"/>
        <v>2.7889740753062053E-3</v>
      </c>
      <c r="H2439" s="2">
        <f t="shared" si="247"/>
        <v>2.3134757187197676E-2</v>
      </c>
      <c r="I2439">
        <f t="shared" si="248"/>
        <v>16864.144364502165</v>
      </c>
      <c r="J2439">
        <f t="shared" si="249"/>
        <v>26649.549296062411</v>
      </c>
      <c r="AB2439" s="1">
        <v>42269</v>
      </c>
      <c r="AC2439">
        <v>2589.61</v>
      </c>
    </row>
    <row r="2440" spans="1:29">
      <c r="A2440" s="1">
        <v>42257</v>
      </c>
      <c r="B2440">
        <v>2786.0483990960001</v>
      </c>
      <c r="D2440" s="1">
        <v>42282</v>
      </c>
      <c r="E2440">
        <f t="shared" si="244"/>
        <v>2584.5100000000002</v>
      </c>
      <c r="F2440">
        <f t="shared" si="245"/>
        <v>2867.8008413918201</v>
      </c>
      <c r="G2440" s="2">
        <f t="shared" si="246"/>
        <v>-3.0396660996222513E-3</v>
      </c>
      <c r="H2440" s="2">
        <f t="shared" si="247"/>
        <v>-3.0417774261516698E-3</v>
      </c>
      <c r="I2440">
        <f t="shared" si="248"/>
        <v>16812.882996578253</v>
      </c>
      <c r="J2440">
        <f t="shared" si="249"/>
        <v>26568.487298596534</v>
      </c>
      <c r="AB2440" s="1">
        <v>42270</v>
      </c>
      <c r="AC2440">
        <v>2587.02</v>
      </c>
    </row>
    <row r="2441" spans="1:29">
      <c r="A2441" s="1">
        <v>42258</v>
      </c>
      <c r="B2441">
        <v>2778.4914173668399</v>
      </c>
      <c r="D2441" s="1">
        <v>42283</v>
      </c>
      <c r="E2441">
        <f t="shared" si="244"/>
        <v>2592.69</v>
      </c>
      <c r="F2441">
        <f t="shared" si="245"/>
        <v>2898.14472404147</v>
      </c>
      <c r="G2441" s="2">
        <f t="shared" si="246"/>
        <v>3.1650100018958405E-3</v>
      </c>
      <c r="H2441" s="2">
        <f t="shared" si="247"/>
        <v>1.054953988876769E-2</v>
      </c>
      <c r="I2441">
        <f t="shared" si="248"/>
        <v>16866.095939423129</v>
      </c>
      <c r="J2441">
        <f t="shared" si="249"/>
        <v>26848.772615137295</v>
      </c>
      <c r="AB2441" s="1">
        <v>42271</v>
      </c>
      <c r="AC2441">
        <v>2588.65</v>
      </c>
    </row>
    <row r="2442" spans="1:29">
      <c r="A2442" s="1">
        <v>42261</v>
      </c>
      <c r="B2442">
        <v>2790.4000336437098</v>
      </c>
      <c r="D2442" s="1">
        <v>42284</v>
      </c>
      <c r="E2442">
        <f t="shared" si="244"/>
        <v>2594.39</v>
      </c>
      <c r="F2442">
        <f t="shared" si="245"/>
        <v>2902.8504399850899</v>
      </c>
      <c r="G2442" s="2">
        <f t="shared" si="246"/>
        <v>6.5568965051743255E-4</v>
      </c>
      <c r="H2442" s="2">
        <f t="shared" si="247"/>
        <v>1.5923502261131158E-3</v>
      </c>
      <c r="I2442">
        <f t="shared" si="248"/>
        <v>16877.154863975244</v>
      </c>
      <c r="J2442">
        <f t="shared" si="249"/>
        <v>26891.525264281867</v>
      </c>
      <c r="AB2442" s="1">
        <v>42272</v>
      </c>
      <c r="AC2442">
        <v>2579.9299999999998</v>
      </c>
    </row>
    <row r="2443" spans="1:29">
      <c r="A2443" s="1">
        <v>42262</v>
      </c>
      <c r="B2443">
        <v>2758.3381696594502</v>
      </c>
      <c r="D2443" s="1">
        <v>42285</v>
      </c>
      <c r="E2443">
        <f t="shared" si="244"/>
        <v>2587.1999999999998</v>
      </c>
      <c r="F2443">
        <f t="shared" si="245"/>
        <v>2886.8047804195598</v>
      </c>
      <c r="G2443" s="2">
        <f t="shared" si="246"/>
        <v>-2.7713643669610155E-3</v>
      </c>
      <c r="H2443" s="2">
        <f t="shared" si="247"/>
        <v>-5.5589021744630093E-3</v>
      </c>
      <c r="I2443">
        <f t="shared" si="248"/>
        <v>16830.38211836954</v>
      </c>
      <c r="J2443">
        <f t="shared" si="249"/>
        <v>26742.037906015623</v>
      </c>
      <c r="AB2443" s="1">
        <v>42275</v>
      </c>
      <c r="AC2443">
        <v>2588.04</v>
      </c>
    </row>
    <row r="2444" spans="1:29">
      <c r="A2444" s="1">
        <v>42263</v>
      </c>
      <c r="B2444">
        <v>2799.9410630266402</v>
      </c>
      <c r="D2444" s="1">
        <v>42286</v>
      </c>
      <c r="E2444">
        <f t="shared" si="244"/>
        <v>2592.38</v>
      </c>
      <c r="F2444">
        <f t="shared" si="245"/>
        <v>2920.7544254927898</v>
      </c>
      <c r="G2444" s="2">
        <f t="shared" si="246"/>
        <v>2.0021645021646162E-3</v>
      </c>
      <c r="H2444" s="2">
        <f t="shared" si="247"/>
        <v>1.1728935141072394E-2</v>
      </c>
      <c r="I2444">
        <f t="shared" si="248"/>
        <v>16864.079312004804</v>
      </c>
      <c r="J2444">
        <f t="shared" si="249"/>
        <v>27055.693534155376</v>
      </c>
      <c r="AB2444" s="1">
        <v>42276</v>
      </c>
      <c r="AC2444">
        <v>2586.4899999999998</v>
      </c>
    </row>
    <row r="2445" spans="1:29">
      <c r="A2445" s="1">
        <v>42264</v>
      </c>
      <c r="B2445">
        <v>2814.3233717881599</v>
      </c>
      <c r="D2445" s="1">
        <v>42290</v>
      </c>
      <c r="E2445">
        <f t="shared" si="244"/>
        <v>2598.41</v>
      </c>
      <c r="F2445">
        <f t="shared" si="245"/>
        <v>2955.1445653850101</v>
      </c>
      <c r="G2445" s="2">
        <f t="shared" si="246"/>
        <v>2.3260478787832106E-3</v>
      </c>
      <c r="H2445" s="2">
        <f t="shared" si="247"/>
        <v>1.1743053869807419E-2</v>
      </c>
      <c r="I2445">
        <f t="shared" si="248"/>
        <v>16903.305967916123</v>
      </c>
      <c r="J2445">
        <f t="shared" si="249"/>
        <v>27373.41000081196</v>
      </c>
      <c r="AB2445" s="1">
        <v>42277</v>
      </c>
      <c r="AC2445">
        <v>2584.8000000000002</v>
      </c>
    </row>
    <row r="2446" spans="1:29">
      <c r="A2446" s="1">
        <v>42265</v>
      </c>
      <c r="B2446">
        <v>2878.8503675134002</v>
      </c>
      <c r="D2446" s="1">
        <v>42291</v>
      </c>
      <c r="E2446">
        <f t="shared" si="244"/>
        <v>2609.96</v>
      </c>
      <c r="F2446">
        <f t="shared" si="245"/>
        <v>3003.2156001552398</v>
      </c>
      <c r="G2446" s="2">
        <f t="shared" si="246"/>
        <v>4.4450259966672956E-3</v>
      </c>
      <c r="H2446" s="2">
        <f t="shared" si="247"/>
        <v>1.6235548641325783E-2</v>
      </c>
      <c r="I2446">
        <f t="shared" si="248"/>
        <v>16978.441602373132</v>
      </c>
      <c r="J2446">
        <f t="shared" si="249"/>
        <v>27817.832330359095</v>
      </c>
      <c r="AB2446" s="1">
        <v>42278</v>
      </c>
      <c r="AC2446">
        <v>2585.1799999999998</v>
      </c>
    </row>
    <row r="2447" spans="1:29">
      <c r="A2447" s="1">
        <v>42268</v>
      </c>
      <c r="B2447">
        <v>2851.2801197654999</v>
      </c>
      <c r="D2447" s="1">
        <v>42292</v>
      </c>
      <c r="E2447">
        <f t="shared" si="244"/>
        <v>2601.5</v>
      </c>
      <c r="F2447">
        <f t="shared" si="245"/>
        <v>3015.0080381100802</v>
      </c>
      <c r="G2447" s="2">
        <f t="shared" si="246"/>
        <v>-3.2414289874174163E-3</v>
      </c>
      <c r="H2447" s="2">
        <f t="shared" si="247"/>
        <v>3.8952546492750603E-3</v>
      </c>
      <c r="I2447">
        <f t="shared" si="248"/>
        <v>16923.407189602025</v>
      </c>
      <c r="J2447">
        <f t="shared" si="249"/>
        <v>27926.18987107668</v>
      </c>
      <c r="AB2447" s="1">
        <v>42279</v>
      </c>
      <c r="AC2447">
        <v>2592.39</v>
      </c>
    </row>
    <row r="2448" spans="1:29">
      <c r="A2448" s="1">
        <v>42269</v>
      </c>
      <c r="B2448">
        <v>2845.1470452269</v>
      </c>
      <c r="D2448" s="1">
        <v>42293</v>
      </c>
      <c r="E2448">
        <f t="shared" si="244"/>
        <v>2603.2600000000002</v>
      </c>
      <c r="F2448">
        <f t="shared" si="245"/>
        <v>3003.6222091616401</v>
      </c>
      <c r="G2448" s="2">
        <f t="shared" si="246"/>
        <v>6.7653276955614849E-4</v>
      </c>
      <c r="H2448" s="2">
        <f t="shared" si="247"/>
        <v>-3.8077334827828816E-3</v>
      </c>
      <c r="I2448">
        <f t="shared" si="248"/>
        <v>16934.856429138334</v>
      </c>
      <c r="J2448">
        <f t="shared" si="249"/>
        <v>27819.85438285803</v>
      </c>
      <c r="AB2448" s="1">
        <v>42282</v>
      </c>
      <c r="AC2448">
        <v>2584.5100000000002</v>
      </c>
    </row>
    <row r="2449" spans="1:29">
      <c r="A2449" s="1">
        <v>42270</v>
      </c>
      <c r="B2449">
        <v>2858.3952254525602</v>
      </c>
      <c r="D2449" s="1">
        <v>42296</v>
      </c>
      <c r="E2449">
        <f t="shared" si="244"/>
        <v>2603.52</v>
      </c>
      <c r="F2449">
        <f t="shared" si="245"/>
        <v>2978.62973633207</v>
      </c>
      <c r="G2449" s="2">
        <f t="shared" si="246"/>
        <v>9.987477240058773E-5</v>
      </c>
      <c r="H2449" s="2">
        <f t="shared" si="247"/>
        <v>-8.3521269504136849E-3</v>
      </c>
      <c r="I2449">
        <f t="shared" si="248"/>
        <v>16936.547794069829</v>
      </c>
      <c r="J2449">
        <f t="shared" si="249"/>
        <v>27587.499427310377</v>
      </c>
      <c r="AB2449" s="1">
        <v>42283</v>
      </c>
      <c r="AC2449">
        <v>2592.69</v>
      </c>
    </row>
    <row r="2450" spans="1:29">
      <c r="A2450" s="1">
        <v>42271</v>
      </c>
      <c r="B2450">
        <v>2916.0725706354201</v>
      </c>
      <c r="D2450" s="1">
        <v>42297</v>
      </c>
      <c r="E2450">
        <f t="shared" si="244"/>
        <v>2597.6999999999998</v>
      </c>
      <c r="F2450">
        <f t="shared" si="245"/>
        <v>2983.8170516350301</v>
      </c>
      <c r="G2450" s="2">
        <f t="shared" si="246"/>
        <v>-2.2354351032448649E-3</v>
      </c>
      <c r="H2450" s="2">
        <f t="shared" si="247"/>
        <v>1.7101614083093416E-3</v>
      </c>
      <c r="I2450">
        <f t="shared" si="248"/>
        <v>16898.68724060318</v>
      </c>
      <c r="J2450">
        <f t="shared" si="249"/>
        <v>27634.678504182717</v>
      </c>
      <c r="AB2450" s="1">
        <v>42284</v>
      </c>
      <c r="AC2450">
        <v>2594.39</v>
      </c>
    </row>
    <row r="2451" spans="1:29">
      <c r="A2451" s="1">
        <v>42272</v>
      </c>
      <c r="B2451">
        <v>2886.4097398266999</v>
      </c>
      <c r="D2451" s="1">
        <v>42298</v>
      </c>
      <c r="E2451">
        <f t="shared" si="244"/>
        <v>2608.19</v>
      </c>
      <c r="F2451">
        <f t="shared" si="245"/>
        <v>2969.27289771398</v>
      </c>
      <c r="G2451" s="2">
        <f t="shared" si="246"/>
        <v>4.0381876275168427E-3</v>
      </c>
      <c r="H2451" s="2">
        <f t="shared" si="247"/>
        <v>-4.9056942715335668E-3</v>
      </c>
      <c r="I2451">
        <f t="shared" si="248"/>
        <v>16966.927310339459</v>
      </c>
      <c r="J2451">
        <f t="shared" si="249"/>
        <v>27499.111220149076</v>
      </c>
      <c r="AB2451" s="1">
        <v>42285</v>
      </c>
      <c r="AC2451">
        <v>2587.1999999999998</v>
      </c>
    </row>
    <row r="2452" spans="1:29">
      <c r="A2452" s="1">
        <v>42275</v>
      </c>
      <c r="B2452">
        <v>2862.98577942666</v>
      </c>
      <c r="D2452" s="1">
        <v>42299</v>
      </c>
      <c r="E2452">
        <f t="shared" si="244"/>
        <v>2612.4699999999998</v>
      </c>
      <c r="F2452">
        <f t="shared" si="245"/>
        <v>2970.7261795243198</v>
      </c>
      <c r="G2452" s="2">
        <f t="shared" si="246"/>
        <v>1.6409847442095948E-3</v>
      </c>
      <c r="H2452" s="2">
        <f t="shared" si="247"/>
        <v>4.5809109112523528E-4</v>
      </c>
      <c r="I2452">
        <f t="shared" si="248"/>
        <v>16994.769779211838</v>
      </c>
      <c r="J2452">
        <f t="shared" si="249"/>
        <v>27511.708318012887</v>
      </c>
      <c r="AB2452" s="1">
        <v>42286</v>
      </c>
      <c r="AC2452">
        <v>2592.38</v>
      </c>
    </row>
    <row r="2453" spans="1:29">
      <c r="A2453" s="1">
        <v>42276</v>
      </c>
      <c r="B2453">
        <v>2846.2596368208401</v>
      </c>
      <c r="D2453" s="1">
        <v>42300</v>
      </c>
      <c r="E2453">
        <f t="shared" si="244"/>
        <v>2607.14</v>
      </c>
      <c r="F2453">
        <f t="shared" si="245"/>
        <v>2952.6954254339998</v>
      </c>
      <c r="G2453" s="2">
        <f t="shared" si="246"/>
        <v>-2.0402148158639166E-3</v>
      </c>
      <c r="H2453" s="2">
        <f t="shared" si="247"/>
        <v>-6.1008261627232604E-3</v>
      </c>
      <c r="I2453">
        <f t="shared" si="248"/>
        <v>16960.096798116094</v>
      </c>
      <c r="J2453">
        <f t="shared" si="249"/>
        <v>27343.864168125143</v>
      </c>
      <c r="AB2453" s="1">
        <v>42290</v>
      </c>
      <c r="AC2453">
        <v>2598.41</v>
      </c>
    </row>
    <row r="2454" spans="1:29">
      <c r="A2454" s="1">
        <v>42277</v>
      </c>
      <c r="B2454">
        <v>2814.0360287990002</v>
      </c>
      <c r="D2454" s="1">
        <v>42303</v>
      </c>
      <c r="E2454">
        <f t="shared" si="244"/>
        <v>2614.1999999999998</v>
      </c>
      <c r="F2454">
        <f t="shared" si="245"/>
        <v>2972.74063139707</v>
      </c>
      <c r="G2454" s="2">
        <f t="shared" si="246"/>
        <v>2.7079481730938326E-3</v>
      </c>
      <c r="H2454" s="2">
        <f t="shared" si="247"/>
        <v>6.7574329316269725E-3</v>
      </c>
      <c r="I2454">
        <f t="shared" si="248"/>
        <v>17006.023861256046</v>
      </c>
      <c r="J2454">
        <f t="shared" si="249"/>
        <v>27528.638496332765</v>
      </c>
      <c r="AB2454" s="1">
        <v>42291</v>
      </c>
      <c r="AC2454">
        <v>2609.96</v>
      </c>
    </row>
    <row r="2455" spans="1:29">
      <c r="A2455" s="1">
        <v>42278</v>
      </c>
      <c r="B2455">
        <v>2811.3325885524</v>
      </c>
      <c r="D2455" s="1">
        <v>42304</v>
      </c>
      <c r="E2455">
        <f t="shared" si="244"/>
        <v>2616.91</v>
      </c>
      <c r="F2455">
        <f t="shared" si="245"/>
        <v>2975.39360596704</v>
      </c>
      <c r="G2455" s="2">
        <f t="shared" si="246"/>
        <v>1.0366460102517738E-3</v>
      </c>
      <c r="H2455" s="2">
        <f t="shared" si="247"/>
        <v>8.6108471201903425E-4</v>
      </c>
      <c r="I2455">
        <f t="shared" si="248"/>
        <v>17023.653088042065</v>
      </c>
      <c r="J2455">
        <f t="shared" si="249"/>
        <v>27552.342986084655</v>
      </c>
      <c r="AB2455" s="1">
        <v>42292</v>
      </c>
      <c r="AC2455">
        <v>2601.5</v>
      </c>
    </row>
    <row r="2456" spans="1:29">
      <c r="A2456" s="1">
        <v>42279</v>
      </c>
      <c r="B2456">
        <v>2876.4602184064502</v>
      </c>
      <c r="D2456" s="1">
        <v>42305</v>
      </c>
      <c r="E2456">
        <f t="shared" si="244"/>
        <v>2606.77</v>
      </c>
      <c r="F2456">
        <f t="shared" si="245"/>
        <v>2990.3840852220801</v>
      </c>
      <c r="G2456" s="2">
        <f t="shared" si="246"/>
        <v>-3.8747989040509578E-3</v>
      </c>
      <c r="H2456" s="2">
        <f t="shared" si="247"/>
        <v>5.0068007799171869E-3</v>
      </c>
      <c r="I2456">
        <f t="shared" si="248"/>
        <v>16957.689855713576</v>
      </c>
      <c r="J2456">
        <f t="shared" si="249"/>
        <v>27690.292078435927</v>
      </c>
      <c r="AB2456" s="1">
        <v>42293</v>
      </c>
      <c r="AC2456">
        <v>2603.2600000000002</v>
      </c>
    </row>
    <row r="2457" spans="1:29">
      <c r="A2457" s="1">
        <v>42282</v>
      </c>
      <c r="B2457">
        <v>2867.8008413918201</v>
      </c>
      <c r="D2457" s="1">
        <v>42306</v>
      </c>
      <c r="E2457">
        <f t="shared" si="244"/>
        <v>2592.27</v>
      </c>
      <c r="F2457">
        <f t="shared" si="245"/>
        <v>2903.4618234025902</v>
      </c>
      <c r="G2457" s="2">
        <f t="shared" si="246"/>
        <v>-5.5624393406399353E-3</v>
      </c>
      <c r="H2457" s="2">
        <f t="shared" si="247"/>
        <v>-2.9098605900579031E-2</v>
      </c>
      <c r="I2457">
        <f t="shared" si="248"/>
        <v>16863.363734533785</v>
      </c>
      <c r="J2457">
        <f t="shared" si="249"/>
        <v>26884.543181973597</v>
      </c>
      <c r="AB2457" s="1">
        <v>42296</v>
      </c>
      <c r="AC2457">
        <v>2603.52</v>
      </c>
    </row>
    <row r="2458" spans="1:29">
      <c r="A2458" s="1">
        <v>42283</v>
      </c>
      <c r="B2458">
        <v>2898.14472404147</v>
      </c>
      <c r="D2458" s="1">
        <v>42307</v>
      </c>
      <c r="E2458">
        <f t="shared" si="244"/>
        <v>2595.6</v>
      </c>
      <c r="F2458">
        <f t="shared" si="245"/>
        <v>2894.9643509480502</v>
      </c>
      <c r="G2458" s="2">
        <f t="shared" si="246"/>
        <v>1.284588410929377E-3</v>
      </c>
      <c r="H2458" s="2">
        <f t="shared" si="247"/>
        <v>-2.9580184623553599E-3</v>
      </c>
      <c r="I2458">
        <f t="shared" si="248"/>
        <v>16885.026216156453</v>
      </c>
      <c r="J2458">
        <f t="shared" si="249"/>
        <v>26805.01820688933</v>
      </c>
      <c r="AB2458" s="1">
        <v>42297</v>
      </c>
      <c r="AC2458">
        <v>2597.6999999999998</v>
      </c>
    </row>
    <row r="2459" spans="1:29">
      <c r="A2459" s="1">
        <v>42284</v>
      </c>
      <c r="B2459">
        <v>2902.8504399850899</v>
      </c>
      <c r="D2459" s="1">
        <v>42310</v>
      </c>
      <c r="E2459">
        <f t="shared" si="244"/>
        <v>2591.2600000000002</v>
      </c>
      <c r="F2459">
        <f t="shared" si="245"/>
        <v>2874.8983491205299</v>
      </c>
      <c r="G2459" s="2">
        <f t="shared" si="246"/>
        <v>-1.672060409924403E-3</v>
      </c>
      <c r="H2459" s="2">
        <f t="shared" si="247"/>
        <v>-6.9626959847470023E-3</v>
      </c>
      <c r="I2459">
        <f t="shared" si="248"/>
        <v>16856.793432299881</v>
      </c>
      <c r="J2459">
        <f t="shared" si="249"/>
        <v>26618.383014249153</v>
      </c>
      <c r="AB2459" s="1">
        <v>42298</v>
      </c>
      <c r="AC2459">
        <v>2608.19</v>
      </c>
    </row>
    <row r="2460" spans="1:29">
      <c r="A2460" s="1">
        <v>42285</v>
      </c>
      <c r="B2460">
        <v>2886.8047804195598</v>
      </c>
      <c r="D2460" s="1">
        <v>42311</v>
      </c>
      <c r="E2460">
        <f t="shared" si="244"/>
        <v>2586.1799999999998</v>
      </c>
      <c r="F2460">
        <f t="shared" si="245"/>
        <v>2813.4005747033102</v>
      </c>
      <c r="G2460" s="2">
        <f t="shared" si="246"/>
        <v>-1.9604362356538951E-3</v>
      </c>
      <c r="H2460" s="2">
        <f t="shared" si="247"/>
        <v>-2.1422635766457563E-2</v>
      </c>
      <c r="I2460">
        <f t="shared" si="248"/>
        <v>16823.746763638268</v>
      </c>
      <c r="J2460">
        <f t="shared" si="249"/>
        <v>26048.147090242834</v>
      </c>
      <c r="AB2460" s="1">
        <v>42299</v>
      </c>
      <c r="AC2460">
        <v>2612.4699999999998</v>
      </c>
    </row>
    <row r="2461" spans="1:29">
      <c r="A2461" s="1">
        <v>42286</v>
      </c>
      <c r="B2461">
        <v>2920.7544254927898</v>
      </c>
      <c r="D2461" s="1">
        <v>42312</v>
      </c>
      <c r="E2461">
        <f t="shared" si="244"/>
        <v>2586.77</v>
      </c>
      <c r="F2461">
        <f t="shared" si="245"/>
        <v>2793.4813947421799</v>
      </c>
      <c r="G2461" s="2">
        <f t="shared" si="246"/>
        <v>2.281357059448208E-4</v>
      </c>
      <c r="H2461" s="2">
        <f t="shared" si="247"/>
        <v>-7.111457222333006E-3</v>
      </c>
      <c r="I2461">
        <f t="shared" si="248"/>
        <v>16827.584860982828</v>
      </c>
      <c r="J2461">
        <f t="shared" si="249"/>
        <v>25862.906806489536</v>
      </c>
      <c r="AB2461" s="1">
        <v>42300</v>
      </c>
      <c r="AC2461">
        <v>2607.14</v>
      </c>
    </row>
    <row r="2462" spans="1:29">
      <c r="A2462" s="1">
        <v>42289</v>
      </c>
      <c r="B2462">
        <v>2920.7544254927898</v>
      </c>
      <c r="D2462" s="1">
        <v>42313</v>
      </c>
      <c r="E2462">
        <f t="shared" si="244"/>
        <v>2584.85</v>
      </c>
      <c r="F2462">
        <f t="shared" si="245"/>
        <v>2787.8128322395</v>
      </c>
      <c r="G2462" s="2">
        <f t="shared" si="246"/>
        <v>-7.4223838996123614E-4</v>
      </c>
      <c r="H2462" s="2">
        <f t="shared" si="247"/>
        <v>-2.0605599658513377E-3</v>
      </c>
      <c r="I2462">
        <f t="shared" si="248"/>
        <v>16815.094781488675</v>
      </c>
      <c r="J2462">
        <f t="shared" si="249"/>
        <v>25809.614736123542</v>
      </c>
      <c r="AB2462" s="1">
        <v>42303</v>
      </c>
      <c r="AC2462">
        <v>2614.1999999999998</v>
      </c>
    </row>
    <row r="2463" spans="1:29">
      <c r="A2463" s="1">
        <v>42290</v>
      </c>
      <c r="B2463">
        <v>2955.1445653850101</v>
      </c>
      <c r="D2463" s="1">
        <v>42314</v>
      </c>
      <c r="E2463">
        <f t="shared" si="244"/>
        <v>2571.3200000000002</v>
      </c>
      <c r="F2463">
        <f t="shared" si="245"/>
        <v>2731.21041459868</v>
      </c>
      <c r="G2463" s="2">
        <f t="shared" si="246"/>
        <v>-5.2343462870184654E-3</v>
      </c>
      <c r="H2463" s="2">
        <f t="shared" si="247"/>
        <v>-2.0334870657375079E-2</v>
      </c>
      <c r="I2463">
        <f t="shared" si="248"/>
        <v>16727.078752553327</v>
      </c>
      <c r="J2463">
        <f t="shared" si="249"/>
        <v>25284.779558747789</v>
      </c>
      <c r="AB2463" s="1">
        <v>42304</v>
      </c>
      <c r="AC2463">
        <v>2616.91</v>
      </c>
    </row>
    <row r="2464" spans="1:29">
      <c r="A2464" s="1">
        <v>42291</v>
      </c>
      <c r="B2464">
        <v>3003.2156001552398</v>
      </c>
      <c r="D2464" s="1">
        <v>42317</v>
      </c>
      <c r="E2464">
        <f t="shared" si="244"/>
        <v>2571.67</v>
      </c>
      <c r="F2464">
        <f t="shared" si="245"/>
        <v>2730.33368876652</v>
      </c>
      <c r="G2464" s="2">
        <f t="shared" si="246"/>
        <v>1.3611685826742104E-4</v>
      </c>
      <c r="H2464" s="2">
        <f t="shared" si="247"/>
        <v>-3.5235187515628629E-4</v>
      </c>
      <c r="I2464">
        <f t="shared" si="248"/>
        <v>16729.355589961116</v>
      </c>
      <c r="J2464">
        <f t="shared" si="249"/>
        <v>25275.87041925735</v>
      </c>
      <c r="AB2464" s="1">
        <v>42305</v>
      </c>
      <c r="AC2464">
        <v>2606.77</v>
      </c>
    </row>
    <row r="2465" spans="1:29">
      <c r="A2465" s="1">
        <v>42292</v>
      </c>
      <c r="B2465">
        <v>3015.0080381100802</v>
      </c>
      <c r="D2465" s="1">
        <v>42318</v>
      </c>
      <c r="E2465">
        <f t="shared" si="244"/>
        <v>2574.5</v>
      </c>
      <c r="F2465">
        <f t="shared" si="245"/>
        <v>2735.3152337505599</v>
      </c>
      <c r="G2465" s="2">
        <f t="shared" si="246"/>
        <v>1.1004522353179613E-3</v>
      </c>
      <c r="H2465" s="2">
        <f t="shared" si="247"/>
        <v>1.7931695345415285E-3</v>
      </c>
      <c r="I2465">
        <f t="shared" si="248"/>
        <v>16747.765446715519</v>
      </c>
      <c r="J2465">
        <f t="shared" si="249"/>
        <v>25321.194340052178</v>
      </c>
      <c r="AB2465" s="1">
        <v>42306</v>
      </c>
      <c r="AC2465">
        <v>2592.27</v>
      </c>
    </row>
    <row r="2466" spans="1:29">
      <c r="A2466" s="1">
        <v>42293</v>
      </c>
      <c r="B2466">
        <v>3003.6222091616401</v>
      </c>
      <c r="D2466" s="1">
        <v>42320</v>
      </c>
      <c r="E2466">
        <f t="shared" si="244"/>
        <v>2572.7800000000002</v>
      </c>
      <c r="F2466">
        <f t="shared" si="245"/>
        <v>2717.3973737943002</v>
      </c>
      <c r="G2466" s="2">
        <f t="shared" si="246"/>
        <v>-6.6809089143515799E-4</v>
      </c>
      <c r="H2466" s="2">
        <f t="shared" si="247"/>
        <v>-6.5819141047472104E-3</v>
      </c>
      <c r="I2466">
        <f t="shared" si="248"/>
        <v>16736.576417168675</v>
      </c>
      <c r="J2466">
        <f t="shared" si="249"/>
        <v>25154.532413876343</v>
      </c>
      <c r="AB2466" s="1">
        <v>42307</v>
      </c>
      <c r="AC2466">
        <v>2595.6</v>
      </c>
    </row>
    <row r="2467" spans="1:29">
      <c r="A2467" s="1">
        <v>42296</v>
      </c>
      <c r="B2467">
        <v>2978.62973633207</v>
      </c>
      <c r="D2467" s="1">
        <v>42321</v>
      </c>
      <c r="E2467">
        <f t="shared" si="244"/>
        <v>2577.2399999999998</v>
      </c>
      <c r="F2467">
        <f t="shared" si="245"/>
        <v>2724.9090195203698</v>
      </c>
      <c r="G2467" s="2">
        <f t="shared" si="246"/>
        <v>1.733533376347518E-3</v>
      </c>
      <c r="H2467" s="2">
        <f t="shared" si="247"/>
        <v>2.7329302466706181E-3</v>
      </c>
      <c r="I2467">
        <f t="shared" si="248"/>
        <v>16765.589830993627</v>
      </c>
      <c r="J2467">
        <f t="shared" si="249"/>
        <v>25223.27799635108</v>
      </c>
      <c r="AB2467" s="1">
        <v>42310</v>
      </c>
      <c r="AC2467">
        <v>2591.2600000000002</v>
      </c>
    </row>
    <row r="2468" spans="1:29">
      <c r="A2468" s="1">
        <v>42297</v>
      </c>
      <c r="B2468">
        <v>2983.8170516350301</v>
      </c>
      <c r="D2468" s="1">
        <v>42324</v>
      </c>
      <c r="E2468">
        <f t="shared" si="244"/>
        <v>2576.29</v>
      </c>
      <c r="F2468">
        <f t="shared" si="245"/>
        <v>2729.2025540015302</v>
      </c>
      <c r="G2468" s="2">
        <f t="shared" si="246"/>
        <v>-3.6861138271937488E-4</v>
      </c>
      <c r="H2468" s="2">
        <f t="shared" si="247"/>
        <v>1.5443123846995096E-3</v>
      </c>
      <c r="I2468">
        <f t="shared" si="248"/>
        <v>16759.409843743921</v>
      </c>
      <c r="J2468">
        <f t="shared" si="249"/>
        <v>25262.230616943561</v>
      </c>
      <c r="AB2468" s="1">
        <v>42311</v>
      </c>
      <c r="AC2468">
        <v>2586.1799999999998</v>
      </c>
    </row>
    <row r="2469" spans="1:29">
      <c r="A2469" s="1">
        <v>42298</v>
      </c>
      <c r="B2469">
        <v>2969.27289771398</v>
      </c>
      <c r="D2469" s="1">
        <v>42325</v>
      </c>
      <c r="E2469">
        <f t="shared" si="244"/>
        <v>2580.79</v>
      </c>
      <c r="F2469">
        <f t="shared" si="245"/>
        <v>2692.3280128105498</v>
      </c>
      <c r="G2469" s="2">
        <f t="shared" si="246"/>
        <v>1.7466977708255893E-3</v>
      </c>
      <c r="H2469" s="2">
        <f t="shared" si="247"/>
        <v>-1.3542453809748977E-2</v>
      </c>
      <c r="I2469">
        <f t="shared" si="248"/>
        <v>16788.683467558341</v>
      </c>
      <c r="J2469">
        <f t="shared" si="249"/>
        <v>24920.118025682379</v>
      </c>
      <c r="AB2469" s="1">
        <v>42312</v>
      </c>
      <c r="AC2469">
        <v>2586.77</v>
      </c>
    </row>
    <row r="2470" spans="1:29">
      <c r="A2470" s="1">
        <v>42299</v>
      </c>
      <c r="B2470">
        <v>2970.7261795243198</v>
      </c>
      <c r="D2470" s="1">
        <v>42326</v>
      </c>
      <c r="E2470">
        <f t="shared" si="244"/>
        <v>2580.4699999999998</v>
      </c>
      <c r="F2470">
        <f t="shared" si="245"/>
        <v>2692.8714894567602</v>
      </c>
      <c r="G2470" s="2">
        <f t="shared" si="246"/>
        <v>-1.2399304089061314E-4</v>
      </c>
      <c r="H2470" s="2">
        <f t="shared" si="247"/>
        <v>1.7051202438652735E-4</v>
      </c>
      <c r="I2470">
        <f t="shared" si="248"/>
        <v>16786.601787642649</v>
      </c>
      <c r="J2470">
        <f t="shared" si="249"/>
        <v>24924.367205454888</v>
      </c>
      <c r="AB2470" s="1">
        <v>42313</v>
      </c>
      <c r="AC2470">
        <v>2584.85</v>
      </c>
    </row>
    <row r="2471" spans="1:29">
      <c r="A2471" s="1">
        <v>42300</v>
      </c>
      <c r="B2471">
        <v>2952.6954254339998</v>
      </c>
      <c r="D2471" s="1">
        <v>42327</v>
      </c>
      <c r="E2471">
        <f t="shared" si="244"/>
        <v>2585.67</v>
      </c>
      <c r="F2471">
        <f t="shared" si="245"/>
        <v>2722.95301178716</v>
      </c>
      <c r="G2471" s="2">
        <f t="shared" si="246"/>
        <v>2.0151367774088325E-3</v>
      </c>
      <c r="H2471" s="2">
        <f t="shared" si="247"/>
        <v>1.1139448378376294E-2</v>
      </c>
      <c r="I2471">
        <f t="shared" si="248"/>
        <v>16820.429086272645</v>
      </c>
      <c r="J2471">
        <f t="shared" si="249"/>
        <v>25202.010907303746</v>
      </c>
      <c r="AB2471" s="1">
        <v>42314</v>
      </c>
      <c r="AC2471">
        <v>2571.3200000000002</v>
      </c>
    </row>
    <row r="2472" spans="1:29">
      <c r="A2472" s="1">
        <v>42303</v>
      </c>
      <c r="B2472">
        <v>2972.74063139707</v>
      </c>
      <c r="D2472" s="1">
        <v>42328</v>
      </c>
      <c r="E2472">
        <f t="shared" si="244"/>
        <v>2583.42</v>
      </c>
      <c r="F2472">
        <f t="shared" si="245"/>
        <v>2714.5618673593699</v>
      </c>
      <c r="G2472" s="2">
        <f t="shared" si="246"/>
        <v>-8.7018064950283858E-4</v>
      </c>
      <c r="H2472" s="2">
        <f t="shared" si="247"/>
        <v>-3.1129831498900909E-3</v>
      </c>
      <c r="I2472">
        <f t="shared" si="248"/>
        <v>16805.792274365434</v>
      </c>
      <c r="J2472">
        <f t="shared" si="249"/>
        <v>25123.557472005963</v>
      </c>
      <c r="AB2472" s="1">
        <v>42317</v>
      </c>
      <c r="AC2472">
        <v>2571.67</v>
      </c>
    </row>
    <row r="2473" spans="1:29">
      <c r="A2473" s="1">
        <v>42304</v>
      </c>
      <c r="B2473">
        <v>2975.39360596704</v>
      </c>
      <c r="D2473" s="1">
        <v>42331</v>
      </c>
      <c r="E2473">
        <f t="shared" si="244"/>
        <v>2585.6</v>
      </c>
      <c r="F2473">
        <f t="shared" si="245"/>
        <v>2694.3488353696998</v>
      </c>
      <c r="G2473" s="2">
        <f t="shared" si="246"/>
        <v>8.4384265818182591E-4</v>
      </c>
      <c r="H2473" s="2">
        <f t="shared" si="247"/>
        <v>-7.477498153152384E-3</v>
      </c>
      <c r="I2473">
        <f t="shared" si="248"/>
        <v>16819.973718791087</v>
      </c>
      <c r="J2473">
        <f t="shared" si="249"/>
        <v>24935.696117408421</v>
      </c>
      <c r="AB2473" s="1">
        <v>42318</v>
      </c>
      <c r="AC2473">
        <v>2574.5</v>
      </c>
    </row>
    <row r="2474" spans="1:29">
      <c r="A2474" s="1">
        <v>42305</v>
      </c>
      <c r="B2474">
        <v>2990.3840852220801</v>
      </c>
      <c r="D2474" s="1">
        <v>42332</v>
      </c>
      <c r="E2474">
        <f t="shared" si="244"/>
        <v>2585.65</v>
      </c>
      <c r="F2474">
        <f t="shared" si="245"/>
        <v>2711.7043748032402</v>
      </c>
      <c r="G2474" s="2">
        <f t="shared" si="246"/>
        <v>1.933787128716169E-5</v>
      </c>
      <c r="H2474" s="2">
        <f t="shared" si="247"/>
        <v>6.4101104909653709E-3</v>
      </c>
      <c r="I2474">
        <f t="shared" si="248"/>
        <v>16820.298981277916</v>
      </c>
      <c r="J2474">
        <f t="shared" si="249"/>
        <v>25095.536684690142</v>
      </c>
      <c r="AB2474" s="1">
        <v>42320</v>
      </c>
      <c r="AC2474">
        <v>2572.7800000000002</v>
      </c>
    </row>
    <row r="2475" spans="1:29">
      <c r="A2475" s="1">
        <v>42306</v>
      </c>
      <c r="B2475">
        <v>2903.4618234025902</v>
      </c>
      <c r="D2475" s="1">
        <v>42333</v>
      </c>
      <c r="E2475">
        <f t="shared" si="244"/>
        <v>2587.4899999999998</v>
      </c>
      <c r="F2475">
        <f t="shared" si="245"/>
        <v>2705.0740290598301</v>
      </c>
      <c r="G2475" s="2">
        <f t="shared" si="246"/>
        <v>7.1161990215218296E-4</v>
      </c>
      <c r="H2475" s="2">
        <f t="shared" si="247"/>
        <v>-2.4764334880349784E-3</v>
      </c>
      <c r="I2475">
        <f t="shared" si="248"/>
        <v>16832.268640793143</v>
      </c>
      <c r="J2475">
        <f t="shared" si="249"/>
        <v>25033.389257243965</v>
      </c>
      <c r="AB2475" s="1">
        <v>42321</v>
      </c>
      <c r="AC2475">
        <v>2577.2399999999998</v>
      </c>
    </row>
    <row r="2476" spans="1:29">
      <c r="A2476" s="1">
        <v>42307</v>
      </c>
      <c r="B2476">
        <v>2894.9643509480502</v>
      </c>
      <c r="D2476" s="1">
        <v>42335</v>
      </c>
      <c r="E2476">
        <f t="shared" si="244"/>
        <v>2588.27</v>
      </c>
      <c r="F2476">
        <f t="shared" si="245"/>
        <v>2670.8248118473698</v>
      </c>
      <c r="G2476" s="2">
        <f t="shared" si="246"/>
        <v>3.0145044038820679E-4</v>
      </c>
      <c r="H2476" s="2">
        <f t="shared" si="247"/>
        <v>-1.2692450841473002E-2</v>
      </c>
      <c r="I2476">
        <f t="shared" si="248"/>
        <v>16837.342735587645</v>
      </c>
      <c r="J2476">
        <f t="shared" si="249"/>
        <v>24715.654194700939</v>
      </c>
      <c r="AB2476" s="1">
        <v>42324</v>
      </c>
      <c r="AC2476">
        <v>2576.29</v>
      </c>
    </row>
    <row r="2477" spans="1:29">
      <c r="A2477" s="1">
        <v>42310</v>
      </c>
      <c r="B2477">
        <v>2874.8983491205299</v>
      </c>
      <c r="D2477" s="1">
        <v>42338</v>
      </c>
      <c r="E2477">
        <f t="shared" si="244"/>
        <v>2589.92</v>
      </c>
      <c r="F2477">
        <f t="shared" si="245"/>
        <v>2696.8569949943699</v>
      </c>
      <c r="G2477" s="2">
        <f t="shared" si="246"/>
        <v>6.3749145181923872E-4</v>
      </c>
      <c r="H2477" s="2">
        <f t="shared" si="247"/>
        <v>9.7155211355487107E-3</v>
      </c>
      <c r="I2477">
        <f t="shared" si="248"/>
        <v>16848.076397652934</v>
      </c>
      <c r="J2477">
        <f t="shared" si="249"/>
        <v>24955.779655408467</v>
      </c>
      <c r="AB2477" s="1">
        <v>42325</v>
      </c>
      <c r="AC2477">
        <v>2580.79</v>
      </c>
    </row>
    <row r="2478" spans="1:29">
      <c r="A2478" s="1">
        <v>42311</v>
      </c>
      <c r="B2478">
        <v>2813.4005747033102</v>
      </c>
      <c r="D2478" s="1">
        <v>42339</v>
      </c>
      <c r="E2478">
        <f t="shared" si="244"/>
        <v>2602.04</v>
      </c>
      <c r="F2478">
        <f t="shared" si="245"/>
        <v>2703.5824771960902</v>
      </c>
      <c r="G2478" s="2">
        <f t="shared" si="246"/>
        <v>4.6796812256748588E-3</v>
      </c>
      <c r="H2478" s="2">
        <f t="shared" si="247"/>
        <v>2.4624731261673979E-3</v>
      </c>
      <c r="I2478">
        <f t="shared" si="248"/>
        <v>16926.920024459767</v>
      </c>
      <c r="J2478">
        <f t="shared" si="249"/>
        <v>25017.232592152464</v>
      </c>
      <c r="AB2478" s="1">
        <v>42326</v>
      </c>
      <c r="AC2478">
        <v>2580.4699999999998</v>
      </c>
    </row>
    <row r="2479" spans="1:29">
      <c r="A2479" s="1">
        <v>42312</v>
      </c>
      <c r="B2479">
        <v>2793.4813947421799</v>
      </c>
      <c r="D2479" s="1">
        <v>42340</v>
      </c>
      <c r="E2479">
        <f t="shared" si="244"/>
        <v>2600.35</v>
      </c>
      <c r="F2479">
        <f t="shared" si="245"/>
        <v>2674.3453327266898</v>
      </c>
      <c r="G2479" s="2">
        <f t="shared" si="246"/>
        <v>-6.494903998401913E-4</v>
      </c>
      <c r="H2479" s="2">
        <f t="shared" si="247"/>
        <v>-1.0845572451249985E-2</v>
      </c>
      <c r="I2479">
        <f t="shared" si="248"/>
        <v>16915.926152405016</v>
      </c>
      <c r="J2479">
        <f t="shared" si="249"/>
        <v>24745.906383544505</v>
      </c>
      <c r="AB2479" s="1">
        <v>42327</v>
      </c>
      <c r="AC2479">
        <v>2585.67</v>
      </c>
    </row>
    <row r="2480" spans="1:29">
      <c r="A2480" s="1">
        <v>42313</v>
      </c>
      <c r="B2480">
        <v>2787.8128322395</v>
      </c>
      <c r="D2480" s="1">
        <v>42341</v>
      </c>
      <c r="E2480">
        <f t="shared" si="244"/>
        <v>2574.15</v>
      </c>
      <c r="F2480">
        <f t="shared" si="245"/>
        <v>2668.5563542503401</v>
      </c>
      <c r="G2480" s="2">
        <f t="shared" si="246"/>
        <v>-1.0075566750629705E-2</v>
      </c>
      <c r="H2480" s="2">
        <f t="shared" si="247"/>
        <v>-2.1959830722559129E-3</v>
      </c>
      <c r="I2480">
        <f t="shared" si="248"/>
        <v>16745.488609307737</v>
      </c>
      <c r="J2480">
        <f t="shared" si="249"/>
        <v>24691.564792018613</v>
      </c>
      <c r="AB2480" s="1">
        <v>42328</v>
      </c>
      <c r="AC2480">
        <v>2583.42</v>
      </c>
    </row>
    <row r="2481" spans="1:29">
      <c r="A2481" s="1">
        <v>42314</v>
      </c>
      <c r="B2481">
        <v>2731.21041459868</v>
      </c>
      <c r="D2481" s="1">
        <v>42342</v>
      </c>
      <c r="E2481">
        <f t="shared" si="244"/>
        <v>2585.27</v>
      </c>
      <c r="F2481">
        <f t="shared" si="245"/>
        <v>2737.22014111522</v>
      </c>
      <c r="G2481" s="2">
        <f t="shared" si="246"/>
        <v>4.3198725792978898E-3</v>
      </c>
      <c r="H2481" s="2">
        <f t="shared" si="247"/>
        <v>2.5699337258456269E-2</v>
      </c>
      <c r="I2481">
        <f t="shared" si="248"/>
        <v>16817.82698637803</v>
      </c>
      <c r="J2481">
        <f t="shared" si="249"/>
        <v>25326.121643047722</v>
      </c>
      <c r="AB2481" s="1">
        <v>42331</v>
      </c>
      <c r="AC2481">
        <v>2585.6</v>
      </c>
    </row>
    <row r="2482" spans="1:29">
      <c r="A2482" s="1">
        <v>42317</v>
      </c>
      <c r="B2482">
        <v>2730.33368876652</v>
      </c>
      <c r="D2482" s="1">
        <v>42345</v>
      </c>
      <c r="E2482">
        <f t="shared" si="244"/>
        <v>2594.14</v>
      </c>
      <c r="F2482">
        <f t="shared" si="245"/>
        <v>2722.0132969536298</v>
      </c>
      <c r="G2482" s="2">
        <f t="shared" si="246"/>
        <v>3.4309762616671069E-3</v>
      </c>
      <c r="H2482" s="2">
        <f t="shared" si="247"/>
        <v>-5.5869287277663712E-3</v>
      </c>
      <c r="I2482">
        <f t="shared" si="248"/>
        <v>16875.528551541116</v>
      </c>
      <c r="J2482">
        <f t="shared" si="249"/>
        <v>25184.626406477273</v>
      </c>
      <c r="AB2482" s="1">
        <v>42332</v>
      </c>
      <c r="AC2482">
        <v>2585.65</v>
      </c>
    </row>
    <row r="2483" spans="1:29">
      <c r="A2483" s="1">
        <v>42318</v>
      </c>
      <c r="B2483">
        <v>2735.3152337505599</v>
      </c>
      <c r="D2483" s="1">
        <v>42346</v>
      </c>
      <c r="E2483">
        <f t="shared" si="244"/>
        <v>2586.73</v>
      </c>
      <c r="F2483">
        <f t="shared" si="245"/>
        <v>2718.3931593539101</v>
      </c>
      <c r="G2483" s="2">
        <f t="shared" si="246"/>
        <v>-2.856437971736292E-3</v>
      </c>
      <c r="H2483" s="2">
        <f t="shared" si="247"/>
        <v>-1.3612977425196174E-3</v>
      </c>
      <c r="I2483">
        <f t="shared" si="248"/>
        <v>16827.324650993374</v>
      </c>
      <c r="J2483">
        <f t="shared" si="249"/>
        <v>25150.342631403935</v>
      </c>
      <c r="AB2483" s="1">
        <v>42333</v>
      </c>
      <c r="AC2483">
        <v>2587.4899999999998</v>
      </c>
    </row>
    <row r="2484" spans="1:29">
      <c r="A2484" s="1">
        <v>42319</v>
      </c>
      <c r="B2484">
        <v>2735.3152337505599</v>
      </c>
      <c r="D2484" s="1">
        <v>42347</v>
      </c>
      <c r="E2484">
        <f t="shared" si="244"/>
        <v>2590.39</v>
      </c>
      <c r="F2484">
        <f t="shared" si="245"/>
        <v>2720.9753295827099</v>
      </c>
      <c r="G2484" s="2">
        <f t="shared" si="246"/>
        <v>1.4149138101000602E-3</v>
      </c>
      <c r="H2484" s="2">
        <f t="shared" si="247"/>
        <v>9.1853923047032849E-4</v>
      </c>
      <c r="I2484">
        <f t="shared" si="248"/>
        <v>16851.133865029104</v>
      </c>
      <c r="J2484">
        <f t="shared" si="249"/>
        <v>25173.444207770648</v>
      </c>
      <c r="AB2484" s="1">
        <v>42335</v>
      </c>
      <c r="AC2484">
        <v>2588.27</v>
      </c>
    </row>
    <row r="2485" spans="1:29">
      <c r="A2485" s="1">
        <v>42320</v>
      </c>
      <c r="B2485">
        <v>2717.3973737943002</v>
      </c>
      <c r="D2485" s="1">
        <v>42348</v>
      </c>
      <c r="E2485">
        <f t="shared" si="244"/>
        <v>2584.87</v>
      </c>
      <c r="F2485">
        <f t="shared" si="245"/>
        <v>2706.3614119287299</v>
      </c>
      <c r="G2485" s="2">
        <f t="shared" si="246"/>
        <v>-2.130953254143142E-3</v>
      </c>
      <c r="H2485" s="2">
        <f t="shared" si="247"/>
        <v>-5.4021871904706194E-3</v>
      </c>
      <c r="I2485">
        <f t="shared" si="248"/>
        <v>16815.224886483418</v>
      </c>
      <c r="J2485">
        <f t="shared" si="249"/>
        <v>25037.452549931404</v>
      </c>
      <c r="AB2485" s="1">
        <v>42338</v>
      </c>
      <c r="AC2485">
        <v>2589.92</v>
      </c>
    </row>
    <row r="2486" spans="1:29">
      <c r="A2486" s="1">
        <v>42321</v>
      </c>
      <c r="B2486">
        <v>2724.9090195203698</v>
      </c>
      <c r="D2486" s="1">
        <v>42349</v>
      </c>
      <c r="E2486">
        <f t="shared" si="244"/>
        <v>2595.6</v>
      </c>
      <c r="F2486">
        <f t="shared" si="245"/>
        <v>2729.04518155393</v>
      </c>
      <c r="G2486" s="2">
        <f t="shared" si="246"/>
        <v>4.1510791645227307E-3</v>
      </c>
      <c r="H2486" s="2">
        <f t="shared" si="247"/>
        <v>8.3502991297591204E-3</v>
      </c>
      <c r="I2486">
        <f t="shared" si="248"/>
        <v>16885.026216156464</v>
      </c>
      <c r="J2486">
        <f t="shared" si="249"/>
        <v>25246.522768170478</v>
      </c>
      <c r="AB2486" s="1">
        <v>42339</v>
      </c>
      <c r="AC2486">
        <v>2602.04</v>
      </c>
    </row>
    <row r="2487" spans="1:29">
      <c r="A2487" s="1">
        <v>42324</v>
      </c>
      <c r="B2487">
        <v>2729.2025540015302</v>
      </c>
      <c r="D2487" s="1">
        <v>42352</v>
      </c>
      <c r="E2487">
        <f t="shared" si="244"/>
        <v>2573.56</v>
      </c>
      <c r="F2487">
        <f t="shared" si="245"/>
        <v>2675.2612898297002</v>
      </c>
      <c r="G2487" s="2">
        <f t="shared" si="246"/>
        <v>-8.4912929573123241E-3</v>
      </c>
      <c r="H2487" s="2">
        <f t="shared" si="247"/>
        <v>-1.9739301309071453E-2</v>
      </c>
      <c r="I2487">
        <f t="shared" si="248"/>
        <v>16741.65051196318</v>
      </c>
      <c r="J2487">
        <f t="shared" si="249"/>
        <v>24748.174048243229</v>
      </c>
      <c r="AB2487" s="1">
        <v>42340</v>
      </c>
      <c r="AC2487">
        <v>2600.35</v>
      </c>
    </row>
    <row r="2488" spans="1:29">
      <c r="A2488" s="1">
        <v>42325</v>
      </c>
      <c r="B2488">
        <v>2692.3280128105498</v>
      </c>
      <c r="D2488" s="1">
        <v>42353</v>
      </c>
      <c r="E2488">
        <f t="shared" si="244"/>
        <v>2567.0500000000002</v>
      </c>
      <c r="F2488">
        <f t="shared" si="245"/>
        <v>2661.9823238478102</v>
      </c>
      <c r="G2488" s="2">
        <f t="shared" si="246"/>
        <v>-2.5295699342543498E-3</v>
      </c>
      <c r="H2488" s="2">
        <f t="shared" si="247"/>
        <v>-4.9949638006961169E-3</v>
      </c>
      <c r="I2488">
        <f t="shared" si="248"/>
        <v>16699.301336178323</v>
      </c>
      <c r="J2488">
        <f t="shared" si="249"/>
        <v>24624.557814738928</v>
      </c>
      <c r="AB2488" s="1">
        <v>42341</v>
      </c>
      <c r="AC2488">
        <v>2574.15</v>
      </c>
    </row>
    <row r="2489" spans="1:29">
      <c r="A2489" s="1">
        <v>42326</v>
      </c>
      <c r="B2489">
        <v>2692.8714894567602</v>
      </c>
      <c r="D2489" s="1">
        <v>42354</v>
      </c>
      <c r="E2489">
        <f t="shared" si="244"/>
        <v>2565.0700000000002</v>
      </c>
      <c r="F2489">
        <f t="shared" si="245"/>
        <v>2697.1437785565399</v>
      </c>
      <c r="G2489" s="2">
        <f t="shared" si="246"/>
        <v>-7.7131337527513999E-4</v>
      </c>
      <c r="H2489" s="2">
        <f t="shared" si="247"/>
        <v>1.3177399174032567E-2</v>
      </c>
      <c r="I2489">
        <f t="shared" si="248"/>
        <v>16686.42094169998</v>
      </c>
      <c r="J2489">
        <f t="shared" si="249"/>
        <v>24949.045442547784</v>
      </c>
      <c r="AB2489" s="1">
        <v>42342</v>
      </c>
      <c r="AC2489">
        <v>2585.27</v>
      </c>
    </row>
    <row r="2490" spans="1:29">
      <c r="A2490" s="1">
        <v>42327</v>
      </c>
      <c r="B2490">
        <v>2722.95301178716</v>
      </c>
      <c r="D2490" s="1">
        <v>42355</v>
      </c>
      <c r="E2490">
        <f t="shared" si="244"/>
        <v>2574.83</v>
      </c>
      <c r="F2490">
        <f t="shared" si="245"/>
        <v>2639.1250888635</v>
      </c>
      <c r="G2490" s="2">
        <f t="shared" si="246"/>
        <v>3.8049643869366712E-3</v>
      </c>
      <c r="H2490" s="2">
        <f t="shared" si="247"/>
        <v>-2.1542508586992391E-2</v>
      </c>
      <c r="I2490">
        <f t="shared" si="248"/>
        <v>16749.912179128583</v>
      </c>
      <c r="J2490">
        <f t="shared" si="249"/>
        <v>24411.580416864435</v>
      </c>
      <c r="AB2490" s="1">
        <v>42345</v>
      </c>
      <c r="AC2490">
        <v>2594.14</v>
      </c>
    </row>
    <row r="2491" spans="1:29">
      <c r="A2491" s="1">
        <v>42328</v>
      </c>
      <c r="B2491">
        <v>2714.5618673593699</v>
      </c>
      <c r="D2491" s="1">
        <v>42356</v>
      </c>
      <c r="E2491">
        <f t="shared" si="244"/>
        <v>2577.88</v>
      </c>
      <c r="F2491">
        <f t="shared" si="245"/>
        <v>2681.9543452334201</v>
      </c>
      <c r="G2491" s="2">
        <f t="shared" si="246"/>
        <v>1.1845442223370473E-3</v>
      </c>
      <c r="H2491" s="2">
        <f t="shared" si="247"/>
        <v>1.6197232209003012E-2</v>
      </c>
      <c r="I2491">
        <f t="shared" si="248"/>
        <v>16769.753190825024</v>
      </c>
      <c r="J2491">
        <f t="shared" si="249"/>
        <v>24806.980453465138</v>
      </c>
      <c r="AB2491" s="1">
        <v>42346</v>
      </c>
      <c r="AC2491">
        <v>2586.73</v>
      </c>
    </row>
    <row r="2492" spans="1:29">
      <c r="A2492" s="1">
        <v>42331</v>
      </c>
      <c r="B2492">
        <v>2694.3488353696998</v>
      </c>
      <c r="D2492" s="1">
        <v>42359</v>
      </c>
      <c r="E2492">
        <f t="shared" si="244"/>
        <v>2576.29</v>
      </c>
      <c r="F2492">
        <f t="shared" si="245"/>
        <v>2721.0180040738001</v>
      </c>
      <c r="G2492" s="2">
        <f t="shared" si="246"/>
        <v>-6.1678588607694262E-4</v>
      </c>
      <c r="H2492" s="2">
        <f t="shared" si="247"/>
        <v>1.4534021345094706E-2</v>
      </c>
      <c r="I2492">
        <f t="shared" si="248"/>
        <v>16759.409843743928</v>
      </c>
      <c r="J2492">
        <f t="shared" si="249"/>
        <v>25167.525636883143</v>
      </c>
      <c r="AB2492" s="1">
        <v>42347</v>
      </c>
      <c r="AC2492">
        <v>2590.39</v>
      </c>
    </row>
    <row r="2493" spans="1:29">
      <c r="A2493" s="1">
        <v>42332</v>
      </c>
      <c r="B2493">
        <v>2711.7043748032402</v>
      </c>
      <c r="D2493" s="1">
        <v>42360</v>
      </c>
      <c r="E2493">
        <f t="shared" si="244"/>
        <v>2569.89</v>
      </c>
      <c r="F2493">
        <f t="shared" si="245"/>
        <v>2696.5414339515501</v>
      </c>
      <c r="G2493" s="2">
        <f t="shared" si="246"/>
        <v>-2.4841923851740555E-3</v>
      </c>
      <c r="H2493" s="2">
        <f t="shared" si="247"/>
        <v>-9.0267215580222323E-3</v>
      </c>
      <c r="I2493">
        <f t="shared" si="248"/>
        <v>16717.776245430086</v>
      </c>
      <c r="J2493">
        <f t="shared" si="249"/>
        <v>24940.345390654613</v>
      </c>
      <c r="AB2493" s="1">
        <v>42348</v>
      </c>
      <c r="AC2493">
        <v>2584.87</v>
      </c>
    </row>
    <row r="2494" spans="1:29">
      <c r="A2494" s="1">
        <v>42333</v>
      </c>
      <c r="B2494">
        <v>2705.0740290598301</v>
      </c>
      <c r="D2494" s="1">
        <v>42361</v>
      </c>
      <c r="E2494">
        <f t="shared" si="244"/>
        <v>2566.7399999999998</v>
      </c>
      <c r="F2494">
        <f t="shared" si="245"/>
        <v>2677.1728302566598</v>
      </c>
      <c r="G2494" s="2">
        <f t="shared" si="246"/>
        <v>-1.2257333971493756E-3</v>
      </c>
      <c r="H2494" s="2">
        <f t="shared" si="247"/>
        <v>-7.2141068866223065E-3</v>
      </c>
      <c r="I2494">
        <f t="shared" si="248"/>
        <v>16697.284708759991</v>
      </c>
      <c r="J2494">
        <f t="shared" si="249"/>
        <v>24760.423073217153</v>
      </c>
      <c r="AB2494" s="1">
        <v>42349</v>
      </c>
      <c r="AC2494">
        <v>2595.6</v>
      </c>
    </row>
    <row r="2495" spans="1:29">
      <c r="A2495" s="1">
        <v>42335</v>
      </c>
      <c r="B2495">
        <v>2670.8248118473698</v>
      </c>
      <c r="D2495" s="1">
        <v>42362</v>
      </c>
      <c r="E2495">
        <f t="shared" si="244"/>
        <v>2570.91</v>
      </c>
      <c r="F2495">
        <f t="shared" si="245"/>
        <v>2700.1992129498899</v>
      </c>
      <c r="G2495" s="2">
        <f t="shared" si="246"/>
        <v>1.62462890670656E-3</v>
      </c>
      <c r="H2495" s="2">
        <f t="shared" si="247"/>
        <v>8.5696579579968794E-3</v>
      </c>
      <c r="I2495">
        <f t="shared" si="248"/>
        <v>16724.411600161351</v>
      </c>
      <c r="J2495">
        <f t="shared" si="249"/>
        <v>24972.611429849916</v>
      </c>
      <c r="AB2495" s="1">
        <v>42352</v>
      </c>
      <c r="AC2495">
        <v>2573.56</v>
      </c>
    </row>
    <row r="2496" spans="1:29">
      <c r="A2496" s="1">
        <v>42338</v>
      </c>
      <c r="B2496">
        <v>2696.8569949943699</v>
      </c>
      <c r="D2496" s="1">
        <v>42366</v>
      </c>
      <c r="E2496">
        <f t="shared" si="244"/>
        <v>2575.3000000000002</v>
      </c>
      <c r="F2496">
        <f t="shared" si="245"/>
        <v>2702.9141023462398</v>
      </c>
      <c r="G2496" s="2">
        <f t="shared" si="246"/>
        <v>1.7075665814829666E-3</v>
      </c>
      <c r="H2496" s="2">
        <f t="shared" si="247"/>
        <v>9.7409120091026613E-4</v>
      </c>
      <c r="I2496">
        <f t="shared" si="248"/>
        <v>16752.969646504753</v>
      </c>
      <c r="J2496">
        <f t="shared" si="249"/>
        <v>24996.93703090748</v>
      </c>
      <c r="AB2496" s="1">
        <v>42353</v>
      </c>
      <c r="AC2496">
        <v>2567.0500000000002</v>
      </c>
    </row>
    <row r="2497" spans="1:29">
      <c r="A2497" s="1">
        <v>42339</v>
      </c>
      <c r="B2497">
        <v>2703.5824771960902</v>
      </c>
      <c r="D2497" s="1">
        <v>42367</v>
      </c>
      <c r="E2497">
        <f t="shared" si="244"/>
        <v>2560.9299999999998</v>
      </c>
      <c r="F2497">
        <f t="shared" si="245"/>
        <v>2669.2354123817199</v>
      </c>
      <c r="G2497" s="2">
        <f t="shared" si="246"/>
        <v>-5.5799324350562785E-3</v>
      </c>
      <c r="H2497" s="2">
        <f t="shared" si="247"/>
        <v>-1.2491489887581119E-2</v>
      </c>
      <c r="I2497">
        <f t="shared" si="248"/>
        <v>16659.489207790706</v>
      </c>
      <c r="J2497">
        <f t="shared" si="249"/>
        <v>24684.688044765397</v>
      </c>
      <c r="AB2497" s="1">
        <v>42354</v>
      </c>
      <c r="AC2497">
        <v>2565.0700000000002</v>
      </c>
    </row>
    <row r="2498" spans="1:29">
      <c r="A2498" s="1">
        <v>42340</v>
      </c>
      <c r="B2498">
        <v>2674.3453327266898</v>
      </c>
      <c r="D2498" s="1">
        <v>42368</v>
      </c>
      <c r="E2498">
        <f t="shared" si="244"/>
        <v>2564.12</v>
      </c>
      <c r="F2498">
        <f t="shared" si="245"/>
        <v>2651.3411504743399</v>
      </c>
      <c r="G2498" s="2">
        <f t="shared" si="246"/>
        <v>1.2456412318961885E-3</v>
      </c>
      <c r="H2498" s="2">
        <f t="shared" si="247"/>
        <v>-6.7352397003739625E-3</v>
      </c>
      <c r="I2498">
        <f t="shared" si="248"/>
        <v>16680.240954450259</v>
      </c>
      <c r="J2498">
        <f t="shared" si="249"/>
        <v>24518.430753854947</v>
      </c>
      <c r="AB2498" s="1">
        <v>42355</v>
      </c>
      <c r="AC2498">
        <v>2574.83</v>
      </c>
    </row>
    <row r="2499" spans="1:29">
      <c r="A2499" s="1">
        <v>42341</v>
      </c>
      <c r="B2499">
        <v>2668.5563542503401</v>
      </c>
      <c r="D2499" s="1">
        <v>42369</v>
      </c>
      <c r="E2499">
        <f t="shared" si="244"/>
        <v>2569.73</v>
      </c>
      <c r="F2499">
        <f t="shared" si="245"/>
        <v>2659.0083819930001</v>
      </c>
      <c r="G2499" s="2">
        <f t="shared" si="246"/>
        <v>2.1878851223813278E-3</v>
      </c>
      <c r="H2499" s="2">
        <f t="shared" si="247"/>
        <v>2.8604821663463461E-3</v>
      </c>
      <c r="I2499">
        <f t="shared" si="248"/>
        <v>16716.735405472235</v>
      </c>
      <c r="J2499">
        <f t="shared" si="249"/>
        <v>24588.565287773145</v>
      </c>
      <c r="AB2499" s="1">
        <v>42356</v>
      </c>
      <c r="AC2499">
        <v>2577.88</v>
      </c>
    </row>
    <row r="2500" spans="1:29">
      <c r="A2500" s="1">
        <v>42342</v>
      </c>
      <c r="B2500">
        <v>2737.22014111522</v>
      </c>
      <c r="D2500" s="1">
        <v>42373</v>
      </c>
      <c r="E2500">
        <f t="shared" si="244"/>
        <v>2572.39</v>
      </c>
      <c r="F2500">
        <f t="shared" si="245"/>
        <v>2702.1489063741601</v>
      </c>
      <c r="G2500" s="2">
        <f t="shared" si="246"/>
        <v>1.03512820413032E-3</v>
      </c>
      <c r="H2500" s="2">
        <f t="shared" si="247"/>
        <v>1.6192941274760644E-2</v>
      </c>
      <c r="I2500">
        <f t="shared" si="248"/>
        <v>16734.039369771424</v>
      </c>
      <c r="J2500">
        <f t="shared" si="249"/>
        <v>24986.726481508671</v>
      </c>
      <c r="AB2500" s="1">
        <v>42359</v>
      </c>
      <c r="AC2500">
        <v>2576.29</v>
      </c>
    </row>
    <row r="2501" spans="1:29">
      <c r="A2501" s="1">
        <v>42345</v>
      </c>
      <c r="B2501">
        <v>2722.0132969536298</v>
      </c>
      <c r="D2501" s="1">
        <v>42374</v>
      </c>
      <c r="E2501">
        <f t="shared" ref="E2501:E2564" si="250">SUMIF(AB:AB,D2501,AC:AC)</f>
        <v>2571.35</v>
      </c>
      <c r="F2501">
        <f t="shared" ref="F2501:F2564" si="251">SUMIF(A:A,D2501,B:B)</f>
        <v>2706.6462266571202</v>
      </c>
      <c r="G2501" s="2">
        <f t="shared" ref="G2501:G2564" si="252">E2501/E2500-1</f>
        <v>-4.0429328367785899E-4</v>
      </c>
      <c r="H2501" s="2">
        <f t="shared" ref="H2501:H2564" si="253">(F2501/F2500-1)-($M$23/252)</f>
        <v>1.6330003312915128E-3</v>
      </c>
      <c r="I2501">
        <f t="shared" ref="I2501:I2564" si="254">I2500*(1+G2501)</f>
        <v>16727.273910045424</v>
      </c>
      <c r="J2501">
        <f t="shared" ref="J2501:J2564" si="255">J2500*(1+H2501)</f>
        <v>25027.529814130863</v>
      </c>
      <c r="AB2501" s="1">
        <v>42360</v>
      </c>
      <c r="AC2501">
        <v>2569.89</v>
      </c>
    </row>
    <row r="2502" spans="1:29">
      <c r="A2502" s="1">
        <v>42346</v>
      </c>
      <c r="B2502">
        <v>2718.3931593539101</v>
      </c>
      <c r="D2502" s="1">
        <v>42375</v>
      </c>
      <c r="E2502">
        <f t="shared" si="250"/>
        <v>2583.04</v>
      </c>
      <c r="F2502">
        <f t="shared" si="251"/>
        <v>2755.2956177091701</v>
      </c>
      <c r="G2502" s="2">
        <f t="shared" si="252"/>
        <v>4.5462500243063086E-3</v>
      </c>
      <c r="H2502" s="2">
        <f t="shared" si="253"/>
        <v>1.794269947903623E-2</v>
      </c>
      <c r="I2502">
        <f t="shared" si="254"/>
        <v>16803.320279465544</v>
      </c>
      <c r="J2502">
        <f t="shared" si="255"/>
        <v>25476.591260288431</v>
      </c>
      <c r="AB2502" s="1">
        <v>42361</v>
      </c>
      <c r="AC2502">
        <v>2566.7399999999998</v>
      </c>
    </row>
    <row r="2503" spans="1:29">
      <c r="A2503" s="1">
        <v>42347</v>
      </c>
      <c r="B2503">
        <v>2720.9753295827099</v>
      </c>
      <c r="D2503" s="1">
        <v>42376</v>
      </c>
      <c r="E2503">
        <f t="shared" si="250"/>
        <v>2582.1999999999998</v>
      </c>
      <c r="F2503">
        <f t="shared" si="251"/>
        <v>2795.1407662965298</v>
      </c>
      <c r="G2503" s="2">
        <f t="shared" si="252"/>
        <v>-3.2519821605558885E-4</v>
      </c>
      <c r="H2503" s="2">
        <f t="shared" si="253"/>
        <v>1.44299479159132E-2</v>
      </c>
      <c r="I2503">
        <f t="shared" si="254"/>
        <v>16797.855869686853</v>
      </c>
      <c r="J2503">
        <f t="shared" si="255"/>
        <v>25844.2171452494</v>
      </c>
      <c r="AB2503" s="1">
        <v>42362</v>
      </c>
      <c r="AC2503">
        <v>2570.91</v>
      </c>
    </row>
    <row r="2504" spans="1:29">
      <c r="A2504" s="1">
        <v>42348</v>
      </c>
      <c r="B2504">
        <v>2706.3614119287299</v>
      </c>
      <c r="D2504" s="1">
        <v>42377</v>
      </c>
      <c r="E2504">
        <f t="shared" si="250"/>
        <v>2585.65</v>
      </c>
      <c r="F2504">
        <f t="shared" si="251"/>
        <v>2774.4569746254701</v>
      </c>
      <c r="G2504" s="2">
        <f t="shared" si="252"/>
        <v>1.3360700178144391E-3</v>
      </c>
      <c r="H2504" s="2">
        <f t="shared" si="253"/>
        <v>-7.431259765581932E-3</v>
      </c>
      <c r="I2504">
        <f t="shared" si="254"/>
        <v>16820.298981277909</v>
      </c>
      <c r="J2504">
        <f t="shared" si="255"/>
        <v>25652.162054204946</v>
      </c>
      <c r="AB2504" s="1">
        <v>42366</v>
      </c>
      <c r="AC2504">
        <v>2575.3000000000002</v>
      </c>
    </row>
    <row r="2505" spans="1:29">
      <c r="A2505" s="1">
        <v>42349</v>
      </c>
      <c r="B2505">
        <v>2729.04518155393</v>
      </c>
      <c r="D2505" s="1">
        <v>42380</v>
      </c>
      <c r="E2505">
        <f t="shared" si="250"/>
        <v>2579.56</v>
      </c>
      <c r="F2505">
        <f t="shared" si="251"/>
        <v>2758.8347855926399</v>
      </c>
      <c r="G2505" s="2">
        <f t="shared" si="252"/>
        <v>-2.3553071761452937E-3</v>
      </c>
      <c r="H2505" s="2">
        <f t="shared" si="253"/>
        <v>-5.6620687221704876E-3</v>
      </c>
      <c r="I2505">
        <f t="shared" si="254"/>
        <v>16780.682010382396</v>
      </c>
      <c r="J2505">
        <f t="shared" si="255"/>
        <v>25506.917749781784</v>
      </c>
      <c r="AB2505" s="1">
        <v>42367</v>
      </c>
      <c r="AC2505">
        <v>2560.9299999999998</v>
      </c>
    </row>
    <row r="2506" spans="1:29">
      <c r="A2506" s="1">
        <v>42352</v>
      </c>
      <c r="B2506">
        <v>2675.2612898297002</v>
      </c>
      <c r="D2506" s="1">
        <v>42381</v>
      </c>
      <c r="E2506">
        <f t="shared" si="250"/>
        <v>2588.38</v>
      </c>
      <c r="F2506">
        <f t="shared" si="251"/>
        <v>2740.7385779101901</v>
      </c>
      <c r="G2506" s="2">
        <f t="shared" si="252"/>
        <v>3.4191877684566219E-3</v>
      </c>
      <c r="H2506" s="2">
        <f t="shared" si="253"/>
        <v>-6.5907154202860304E-3</v>
      </c>
      <c r="I2506">
        <f t="shared" si="254"/>
        <v>16838.058313058656</v>
      </c>
      <c r="J2506">
        <f t="shared" si="255"/>
        <v>25338.80891364433</v>
      </c>
      <c r="AB2506" s="1">
        <v>42368</v>
      </c>
      <c r="AC2506">
        <v>2564.12</v>
      </c>
    </row>
    <row r="2507" spans="1:29">
      <c r="A2507" s="1">
        <v>42353</v>
      </c>
      <c r="B2507">
        <v>2661.9823238478102</v>
      </c>
      <c r="D2507" s="1">
        <v>42382</v>
      </c>
      <c r="E2507">
        <f t="shared" si="250"/>
        <v>2591.14</v>
      </c>
      <c r="F2507">
        <f t="shared" si="251"/>
        <v>2750.9146860475798</v>
      </c>
      <c r="G2507" s="2">
        <f t="shared" si="252"/>
        <v>1.0663040202751883E-3</v>
      </c>
      <c r="H2507" s="2">
        <f t="shared" si="253"/>
        <v>3.6815580440566439E-3</v>
      </c>
      <c r="I2507">
        <f t="shared" si="254"/>
        <v>16856.012802331497</v>
      </c>
      <c r="J2507">
        <f t="shared" si="255"/>
        <v>25432.095209427171</v>
      </c>
      <c r="AB2507" s="1">
        <v>42369</v>
      </c>
      <c r="AC2507">
        <v>2569.73</v>
      </c>
    </row>
    <row r="2508" spans="1:29">
      <c r="A2508" s="1">
        <v>42354</v>
      </c>
      <c r="B2508">
        <v>2697.1437785565399</v>
      </c>
      <c r="D2508" s="1">
        <v>42383</v>
      </c>
      <c r="E2508">
        <f t="shared" si="250"/>
        <v>2577.2600000000002</v>
      </c>
      <c r="F2508">
        <f t="shared" si="251"/>
        <v>2704.84391003462</v>
      </c>
      <c r="G2508" s="2">
        <f t="shared" si="252"/>
        <v>-5.3567155769274066E-3</v>
      </c>
      <c r="H2508" s="2">
        <f t="shared" si="253"/>
        <v>-1.6778788247853203E-2</v>
      </c>
      <c r="I2508">
        <f t="shared" si="254"/>
        <v>16765.71993598836</v>
      </c>
      <c r="J2508">
        <f t="shared" si="255"/>
        <v>25005.37546920895</v>
      </c>
      <c r="AB2508" s="1">
        <v>42373</v>
      </c>
      <c r="AC2508">
        <v>2572.39</v>
      </c>
    </row>
    <row r="2509" spans="1:29">
      <c r="A2509" s="1">
        <v>42355</v>
      </c>
      <c r="B2509">
        <v>2639.1250888635</v>
      </c>
      <c r="D2509" s="1">
        <v>42384</v>
      </c>
      <c r="E2509">
        <f t="shared" si="250"/>
        <v>2582.3200000000002</v>
      </c>
      <c r="F2509">
        <f t="shared" si="251"/>
        <v>2756.3981955173099</v>
      </c>
      <c r="G2509" s="2">
        <f t="shared" si="252"/>
        <v>1.9633253920829929E-3</v>
      </c>
      <c r="H2509" s="2">
        <f t="shared" si="253"/>
        <v>1.9028636211452534E-2</v>
      </c>
      <c r="I2509">
        <f t="shared" si="254"/>
        <v>16798.636499655237</v>
      </c>
      <c r="J2509">
        <f t="shared" si="255"/>
        <v>25481.193662343303</v>
      </c>
      <c r="AB2509" s="1">
        <v>42374</v>
      </c>
      <c r="AC2509">
        <v>2571.35</v>
      </c>
    </row>
    <row r="2510" spans="1:29">
      <c r="A2510" s="1">
        <v>42356</v>
      </c>
      <c r="B2510">
        <v>2681.9543452334201</v>
      </c>
      <c r="D2510" s="1">
        <v>42388</v>
      </c>
      <c r="E2510">
        <f t="shared" si="250"/>
        <v>2579.31</v>
      </c>
      <c r="F2510">
        <f t="shared" si="251"/>
        <v>2743.4633117015801</v>
      </c>
      <c r="G2510" s="2">
        <f t="shared" si="252"/>
        <v>-1.1656185135847652E-3</v>
      </c>
      <c r="H2510" s="2">
        <f t="shared" si="253"/>
        <v>-4.7240252633738208E-3</v>
      </c>
      <c r="I2510">
        <f t="shared" si="254"/>
        <v>16779.055697948257</v>
      </c>
      <c r="J2510">
        <f t="shared" si="255"/>
        <v>25360.819859741474</v>
      </c>
      <c r="AB2510" s="1">
        <v>42375</v>
      </c>
      <c r="AC2510">
        <v>2583.04</v>
      </c>
    </row>
    <row r="2511" spans="1:29">
      <c r="A2511" s="1">
        <v>42359</v>
      </c>
      <c r="B2511">
        <v>2721.0180040738001</v>
      </c>
      <c r="D2511" s="1">
        <v>42389</v>
      </c>
      <c r="E2511">
        <f t="shared" si="250"/>
        <v>2576.0300000000002</v>
      </c>
      <c r="F2511">
        <f t="shared" si="251"/>
        <v>2787.4715887570101</v>
      </c>
      <c r="G2511" s="2">
        <f t="shared" si="252"/>
        <v>-1.2716579240182879E-3</v>
      </c>
      <c r="H2511" s="2">
        <f t="shared" si="253"/>
        <v>1.6009790060111353E-2</v>
      </c>
      <c r="I2511">
        <f t="shared" si="254"/>
        <v>16757.718478812418</v>
      </c>
      <c r="J2511">
        <f t="shared" si="255"/>
        <v>25766.841261448237</v>
      </c>
      <c r="AB2511" s="1">
        <v>42376</v>
      </c>
      <c r="AC2511">
        <v>2582.1999999999998</v>
      </c>
    </row>
    <row r="2512" spans="1:29">
      <c r="A2512" s="1">
        <v>42360</v>
      </c>
      <c r="B2512">
        <v>2696.5414339515501</v>
      </c>
      <c r="D2512" s="1">
        <v>42390</v>
      </c>
      <c r="E2512">
        <f t="shared" si="250"/>
        <v>2567.2800000000002</v>
      </c>
      <c r="F2512">
        <f t="shared" si="251"/>
        <v>2757.5372839472798</v>
      </c>
      <c r="G2512" s="2">
        <f t="shared" si="252"/>
        <v>-3.3966995725981386E-3</v>
      </c>
      <c r="H2512" s="2">
        <f t="shared" si="253"/>
        <v>-1.0770222718268474E-2</v>
      </c>
      <c r="I2512">
        <f t="shared" si="254"/>
        <v>16700.797543617715</v>
      </c>
      <c r="J2512">
        <f t="shared" si="255"/>
        <v>25489.326642316169</v>
      </c>
      <c r="AB2512" s="1">
        <v>42377</v>
      </c>
      <c r="AC2512">
        <v>2585.65</v>
      </c>
    </row>
    <row r="2513" spans="1:29">
      <c r="A2513" s="1">
        <v>42361</v>
      </c>
      <c r="B2513">
        <v>2677.1728302566598</v>
      </c>
      <c r="D2513" s="1">
        <v>42391</v>
      </c>
      <c r="E2513">
        <f t="shared" si="250"/>
        <v>2569.5300000000002</v>
      </c>
      <c r="F2513">
        <f t="shared" si="251"/>
        <v>2748.3873564945502</v>
      </c>
      <c r="G2513" s="2">
        <f t="shared" si="252"/>
        <v>8.7641394783588566E-4</v>
      </c>
      <c r="H2513" s="2">
        <f t="shared" si="253"/>
        <v>-3.3495010609025148E-3</v>
      </c>
      <c r="I2513">
        <f t="shared" si="254"/>
        <v>16715.434355524925</v>
      </c>
      <c r="J2513">
        <f t="shared" si="255"/>
        <v>25403.950115686042</v>
      </c>
      <c r="AB2513" s="1">
        <v>42380</v>
      </c>
      <c r="AC2513">
        <v>2579.56</v>
      </c>
    </row>
    <row r="2514" spans="1:29">
      <c r="A2514" s="1">
        <v>42362</v>
      </c>
      <c r="B2514">
        <v>2700.1992129498899</v>
      </c>
      <c r="D2514" s="1">
        <v>42394</v>
      </c>
      <c r="E2514">
        <f t="shared" si="250"/>
        <v>2571.36</v>
      </c>
      <c r="F2514">
        <f t="shared" si="251"/>
        <v>2777.8065681714302</v>
      </c>
      <c r="G2514" s="2">
        <f t="shared" si="252"/>
        <v>7.1219250213072627E-4</v>
      </c>
      <c r="H2514" s="2">
        <f t="shared" si="253"/>
        <v>1.0672823044829716E-2</v>
      </c>
      <c r="I2514">
        <f t="shared" si="254"/>
        <v>16727.338962542788</v>
      </c>
      <c r="J2514">
        <f t="shared" si="255"/>
        <v>25675.081979910439</v>
      </c>
      <c r="AB2514" s="1">
        <v>42381</v>
      </c>
      <c r="AC2514">
        <v>2588.38</v>
      </c>
    </row>
    <row r="2515" spans="1:29">
      <c r="A2515" s="1">
        <v>42366</v>
      </c>
      <c r="B2515">
        <v>2702.9141023462398</v>
      </c>
      <c r="D2515" s="1">
        <v>42395</v>
      </c>
      <c r="E2515">
        <f t="shared" si="250"/>
        <v>2572.4</v>
      </c>
      <c r="F2515">
        <f t="shared" si="251"/>
        <v>2813.93890125199</v>
      </c>
      <c r="G2515" s="2">
        <f t="shared" si="252"/>
        <v>4.0445522991716665E-4</v>
      </c>
      <c r="H2515" s="2">
        <f t="shared" si="253"/>
        <v>1.2976155885823315E-2</v>
      </c>
      <c r="I2515">
        <f t="shared" si="254"/>
        <v>16734.104422268785</v>
      </c>
      <c r="J2515">
        <f t="shared" si="255"/>
        <v>26008.245846063048</v>
      </c>
      <c r="AB2515" s="1">
        <v>42382</v>
      </c>
      <c r="AC2515">
        <v>2591.14</v>
      </c>
    </row>
    <row r="2516" spans="1:29">
      <c r="A2516" s="1">
        <v>42367</v>
      </c>
      <c r="B2516">
        <v>2669.2354123817199</v>
      </c>
      <c r="D2516" s="1">
        <v>42396</v>
      </c>
      <c r="E2516">
        <f t="shared" si="250"/>
        <v>2570.3200000000002</v>
      </c>
      <c r="F2516">
        <f t="shared" si="251"/>
        <v>2802.1124597765802</v>
      </c>
      <c r="G2516" s="2">
        <f t="shared" si="252"/>
        <v>-8.0858342403977712E-4</v>
      </c>
      <c r="H2516" s="2">
        <f t="shared" si="253"/>
        <v>-4.2341559802091863E-3</v>
      </c>
      <c r="I2516">
        <f t="shared" si="254"/>
        <v>16720.573502816787</v>
      </c>
      <c r="J2516">
        <f t="shared" si="255"/>
        <v>25898.122876379191</v>
      </c>
      <c r="AB2516" s="1">
        <v>42383</v>
      </c>
      <c r="AC2516">
        <v>2577.2600000000002</v>
      </c>
    </row>
    <row r="2517" spans="1:29">
      <c r="A2517" s="1">
        <v>42368</v>
      </c>
      <c r="B2517">
        <v>2651.3411504743399</v>
      </c>
      <c r="D2517" s="1">
        <v>42397</v>
      </c>
      <c r="E2517">
        <f t="shared" si="250"/>
        <v>2570.23</v>
      </c>
      <c r="F2517">
        <f t="shared" si="251"/>
        <v>2802.36967114552</v>
      </c>
      <c r="G2517" s="2">
        <f t="shared" si="252"/>
        <v>-3.5015095396717655E-5</v>
      </c>
      <c r="H2517" s="2">
        <f t="shared" si="253"/>
        <v>6.0442744413603197E-5</v>
      </c>
      <c r="I2517">
        <f t="shared" si="254"/>
        <v>16719.988030340497</v>
      </c>
      <c r="J2517">
        <f t="shared" si="255"/>
        <v>25899.688230001</v>
      </c>
      <c r="AB2517" s="1">
        <v>42384</v>
      </c>
      <c r="AC2517">
        <v>2582.3200000000002</v>
      </c>
    </row>
    <row r="2518" spans="1:29">
      <c r="A2518" s="1">
        <v>42369</v>
      </c>
      <c r="B2518">
        <v>2659.0083819930001</v>
      </c>
      <c r="D2518" s="1">
        <v>42398</v>
      </c>
      <c r="E2518">
        <f t="shared" si="250"/>
        <v>2578.84</v>
      </c>
      <c r="F2518">
        <f t="shared" si="251"/>
        <v>2811.8553619718</v>
      </c>
      <c r="G2518" s="2">
        <f t="shared" si="252"/>
        <v>3.3498947565004933E-3</v>
      </c>
      <c r="H2518" s="2">
        <f t="shared" si="253"/>
        <v>3.3535328539831774E-3</v>
      </c>
      <c r="I2518">
        <f t="shared" si="254"/>
        <v>16775.998230572084</v>
      </c>
      <c r="J2518">
        <f t="shared" si="255"/>
        <v>25986.543685388227</v>
      </c>
      <c r="AB2518" s="1">
        <v>42388</v>
      </c>
      <c r="AC2518">
        <v>2579.31</v>
      </c>
    </row>
    <row r="2519" spans="1:29">
      <c r="A2519" s="1">
        <v>42373</v>
      </c>
      <c r="B2519">
        <v>2702.1489063741601</v>
      </c>
      <c r="D2519" s="1">
        <v>42401</v>
      </c>
      <c r="E2519">
        <f t="shared" si="250"/>
        <v>2570.02</v>
      </c>
      <c r="F2519">
        <f t="shared" si="251"/>
        <v>2833.31905517828</v>
      </c>
      <c r="G2519" s="2">
        <f t="shared" si="252"/>
        <v>-3.4201423896016436E-3</v>
      </c>
      <c r="H2519" s="2">
        <f t="shared" si="253"/>
        <v>7.6019357402237978E-3</v>
      </c>
      <c r="I2519">
        <f t="shared" si="254"/>
        <v>16718.621927895823</v>
      </c>
      <c r="J2519">
        <f t="shared" si="255"/>
        <v>26184.091720595065</v>
      </c>
      <c r="AB2519" s="1">
        <v>42389</v>
      </c>
      <c r="AC2519">
        <v>2576.0300000000002</v>
      </c>
    </row>
    <row r="2520" spans="1:29">
      <c r="A2520" s="1">
        <v>42374</v>
      </c>
      <c r="B2520">
        <v>2706.6462266571202</v>
      </c>
      <c r="D2520" s="1">
        <v>42402</v>
      </c>
      <c r="E2520">
        <f t="shared" si="250"/>
        <v>2582.9</v>
      </c>
      <c r="F2520">
        <f t="shared" si="251"/>
        <v>2845.5149699324902</v>
      </c>
      <c r="G2520" s="2">
        <f t="shared" si="252"/>
        <v>5.011634150706934E-3</v>
      </c>
      <c r="H2520" s="2">
        <f t="shared" si="253"/>
        <v>4.2731129868232801E-3</v>
      </c>
      <c r="I2520">
        <f t="shared" si="254"/>
        <v>16802.409544502425</v>
      </c>
      <c r="J2520">
        <f t="shared" si="255"/>
        <v>26295.979302974509</v>
      </c>
      <c r="AB2520" s="1">
        <v>42390</v>
      </c>
      <c r="AC2520">
        <v>2567.2800000000002</v>
      </c>
    </row>
    <row r="2521" spans="1:29">
      <c r="A2521" s="1">
        <v>42375</v>
      </c>
      <c r="B2521">
        <v>2755.2956177091701</v>
      </c>
      <c r="D2521" s="1">
        <v>42403</v>
      </c>
      <c r="E2521">
        <f t="shared" si="250"/>
        <v>2576.48</v>
      </c>
      <c r="F2521">
        <f t="shared" si="251"/>
        <v>2870.2843912918102</v>
      </c>
      <c r="G2521" s="2">
        <f t="shared" si="252"/>
        <v>-2.4855782260250203E-3</v>
      </c>
      <c r="H2521" s="2">
        <f t="shared" si="253"/>
        <v>8.6733744099554925E-3</v>
      </c>
      <c r="I2521">
        <f t="shared" si="254"/>
        <v>16760.645841193855</v>
      </c>
      <c r="J2521">
        <f t="shared" si="255"/>
        <v>26524.054176945647</v>
      </c>
      <c r="AB2521" s="1">
        <v>42391</v>
      </c>
      <c r="AC2521">
        <v>2569.5300000000002</v>
      </c>
    </row>
    <row r="2522" spans="1:29">
      <c r="A2522" s="1">
        <v>42376</v>
      </c>
      <c r="B2522">
        <v>2795.1407662965298</v>
      </c>
      <c r="D2522" s="1">
        <v>42404</v>
      </c>
      <c r="E2522">
        <f t="shared" si="250"/>
        <v>2578.91</v>
      </c>
      <c r="F2522">
        <f t="shared" si="251"/>
        <v>2915.7063264543099</v>
      </c>
      <c r="G2522" s="2">
        <f t="shared" si="252"/>
        <v>9.43147239644615E-4</v>
      </c>
      <c r="H2522" s="2">
        <f t="shared" si="253"/>
        <v>1.5793540933563745E-2</v>
      </c>
      <c r="I2522">
        <f t="shared" si="254"/>
        <v>16776.453598053638</v>
      </c>
      <c r="J2522">
        <f t="shared" si="255"/>
        <v>26942.962912313298</v>
      </c>
      <c r="AB2522" s="1">
        <v>42394</v>
      </c>
      <c r="AC2522">
        <v>2571.36</v>
      </c>
    </row>
    <row r="2523" spans="1:29">
      <c r="A2523" s="1">
        <v>42377</v>
      </c>
      <c r="B2523">
        <v>2774.4569746254701</v>
      </c>
      <c r="D2523" s="1">
        <v>42405</v>
      </c>
      <c r="E2523">
        <f t="shared" si="250"/>
        <v>2581.8200000000002</v>
      </c>
      <c r="F2523">
        <f t="shared" si="251"/>
        <v>2916.34411017294</v>
      </c>
      <c r="G2523" s="2">
        <f t="shared" si="252"/>
        <v>1.128383696988422E-3</v>
      </c>
      <c r="H2523" s="2">
        <f t="shared" si="253"/>
        <v>1.8739151964338807E-4</v>
      </c>
      <c r="I2523">
        <f t="shared" si="254"/>
        <v>16795.383874786963</v>
      </c>
      <c r="J2523">
        <f t="shared" si="255"/>
        <v>26948.011795077131</v>
      </c>
      <c r="AB2523" s="1">
        <v>42395</v>
      </c>
      <c r="AC2523">
        <v>2572.4</v>
      </c>
    </row>
    <row r="2524" spans="1:29">
      <c r="A2524" s="1">
        <v>42380</v>
      </c>
      <c r="B2524">
        <v>2758.8347855926399</v>
      </c>
      <c r="D2524" s="1">
        <v>42408</v>
      </c>
      <c r="E2524">
        <f t="shared" si="250"/>
        <v>2593.6799999999998</v>
      </c>
      <c r="F2524">
        <f t="shared" si="251"/>
        <v>3032.6545661455798</v>
      </c>
      <c r="G2524" s="2">
        <f t="shared" si="252"/>
        <v>4.5936587368600179E-3</v>
      </c>
      <c r="H2524" s="2">
        <f t="shared" si="253"/>
        <v>3.985093202614317E-2</v>
      </c>
      <c r="I2524">
        <f t="shared" si="254"/>
        <v>16872.536136662296</v>
      </c>
      <c r="J2524">
        <f t="shared" si="255"/>
        <v>28021.915181362452</v>
      </c>
      <c r="AB2524" s="1">
        <v>42396</v>
      </c>
      <c r="AC2524">
        <v>2570.3200000000002</v>
      </c>
    </row>
    <row r="2525" spans="1:29">
      <c r="A2525" s="1">
        <v>42381</v>
      </c>
      <c r="B2525">
        <v>2740.7385779101901</v>
      </c>
      <c r="D2525" s="1">
        <v>42409</v>
      </c>
      <c r="E2525">
        <f t="shared" si="250"/>
        <v>2586.69</v>
      </c>
      <c r="F2525">
        <f t="shared" si="251"/>
        <v>3026.6134819190802</v>
      </c>
      <c r="G2525" s="2">
        <f t="shared" si="252"/>
        <v>-2.6950124919032925E-3</v>
      </c>
      <c r="H2525" s="2">
        <f t="shared" si="253"/>
        <v>-2.0233611861962034E-3</v>
      </c>
      <c r="I2525">
        <f t="shared" si="254"/>
        <v>16827.064441003902</v>
      </c>
      <c r="J2525">
        <f t="shared" si="255"/>
        <v>27965.216725821603</v>
      </c>
      <c r="AB2525" s="1">
        <v>42397</v>
      </c>
      <c r="AC2525">
        <v>2570.23</v>
      </c>
    </row>
    <row r="2526" spans="1:29">
      <c r="A2526" s="1">
        <v>42382</v>
      </c>
      <c r="B2526">
        <v>2750.9146860475798</v>
      </c>
      <c r="D2526" s="1">
        <v>42410</v>
      </c>
      <c r="E2526">
        <f t="shared" si="250"/>
        <v>2591.39</v>
      </c>
      <c r="F2526">
        <f t="shared" si="251"/>
        <v>3019.24452652945</v>
      </c>
      <c r="G2526" s="2">
        <f t="shared" si="252"/>
        <v>1.8169939188692474E-3</v>
      </c>
      <c r="H2526" s="2">
        <f t="shared" si="253"/>
        <v>-2.4660688802197509E-3</v>
      </c>
      <c r="I2526">
        <f t="shared" si="254"/>
        <v>16857.639114765629</v>
      </c>
      <c r="J2526">
        <f t="shared" si="255"/>
        <v>27896.252575125454</v>
      </c>
      <c r="AB2526" s="1">
        <v>42398</v>
      </c>
      <c r="AC2526">
        <v>2578.84</v>
      </c>
    </row>
    <row r="2527" spans="1:29">
      <c r="A2527" s="1">
        <v>42383</v>
      </c>
      <c r="B2527">
        <v>2704.84391003462</v>
      </c>
      <c r="D2527" s="1">
        <v>42411</v>
      </c>
      <c r="E2527">
        <f t="shared" si="250"/>
        <v>2588.83</v>
      </c>
      <c r="F2527">
        <f t="shared" si="251"/>
        <v>3154.7552635752299</v>
      </c>
      <c r="G2527" s="2">
        <f t="shared" si="252"/>
        <v>-9.8788680978156851E-4</v>
      </c>
      <c r="H2527" s="2">
        <f t="shared" si="253"/>
        <v>4.4850983395424558E-2</v>
      </c>
      <c r="I2527">
        <f t="shared" si="254"/>
        <v>16840.985675440093</v>
      </c>
      <c r="J2527">
        <f t="shared" si="255"/>
        <v>29147.426936166972</v>
      </c>
      <c r="AB2527" s="1">
        <v>42401</v>
      </c>
      <c r="AC2527">
        <v>2570.02</v>
      </c>
    </row>
    <row r="2528" spans="1:29">
      <c r="A2528" s="1">
        <v>42384</v>
      </c>
      <c r="B2528">
        <v>2756.3981955173099</v>
      </c>
      <c r="D2528" s="1">
        <v>42412</v>
      </c>
      <c r="E2528">
        <f t="shared" si="250"/>
        <v>2573.29</v>
      </c>
      <c r="F2528">
        <f t="shared" si="251"/>
        <v>3113.1487242775302</v>
      </c>
      <c r="G2528" s="2">
        <f t="shared" si="252"/>
        <v>-6.0027116496641497E-3</v>
      </c>
      <c r="H2528" s="2">
        <f t="shared" si="253"/>
        <v>-1.3219864898228162E-2</v>
      </c>
      <c r="I2528">
        <f t="shared" si="254"/>
        <v>16739.894094534302</v>
      </c>
      <c r="J2528">
        <f t="shared" si="255"/>
        <v>28762.10188993987</v>
      </c>
      <c r="AB2528" s="1">
        <v>42402</v>
      </c>
      <c r="AC2528">
        <v>2582.9</v>
      </c>
    </row>
    <row r="2529" spans="1:29">
      <c r="A2529" s="1">
        <v>42388</v>
      </c>
      <c r="B2529">
        <v>2743.4633117015801</v>
      </c>
      <c r="D2529" s="1">
        <v>42416</v>
      </c>
      <c r="E2529">
        <f t="shared" si="250"/>
        <v>2572.61</v>
      </c>
      <c r="F2529">
        <f t="shared" si="251"/>
        <v>3028.3593056966502</v>
      </c>
      <c r="G2529" s="2">
        <f t="shared" si="252"/>
        <v>-2.6425315452194287E-4</v>
      </c>
      <c r="H2529" s="2">
        <f t="shared" si="253"/>
        <v>-2.7267252817268748E-2</v>
      </c>
      <c r="I2529">
        <f t="shared" si="254"/>
        <v>16735.470524713459</v>
      </c>
      <c r="J2529">
        <f t="shared" si="255"/>
        <v>27977.838386150837</v>
      </c>
      <c r="AB2529" s="1">
        <v>42403</v>
      </c>
      <c r="AC2529">
        <v>2576.48</v>
      </c>
    </row>
    <row r="2530" spans="1:29">
      <c r="A2530" s="1">
        <v>42389</v>
      </c>
      <c r="B2530">
        <v>2787.4715887570101</v>
      </c>
      <c r="D2530" s="1">
        <v>42417</v>
      </c>
      <c r="E2530">
        <f t="shared" si="250"/>
        <v>2567.3200000000002</v>
      </c>
      <c r="F2530">
        <f t="shared" si="251"/>
        <v>3033.67865819707</v>
      </c>
      <c r="G2530" s="2">
        <f t="shared" si="252"/>
        <v>-2.0562774769591341E-3</v>
      </c>
      <c r="H2530" s="2">
        <f t="shared" si="253"/>
        <v>1.7251637973797148E-3</v>
      </c>
      <c r="I2530">
        <f t="shared" si="254"/>
        <v>16701.057753607176</v>
      </c>
      <c r="J2530">
        <f t="shared" si="255"/>
        <v>28026.104740063562</v>
      </c>
      <c r="AB2530" s="1">
        <v>42404</v>
      </c>
      <c r="AC2530">
        <v>2578.91</v>
      </c>
    </row>
    <row r="2531" spans="1:29">
      <c r="A2531" s="1">
        <v>42390</v>
      </c>
      <c r="B2531">
        <v>2757.5372839472798</v>
      </c>
      <c r="D2531" s="1">
        <v>42418</v>
      </c>
      <c r="E2531">
        <f t="shared" si="250"/>
        <v>2582.7199999999998</v>
      </c>
      <c r="F2531">
        <f t="shared" si="251"/>
        <v>3087.60743506375</v>
      </c>
      <c r="G2531" s="2">
        <f t="shared" si="252"/>
        <v>5.9984731159339333E-3</v>
      </c>
      <c r="H2531" s="2">
        <f t="shared" si="253"/>
        <v>1.7745344683415123E-2</v>
      </c>
      <c r="I2531">
        <f t="shared" si="254"/>
        <v>16801.238599549848</v>
      </c>
      <c r="J2531">
        <f t="shared" si="255"/>
        <v>28523.437628809483</v>
      </c>
      <c r="AB2531" s="1">
        <v>42405</v>
      </c>
      <c r="AC2531">
        <v>2581.8200000000002</v>
      </c>
    </row>
    <row r="2532" spans="1:29">
      <c r="A2532" s="1">
        <v>42391</v>
      </c>
      <c r="B2532">
        <v>2748.3873564945502</v>
      </c>
      <c r="D2532" s="1">
        <v>42419</v>
      </c>
      <c r="E2532">
        <f t="shared" si="250"/>
        <v>2584.88</v>
      </c>
      <c r="F2532">
        <f t="shared" si="251"/>
        <v>3099.7305489347</v>
      </c>
      <c r="G2532" s="2">
        <f t="shared" si="252"/>
        <v>8.3632759261575984E-4</v>
      </c>
      <c r="H2532" s="2">
        <f t="shared" si="253"/>
        <v>3.8950287824056303E-3</v>
      </c>
      <c r="I2532">
        <f t="shared" si="254"/>
        <v>16815.289938980772</v>
      </c>
      <c r="J2532">
        <f t="shared" si="255"/>
        <v>28634.537239346846</v>
      </c>
      <c r="AB2532" s="1">
        <v>42408</v>
      </c>
      <c r="AC2532">
        <v>2593.6799999999998</v>
      </c>
    </row>
    <row r="2533" spans="1:29">
      <c r="A2533" s="1">
        <v>42394</v>
      </c>
      <c r="B2533">
        <v>2777.8065681714302</v>
      </c>
      <c r="D2533" s="1">
        <v>42422</v>
      </c>
      <c r="E2533">
        <f t="shared" si="250"/>
        <v>2586.0500000000002</v>
      </c>
      <c r="F2533">
        <f t="shared" si="251"/>
        <v>3048.6092964086802</v>
      </c>
      <c r="G2533" s="2">
        <f t="shared" si="252"/>
        <v>4.526322305098418E-4</v>
      </c>
      <c r="H2533" s="2">
        <f t="shared" si="253"/>
        <v>-1.6523509321230399E-2</v>
      </c>
      <c r="I2533">
        <f t="shared" si="254"/>
        <v>16822.901081172524</v>
      </c>
      <c r="J2533">
        <f t="shared" si="255"/>
        <v>28161.394196363381</v>
      </c>
      <c r="AB2533" s="1">
        <v>42409</v>
      </c>
      <c r="AC2533">
        <v>2586.69</v>
      </c>
    </row>
    <row r="2534" spans="1:29">
      <c r="A2534" s="1">
        <v>42395</v>
      </c>
      <c r="B2534">
        <v>2813.93890125199</v>
      </c>
      <c r="D2534" s="1">
        <v>42423</v>
      </c>
      <c r="E2534">
        <f t="shared" si="250"/>
        <v>2591.52</v>
      </c>
      <c r="F2534">
        <f t="shared" si="251"/>
        <v>3086.1711012513301</v>
      </c>
      <c r="G2534" s="2">
        <f t="shared" si="252"/>
        <v>2.1151949884958832E-3</v>
      </c>
      <c r="H2534" s="2">
        <f t="shared" si="253"/>
        <v>1.2289614613743527E-2</v>
      </c>
      <c r="I2534">
        <f t="shared" si="254"/>
        <v>16858.484797231384</v>
      </c>
      <c r="J2534">
        <f t="shared" si="255"/>
        <v>28507.486878022399</v>
      </c>
      <c r="AB2534" s="1">
        <v>42410</v>
      </c>
      <c r="AC2534">
        <v>2591.39</v>
      </c>
    </row>
    <row r="2535" spans="1:29">
      <c r="A2535" s="1">
        <v>42396</v>
      </c>
      <c r="B2535">
        <v>2802.1124597765802</v>
      </c>
      <c r="D2535" s="1">
        <v>42424</v>
      </c>
      <c r="E2535">
        <f t="shared" si="250"/>
        <v>2590.0700000000002</v>
      </c>
      <c r="F2535">
        <f t="shared" si="251"/>
        <v>3125.8097182469301</v>
      </c>
      <c r="G2535" s="2">
        <f t="shared" si="252"/>
        <v>-5.5951719454216953E-4</v>
      </c>
      <c r="H2535" s="2">
        <f t="shared" si="253"/>
        <v>1.2812597449598584E-2</v>
      </c>
      <c r="I2535">
        <f t="shared" si="254"/>
        <v>16849.052185113404</v>
      </c>
      <c r="J2535">
        <f t="shared" si="255"/>
        <v>28872.741831690211</v>
      </c>
      <c r="AB2535" s="1">
        <v>42411</v>
      </c>
      <c r="AC2535">
        <v>2588.83</v>
      </c>
    </row>
    <row r="2536" spans="1:29">
      <c r="A2536" s="1">
        <v>42397</v>
      </c>
      <c r="B2536">
        <v>2802.36967114552</v>
      </c>
      <c r="D2536" s="1">
        <v>42425</v>
      </c>
      <c r="E2536">
        <f t="shared" si="250"/>
        <v>2600.64</v>
      </c>
      <c r="F2536">
        <f t="shared" si="251"/>
        <v>3134.2890339117798</v>
      </c>
      <c r="G2536" s="2">
        <f t="shared" si="252"/>
        <v>4.0809707845732568E-3</v>
      </c>
      <c r="H2536" s="2">
        <f t="shared" si="253"/>
        <v>2.6813289248089575E-3</v>
      </c>
      <c r="I2536">
        <f t="shared" si="254"/>
        <v>16917.812674828601</v>
      </c>
      <c r="J2536">
        <f t="shared" si="255"/>
        <v>28950.159149502062</v>
      </c>
      <c r="AB2536" s="1">
        <v>42412</v>
      </c>
      <c r="AC2536">
        <v>2573.29</v>
      </c>
    </row>
    <row r="2537" spans="1:29">
      <c r="A2537" s="1">
        <v>42398</v>
      </c>
      <c r="B2537">
        <v>2811.8553619718</v>
      </c>
      <c r="D2537" s="1">
        <v>42426</v>
      </c>
      <c r="E2537">
        <f t="shared" si="250"/>
        <v>2593.08</v>
      </c>
      <c r="F2537">
        <f t="shared" si="251"/>
        <v>3080.9429896199999</v>
      </c>
      <c r="G2537" s="2">
        <f t="shared" si="252"/>
        <v>-2.9069767441860517E-3</v>
      </c>
      <c r="H2537" s="2">
        <f t="shared" si="253"/>
        <v>-1.7051491163455421E-2</v>
      </c>
      <c r="I2537">
        <f t="shared" si="254"/>
        <v>16868.632986820379</v>
      </c>
      <c r="J2537">
        <f t="shared" si="255"/>
        <v>28456.5157665837</v>
      </c>
      <c r="AB2537" s="1">
        <v>42416</v>
      </c>
      <c r="AC2537">
        <v>2572.61</v>
      </c>
    </row>
    <row r="2538" spans="1:29">
      <c r="A2538" s="1">
        <v>42401</v>
      </c>
      <c r="B2538">
        <v>2833.31905517828</v>
      </c>
      <c r="D2538" s="1">
        <v>42429</v>
      </c>
      <c r="E2538">
        <f t="shared" si="250"/>
        <v>2599.67</v>
      </c>
      <c r="F2538">
        <f t="shared" si="251"/>
        <v>3123.96594632802</v>
      </c>
      <c r="G2538" s="2">
        <f t="shared" si="252"/>
        <v>2.5413793635369331E-3</v>
      </c>
      <c r="H2538" s="2">
        <f t="shared" si="253"/>
        <v>1.3932867870360377E-2</v>
      </c>
      <c r="I2538">
        <f t="shared" si="254"/>
        <v>16911.502582584162</v>
      </c>
      <c r="J2538">
        <f t="shared" si="255"/>
        <v>28852.996640810336</v>
      </c>
      <c r="AB2538" s="1">
        <v>42417</v>
      </c>
      <c r="AC2538">
        <v>2567.3200000000002</v>
      </c>
    </row>
    <row r="2539" spans="1:29">
      <c r="A2539" s="1">
        <v>42402</v>
      </c>
      <c r="B2539">
        <v>2845.5149699324902</v>
      </c>
      <c r="D2539" s="1">
        <v>42430</v>
      </c>
      <c r="E2539">
        <f t="shared" si="250"/>
        <v>2588.83</v>
      </c>
      <c r="F2539">
        <f t="shared" si="251"/>
        <v>3102.3857503355598</v>
      </c>
      <c r="G2539" s="2">
        <f t="shared" si="252"/>
        <v>-4.1697600080010666E-3</v>
      </c>
      <c r="H2539" s="2">
        <f t="shared" si="253"/>
        <v>-6.9392977445930423E-3</v>
      </c>
      <c r="I2539">
        <f t="shared" si="254"/>
        <v>16840.985675440097</v>
      </c>
      <c r="J2539">
        <f t="shared" si="255"/>
        <v>28652.777106296009</v>
      </c>
      <c r="AB2539" s="1">
        <v>42418</v>
      </c>
      <c r="AC2539">
        <v>2582.7199999999998</v>
      </c>
    </row>
    <row r="2540" spans="1:29">
      <c r="A2540" s="1">
        <v>42403</v>
      </c>
      <c r="B2540">
        <v>2870.2843912918102</v>
      </c>
      <c r="D2540" s="1">
        <v>42431</v>
      </c>
      <c r="E2540">
        <f t="shared" si="250"/>
        <v>2593.11</v>
      </c>
      <c r="F2540">
        <f t="shared" si="251"/>
        <v>3135.34083293611</v>
      </c>
      <c r="G2540" s="2">
        <f t="shared" si="252"/>
        <v>1.6532564903837255E-3</v>
      </c>
      <c r="H2540" s="2">
        <f t="shared" si="253"/>
        <v>1.0591147559884851E-2</v>
      </c>
      <c r="I2540">
        <f t="shared" si="254"/>
        <v>16868.828144312476</v>
      </c>
      <c r="J2540">
        <f t="shared" si="255"/>
        <v>28956.242896629279</v>
      </c>
      <c r="AB2540" s="1">
        <v>42419</v>
      </c>
      <c r="AC2540">
        <v>2584.88</v>
      </c>
    </row>
    <row r="2541" spans="1:29">
      <c r="A2541" s="1">
        <v>42404</v>
      </c>
      <c r="B2541">
        <v>2915.7063264543099</v>
      </c>
      <c r="D2541" s="1">
        <v>42432</v>
      </c>
      <c r="E2541">
        <f t="shared" si="250"/>
        <v>2600.36</v>
      </c>
      <c r="F2541">
        <f t="shared" si="251"/>
        <v>3183.4821180651102</v>
      </c>
      <c r="G2541" s="2">
        <f t="shared" si="252"/>
        <v>2.7958705955397622E-3</v>
      </c>
      <c r="H2541" s="2">
        <f t="shared" si="253"/>
        <v>1.5323053295377498E-2</v>
      </c>
      <c r="I2541">
        <f t="shared" si="254"/>
        <v>16915.991204902373</v>
      </c>
      <c r="J2541">
        <f t="shared" si="255"/>
        <v>29399.940949768225</v>
      </c>
      <c r="AB2541" s="1">
        <v>42422</v>
      </c>
      <c r="AC2541">
        <v>2586.0500000000002</v>
      </c>
    </row>
    <row r="2542" spans="1:29">
      <c r="A2542" s="1">
        <v>42405</v>
      </c>
      <c r="B2542">
        <v>2916.34411017294</v>
      </c>
      <c r="D2542" s="1">
        <v>42433</v>
      </c>
      <c r="E2542">
        <f t="shared" si="250"/>
        <v>2597.54</v>
      </c>
      <c r="F2542">
        <f t="shared" si="251"/>
        <v>3211.5395769873899</v>
      </c>
      <c r="G2542" s="2">
        <f t="shared" si="252"/>
        <v>-1.0844652278916289E-3</v>
      </c>
      <c r="H2542" s="2">
        <f t="shared" si="253"/>
        <v>8.7821003063915607E-3</v>
      </c>
      <c r="I2542">
        <f t="shared" si="254"/>
        <v>16897.646400645335</v>
      </c>
      <c r="J2542">
        <f t="shared" si="255"/>
        <v>29658.134180191075</v>
      </c>
      <c r="AB2542" s="1">
        <v>42423</v>
      </c>
      <c r="AC2542">
        <v>2591.52</v>
      </c>
    </row>
    <row r="2543" spans="1:29">
      <c r="A2543" s="1">
        <v>42408</v>
      </c>
      <c r="B2543">
        <v>3032.6545661455798</v>
      </c>
      <c r="D2543" s="1">
        <v>42436</v>
      </c>
      <c r="E2543">
        <f t="shared" si="250"/>
        <v>2601.46</v>
      </c>
      <c r="F2543">
        <f t="shared" si="251"/>
        <v>3197.0587270608598</v>
      </c>
      <c r="G2543" s="2">
        <f t="shared" si="252"/>
        <v>1.509120167543232E-3</v>
      </c>
      <c r="H2543" s="2">
        <f t="shared" si="253"/>
        <v>-4.5403548030088833E-3</v>
      </c>
      <c r="I2543">
        <f t="shared" si="254"/>
        <v>16923.146979612564</v>
      </c>
      <c r="J2543">
        <f t="shared" si="255"/>
        <v>29523.475728217763</v>
      </c>
      <c r="AB2543" s="1">
        <v>42424</v>
      </c>
      <c r="AC2543">
        <v>2590.0700000000002</v>
      </c>
    </row>
    <row r="2544" spans="1:29">
      <c r="A2544" s="1">
        <v>42409</v>
      </c>
      <c r="B2544">
        <v>3026.6134819190802</v>
      </c>
      <c r="D2544" s="1">
        <v>42437</v>
      </c>
      <c r="E2544">
        <f t="shared" si="250"/>
        <v>2614.44</v>
      </c>
      <c r="F2544">
        <f t="shared" si="251"/>
        <v>3215.0327045695899</v>
      </c>
      <c r="G2544" s="2">
        <f t="shared" si="252"/>
        <v>4.9895058928448588E-3</v>
      </c>
      <c r="H2544" s="2">
        <f t="shared" si="253"/>
        <v>5.5906862466104882E-3</v>
      </c>
      <c r="I2544">
        <f t="shared" si="254"/>
        <v>17007.58512119282</v>
      </c>
      <c r="J2544">
        <f t="shared" si="255"/>
        <v>29688.532217923646</v>
      </c>
      <c r="AB2544" s="1">
        <v>42425</v>
      </c>
      <c r="AC2544">
        <v>2600.64</v>
      </c>
    </row>
    <row r="2545" spans="1:29">
      <c r="A2545" s="1">
        <v>42410</v>
      </c>
      <c r="B2545">
        <v>3019.24452652945</v>
      </c>
      <c r="D2545" s="1">
        <v>42438</v>
      </c>
      <c r="E2545">
        <f t="shared" si="250"/>
        <v>2607.91</v>
      </c>
      <c r="F2545">
        <f t="shared" si="251"/>
        <v>3192.6706889259199</v>
      </c>
      <c r="G2545" s="2">
        <f t="shared" si="252"/>
        <v>-2.4976668043635852E-3</v>
      </c>
      <c r="H2545" s="2">
        <f t="shared" si="253"/>
        <v>-6.9868043131934617E-3</v>
      </c>
      <c r="I2545">
        <f t="shared" si="254"/>
        <v>16965.105840413227</v>
      </c>
      <c r="J2545">
        <f t="shared" si="255"/>
        <v>29481.104252971076</v>
      </c>
      <c r="AB2545" s="1">
        <v>42426</v>
      </c>
      <c r="AC2545">
        <v>2593.08</v>
      </c>
    </row>
    <row r="2546" spans="1:29">
      <c r="A2546" s="1">
        <v>42411</v>
      </c>
      <c r="B2546">
        <v>3154.7552635752299</v>
      </c>
      <c r="D2546" s="1">
        <v>42439</v>
      </c>
      <c r="E2546">
        <f t="shared" si="250"/>
        <v>2608.39</v>
      </c>
      <c r="F2546">
        <f t="shared" si="251"/>
        <v>3230.1408303763201</v>
      </c>
      <c r="G2546" s="2">
        <f t="shared" si="252"/>
        <v>1.8405543136079672E-4</v>
      </c>
      <c r="H2546" s="2">
        <f t="shared" si="253"/>
        <v>1.1704950932706371E-2</v>
      </c>
      <c r="I2546">
        <f t="shared" si="254"/>
        <v>16968.228360286765</v>
      </c>
      <c r="J2546">
        <f t="shared" si="255"/>
        <v>29826.179131694102</v>
      </c>
      <c r="AB2546" s="1">
        <v>42429</v>
      </c>
      <c r="AC2546">
        <v>2599.67</v>
      </c>
    </row>
    <row r="2547" spans="1:29">
      <c r="A2547" s="1">
        <v>42412</v>
      </c>
      <c r="B2547">
        <v>3113.1487242775302</v>
      </c>
      <c r="D2547" s="1">
        <v>42440</v>
      </c>
      <c r="E2547">
        <f t="shared" si="250"/>
        <v>2610.92</v>
      </c>
      <c r="F2547">
        <f t="shared" si="251"/>
        <v>3194.1632099491399</v>
      </c>
      <c r="G2547" s="2">
        <f t="shared" si="252"/>
        <v>9.6994697878782787E-4</v>
      </c>
      <c r="H2547" s="2">
        <f t="shared" si="253"/>
        <v>-1.1169445752743068E-2</v>
      </c>
      <c r="I2547">
        <f t="shared" si="254"/>
        <v>16984.686642120207</v>
      </c>
      <c r="J2547">
        <f t="shared" si="255"/>
        <v>29493.037241871047</v>
      </c>
      <c r="AB2547" s="1">
        <v>42430</v>
      </c>
      <c r="AC2547">
        <v>2588.83</v>
      </c>
    </row>
    <row r="2548" spans="1:29">
      <c r="A2548" s="1">
        <v>42416</v>
      </c>
      <c r="B2548">
        <v>3028.3593056966502</v>
      </c>
      <c r="D2548" s="1">
        <v>42443</v>
      </c>
      <c r="E2548">
        <f t="shared" si="250"/>
        <v>2622.6</v>
      </c>
      <c r="F2548">
        <f t="shared" si="251"/>
        <v>3169.8214296412302</v>
      </c>
      <c r="G2548" s="2">
        <f t="shared" si="252"/>
        <v>4.4735189128735087E-3</v>
      </c>
      <c r="H2548" s="2">
        <f t="shared" si="253"/>
        <v>-7.6520556975172901E-3</v>
      </c>
      <c r="I2548">
        <f t="shared" si="254"/>
        <v>17060.667959042963</v>
      </c>
      <c r="J2548">
        <f t="shared" si="255"/>
        <v>29267.354878207298</v>
      </c>
      <c r="AB2548" s="1">
        <v>42431</v>
      </c>
      <c r="AC2548">
        <v>2593.11</v>
      </c>
    </row>
    <row r="2549" spans="1:29">
      <c r="A2549" s="1">
        <v>42417</v>
      </c>
      <c r="B2549">
        <v>3033.67865819707</v>
      </c>
      <c r="D2549" s="1">
        <v>42444</v>
      </c>
      <c r="E2549">
        <f t="shared" si="250"/>
        <v>2624.46</v>
      </c>
      <c r="F2549">
        <f t="shared" si="251"/>
        <v>3139.5775827538</v>
      </c>
      <c r="G2549" s="2">
        <f t="shared" si="252"/>
        <v>7.0921985815597388E-4</v>
      </c>
      <c r="H2549" s="2">
        <f t="shared" si="253"/>
        <v>-9.5725323798295011E-3</v>
      </c>
      <c r="I2549">
        <f t="shared" si="254"/>
        <v>17072.767723552923</v>
      </c>
      <c r="J2549">
        <f t="shared" si="255"/>
        <v>28987.192175963697</v>
      </c>
      <c r="AB2549" s="1">
        <v>42432</v>
      </c>
      <c r="AC2549">
        <v>2600.36</v>
      </c>
    </row>
    <row r="2550" spans="1:29">
      <c r="A2550" s="1">
        <v>42418</v>
      </c>
      <c r="B2550">
        <v>3087.60743506375</v>
      </c>
      <c r="D2550" s="1">
        <v>42445</v>
      </c>
      <c r="E2550">
        <f t="shared" si="250"/>
        <v>2628.15</v>
      </c>
      <c r="F2550">
        <f t="shared" si="251"/>
        <v>3146.8161381682398</v>
      </c>
      <c r="G2550" s="2">
        <f t="shared" si="252"/>
        <v>1.406003520724175E-3</v>
      </c>
      <c r="H2550" s="2">
        <f t="shared" si="253"/>
        <v>2.2742333835515612E-3</v>
      </c>
      <c r="I2550">
        <f t="shared" si="254"/>
        <v>17096.772095080745</v>
      </c>
      <c r="J2550">
        <f t="shared" si="255"/>
        <v>29053.115816105696</v>
      </c>
      <c r="AB2550" s="1">
        <v>42433</v>
      </c>
      <c r="AC2550">
        <v>2597.54</v>
      </c>
    </row>
    <row r="2551" spans="1:29">
      <c r="A2551" s="1">
        <v>42419</v>
      </c>
      <c r="B2551">
        <v>3099.7305489347</v>
      </c>
      <c r="D2551" s="1">
        <v>42446</v>
      </c>
      <c r="E2551">
        <f t="shared" si="250"/>
        <v>2637.1</v>
      </c>
      <c r="F2551">
        <f t="shared" si="251"/>
        <v>3243.3465536766298</v>
      </c>
      <c r="G2551" s="2">
        <f t="shared" si="252"/>
        <v>3.4054372847820424E-3</v>
      </c>
      <c r="H2551" s="2">
        <f t="shared" si="253"/>
        <v>3.0644232483205771E-2</v>
      </c>
      <c r="I2551">
        <f t="shared" si="254"/>
        <v>17154.994080222754</v>
      </c>
      <c r="J2551">
        <f t="shared" si="255"/>
        <v>29943.426251535941</v>
      </c>
      <c r="AB2551" s="1">
        <v>42436</v>
      </c>
      <c r="AC2551">
        <v>2601.46</v>
      </c>
    </row>
    <row r="2552" spans="1:29">
      <c r="A2552" s="1">
        <v>42422</v>
      </c>
      <c r="B2552">
        <v>3048.6092964086802</v>
      </c>
      <c r="D2552" s="1">
        <v>42447</v>
      </c>
      <c r="E2552">
        <f t="shared" si="250"/>
        <v>2646.14</v>
      </c>
      <c r="F2552">
        <f t="shared" si="251"/>
        <v>3225.7131309270098</v>
      </c>
      <c r="G2552" s="2">
        <f t="shared" si="252"/>
        <v>3.4280080391337897E-3</v>
      </c>
      <c r="H2552" s="2">
        <f t="shared" si="253"/>
        <v>-5.4681480367520293E-3</v>
      </c>
      <c r="I2552">
        <f t="shared" si="254"/>
        <v>17213.801537841049</v>
      </c>
      <c r="J2552">
        <f t="shared" si="255"/>
        <v>29779.691164064978</v>
      </c>
      <c r="AB2552" s="1">
        <v>42437</v>
      </c>
      <c r="AC2552">
        <v>2614.44</v>
      </c>
    </row>
    <row r="2553" spans="1:29">
      <c r="A2553" s="1">
        <v>42423</v>
      </c>
      <c r="B2553">
        <v>3086.1711012513301</v>
      </c>
      <c r="D2553" s="1">
        <v>42450</v>
      </c>
      <c r="E2553">
        <f t="shared" si="250"/>
        <v>2640.42</v>
      </c>
      <c r="F2553">
        <f t="shared" si="251"/>
        <v>3194.2521068042402</v>
      </c>
      <c r="G2553" s="2">
        <f t="shared" si="252"/>
        <v>-2.1616392178795962E-3</v>
      </c>
      <c r="H2553" s="2">
        <f t="shared" si="253"/>
        <v>-9.7845488387443887E-3</v>
      </c>
      <c r="I2553">
        <f t="shared" si="254"/>
        <v>17176.591509348054</v>
      </c>
      <c r="J2553">
        <f t="shared" si="255"/>
        <v>29488.310321467459</v>
      </c>
      <c r="AB2553" s="1">
        <v>42438</v>
      </c>
      <c r="AC2553">
        <v>2607.91</v>
      </c>
    </row>
    <row r="2554" spans="1:29">
      <c r="A2554" s="1">
        <v>42424</v>
      </c>
      <c r="B2554">
        <v>3125.8097182469301</v>
      </c>
      <c r="D2554" s="1">
        <v>42451</v>
      </c>
      <c r="E2554">
        <f t="shared" si="250"/>
        <v>2644.22</v>
      </c>
      <c r="F2554">
        <f t="shared" si="251"/>
        <v>3209.74662168327</v>
      </c>
      <c r="G2554" s="2">
        <f t="shared" si="252"/>
        <v>1.4391649813285667E-3</v>
      </c>
      <c r="H2554" s="2">
        <f t="shared" si="253"/>
        <v>4.819399689150872E-3</v>
      </c>
      <c r="I2554">
        <f t="shared" si="254"/>
        <v>17201.311458346892</v>
      </c>
      <c r="J2554">
        <f t="shared" si="255"/>
        <v>29630.426275064321</v>
      </c>
      <c r="AB2554" s="1">
        <v>42439</v>
      </c>
      <c r="AC2554">
        <v>2608.39</v>
      </c>
    </row>
    <row r="2555" spans="1:29">
      <c r="A2555" s="1">
        <v>42425</v>
      </c>
      <c r="B2555">
        <v>3134.2890339117798</v>
      </c>
      <c r="D2555" s="1">
        <v>42452</v>
      </c>
      <c r="E2555">
        <f t="shared" si="250"/>
        <v>2657.8</v>
      </c>
      <c r="F2555">
        <f t="shared" si="251"/>
        <v>3163.85774633857</v>
      </c>
      <c r="G2555" s="2">
        <f t="shared" si="252"/>
        <v>5.1357300073369139E-3</v>
      </c>
      <c r="H2555" s="2">
        <f t="shared" si="253"/>
        <v>-1.4328077500944258E-2</v>
      </c>
      <c r="I2555">
        <f t="shared" si="254"/>
        <v>17289.652749769073</v>
      </c>
      <c r="J2555">
        <f t="shared" si="255"/>
        <v>29205.879231009185</v>
      </c>
      <c r="AB2555" s="1">
        <v>42440</v>
      </c>
      <c r="AC2555">
        <v>2610.92</v>
      </c>
    </row>
    <row r="2556" spans="1:29">
      <c r="A2556" s="1">
        <v>42426</v>
      </c>
      <c r="B2556">
        <v>3080.9429896199999</v>
      </c>
      <c r="D2556" s="1">
        <v>42453</v>
      </c>
      <c r="E2556">
        <f t="shared" si="250"/>
        <v>2651.6</v>
      </c>
      <c r="F2556">
        <f t="shared" si="251"/>
        <v>3152.5535549740698</v>
      </c>
      <c r="G2556" s="2">
        <f t="shared" si="252"/>
        <v>-2.3327564150802393E-3</v>
      </c>
      <c r="H2556" s="2">
        <f t="shared" si="253"/>
        <v>-3.6042631205674184E-3</v>
      </c>
      <c r="I2556">
        <f t="shared" si="254"/>
        <v>17249.320201402541</v>
      </c>
      <c r="J2556">
        <f t="shared" si="255"/>
        <v>29100.613557593115</v>
      </c>
      <c r="AB2556" s="1">
        <v>42443</v>
      </c>
      <c r="AC2556">
        <v>2622.6</v>
      </c>
    </row>
    <row r="2557" spans="1:29">
      <c r="A2557" s="1">
        <v>42429</v>
      </c>
      <c r="B2557">
        <v>3123.96594632802</v>
      </c>
      <c r="D2557" s="1">
        <v>42457</v>
      </c>
      <c r="E2557">
        <f t="shared" si="250"/>
        <v>2656.12</v>
      </c>
      <c r="F2557">
        <f t="shared" si="251"/>
        <v>3153.9305783894001</v>
      </c>
      <c r="G2557" s="2">
        <f t="shared" si="252"/>
        <v>1.7046311660884328E-3</v>
      </c>
      <c r="H2557" s="2">
        <f t="shared" si="253"/>
        <v>4.0544699435537479E-4</v>
      </c>
      <c r="I2557">
        <f t="shared" si="254"/>
        <v>17278.72393021169</v>
      </c>
      <c r="J2557">
        <f t="shared" si="255"/>
        <v>29112.412313893936</v>
      </c>
      <c r="AB2557" s="1">
        <v>42444</v>
      </c>
      <c r="AC2557">
        <v>2624.46</v>
      </c>
    </row>
    <row r="2558" spans="1:29">
      <c r="A2558" s="1">
        <v>42430</v>
      </c>
      <c r="B2558">
        <v>3102.3857503355598</v>
      </c>
      <c r="D2558" s="1">
        <v>42458</v>
      </c>
      <c r="E2558">
        <f t="shared" si="250"/>
        <v>2664.92</v>
      </c>
      <c r="F2558">
        <f t="shared" si="251"/>
        <v>3208.2135651940198</v>
      </c>
      <c r="G2558" s="2">
        <f t="shared" si="252"/>
        <v>3.3131033236450946E-3</v>
      </c>
      <c r="H2558" s="2">
        <f t="shared" si="253"/>
        <v>1.7179868813655599E-2</v>
      </c>
      <c r="I2558">
        <f t="shared" si="254"/>
        <v>17335.970127893223</v>
      </c>
      <c r="J2558">
        <f t="shared" si="255"/>
        <v>29612.559738295684</v>
      </c>
      <c r="AB2558" s="1">
        <v>42445</v>
      </c>
      <c r="AC2558">
        <v>2628.15</v>
      </c>
    </row>
    <row r="2559" spans="1:29">
      <c r="A2559" s="1">
        <v>42431</v>
      </c>
      <c r="B2559">
        <v>3135.34083293611</v>
      </c>
      <c r="D2559" s="1">
        <v>42459</v>
      </c>
      <c r="E2559">
        <f t="shared" si="250"/>
        <v>2662.77</v>
      </c>
      <c r="F2559">
        <f t="shared" si="251"/>
        <v>3183.0614842189698</v>
      </c>
      <c r="G2559" s="2">
        <f t="shared" si="252"/>
        <v>-8.0677843987819742E-4</v>
      </c>
      <c r="H2559" s="2">
        <f t="shared" si="253"/>
        <v>-7.8712515270442981E-3</v>
      </c>
      <c r="I2559">
        <f t="shared" si="254"/>
        <v>17321.983840959667</v>
      </c>
      <c r="J2559">
        <f t="shared" si="255"/>
        <v>29379.471832235933</v>
      </c>
      <c r="AB2559" s="1">
        <v>42446</v>
      </c>
      <c r="AC2559">
        <v>2637.1</v>
      </c>
    </row>
    <row r="2560" spans="1:29">
      <c r="A2560" s="1">
        <v>42432</v>
      </c>
      <c r="B2560">
        <v>3183.4821180651102</v>
      </c>
      <c r="D2560" s="1">
        <v>42460</v>
      </c>
      <c r="E2560">
        <f t="shared" si="250"/>
        <v>2671.78</v>
      </c>
      <c r="F2560">
        <f t="shared" si="251"/>
        <v>3211.4250819291701</v>
      </c>
      <c r="G2560" s="2">
        <f t="shared" si="252"/>
        <v>3.3836944234764132E-3</v>
      </c>
      <c r="H2560" s="2">
        <f t="shared" si="253"/>
        <v>8.8794424484213933E-3</v>
      </c>
      <c r="I2560">
        <f t="shared" si="254"/>
        <v>17380.596141085869</v>
      </c>
      <c r="J2560">
        <f t="shared" si="255"/>
        <v>29640.345161535286</v>
      </c>
      <c r="AB2560" s="1">
        <v>42447</v>
      </c>
      <c r="AC2560">
        <v>2646.14</v>
      </c>
    </row>
    <row r="2561" spans="1:29">
      <c r="A2561" s="1">
        <v>42433</v>
      </c>
      <c r="B2561">
        <v>3211.5395769873899</v>
      </c>
      <c r="D2561" s="1">
        <v>42461</v>
      </c>
      <c r="E2561">
        <f t="shared" si="250"/>
        <v>2670.59</v>
      </c>
      <c r="F2561">
        <f t="shared" si="251"/>
        <v>3181.69218260972</v>
      </c>
      <c r="G2561" s="2">
        <f t="shared" si="252"/>
        <v>-4.4539595325965298E-4</v>
      </c>
      <c r="H2561" s="2">
        <f t="shared" si="253"/>
        <v>-9.2898243570722957E-3</v>
      </c>
      <c r="I2561">
        <f t="shared" si="254"/>
        <v>17372.854893899388</v>
      </c>
      <c r="J2561">
        <f t="shared" si="255"/>
        <v>29364.991561101626</v>
      </c>
      <c r="AB2561" s="1">
        <v>42450</v>
      </c>
      <c r="AC2561">
        <v>2640.42</v>
      </c>
    </row>
    <row r="2562" spans="1:29">
      <c r="A2562" s="1">
        <v>42436</v>
      </c>
      <c r="B2562">
        <v>3197.0587270608598</v>
      </c>
      <c r="D2562" s="1">
        <v>42464</v>
      </c>
      <c r="E2562">
        <f t="shared" si="250"/>
        <v>2674.95</v>
      </c>
      <c r="F2562">
        <f t="shared" si="251"/>
        <v>3174.3466159275399</v>
      </c>
      <c r="G2562" s="2">
        <f t="shared" si="252"/>
        <v>1.6325980401332707E-3</v>
      </c>
      <c r="H2562" s="2">
        <f t="shared" si="253"/>
        <v>-2.340047301761771E-3</v>
      </c>
      <c r="I2562">
        <f t="shared" si="254"/>
        <v>17401.217782750689</v>
      </c>
      <c r="J2562">
        <f t="shared" si="255"/>
        <v>29296.276091832813</v>
      </c>
      <c r="AB2562" s="1">
        <v>42451</v>
      </c>
      <c r="AC2562">
        <v>2644.22</v>
      </c>
    </row>
    <row r="2563" spans="1:29">
      <c r="A2563" s="1">
        <v>42437</v>
      </c>
      <c r="B2563">
        <v>3215.0327045695899</v>
      </c>
      <c r="D2563" s="1">
        <v>42465</v>
      </c>
      <c r="E2563">
        <f t="shared" si="250"/>
        <v>2684.66</v>
      </c>
      <c r="F2563">
        <f t="shared" si="251"/>
        <v>3212.2247731116699</v>
      </c>
      <c r="G2563" s="2">
        <f t="shared" si="252"/>
        <v>3.6299743920447103E-3</v>
      </c>
      <c r="H2563" s="2">
        <f t="shared" si="253"/>
        <v>1.1901234650143777E-2</v>
      </c>
      <c r="I2563">
        <f t="shared" si="254"/>
        <v>17464.383757692467</v>
      </c>
      <c r="J2563">
        <f t="shared" si="255"/>
        <v>29644.937947977109</v>
      </c>
      <c r="AB2563" s="1">
        <v>42452</v>
      </c>
      <c r="AC2563">
        <v>2657.8</v>
      </c>
    </row>
    <row r="2564" spans="1:29">
      <c r="A2564" s="1">
        <v>42438</v>
      </c>
      <c r="B2564">
        <v>3192.6706889259199</v>
      </c>
      <c r="D2564" s="1">
        <v>42466</v>
      </c>
      <c r="E2564">
        <f t="shared" si="250"/>
        <v>2680.71</v>
      </c>
      <c r="F2564">
        <f t="shared" si="251"/>
        <v>3189.2419069089101</v>
      </c>
      <c r="G2564" s="2">
        <f t="shared" si="252"/>
        <v>-1.471322253097207E-3</v>
      </c>
      <c r="H2564" s="2">
        <f t="shared" si="253"/>
        <v>-7.1861617820882292E-3</v>
      </c>
      <c r="I2564">
        <f t="shared" si="254"/>
        <v>17438.688021233145</v>
      </c>
      <c r="J2564">
        <f t="shared" si="255"/>
        <v>29431.904627862979</v>
      </c>
      <c r="AB2564" s="1">
        <v>42453</v>
      </c>
      <c r="AC2564">
        <v>2651.6</v>
      </c>
    </row>
    <row r="2565" spans="1:29">
      <c r="A2565" s="1">
        <v>42439</v>
      </c>
      <c r="B2565">
        <v>3230.1408303763201</v>
      </c>
      <c r="D2565" s="1">
        <v>42467</v>
      </c>
      <c r="E2565">
        <f t="shared" ref="E2565:E2628" si="256">SUMIF(AB:AB,D2565,AC:AC)</f>
        <v>2693.05</v>
      </c>
      <c r="F2565">
        <f t="shared" ref="F2565:F2628" si="257">SUMIF(A:A,D2565,B:B)</f>
        <v>3240.1314810591698</v>
      </c>
      <c r="G2565" s="2">
        <f t="shared" ref="G2565:G2628" si="258">E2565/E2564-1</f>
        <v>4.6032580920727373E-3</v>
      </c>
      <c r="H2565" s="2">
        <f t="shared" ref="H2565:H2628" si="259">(F2565/F2564-1)-($M$23/252)</f>
        <v>1.5925287397483414E-2</v>
      </c>
      <c r="I2565">
        <f t="shared" ref="I2565:I2628" si="260">I2564*(1+G2565)</f>
        <v>17518.96280298202</v>
      </c>
      <c r="J2565">
        <f t="shared" ref="J2565:J2628" si="261">J2564*(1+H2565)</f>
        <v>29900.616167717017</v>
      </c>
      <c r="AB2565" s="1">
        <v>42457</v>
      </c>
      <c r="AC2565">
        <v>2656.12</v>
      </c>
    </row>
    <row r="2566" spans="1:29">
      <c r="A2566" s="1">
        <v>42440</v>
      </c>
      <c r="B2566">
        <v>3194.1632099491399</v>
      </c>
      <c r="D2566" s="1">
        <v>42468</v>
      </c>
      <c r="E2566">
        <f t="shared" si="256"/>
        <v>2685.97</v>
      </c>
      <c r="F2566">
        <f t="shared" si="257"/>
        <v>3249.1076622176602</v>
      </c>
      <c r="G2566" s="2">
        <f t="shared" si="258"/>
        <v>-2.6289894357699461E-3</v>
      </c>
      <c r="H2566" s="2">
        <f t="shared" si="259"/>
        <v>2.7389646562093425E-3</v>
      </c>
      <c r="I2566">
        <f t="shared" si="260"/>
        <v>17472.905634847335</v>
      </c>
      <c r="J2566">
        <f t="shared" si="261"/>
        <v>29982.512898599274</v>
      </c>
      <c r="AB2566" s="1">
        <v>42458</v>
      </c>
      <c r="AC2566">
        <v>2664.92</v>
      </c>
    </row>
    <row r="2567" spans="1:29">
      <c r="A2567" s="1">
        <v>42443</v>
      </c>
      <c r="B2567">
        <v>3169.8214296412302</v>
      </c>
      <c r="D2567" s="1">
        <v>42471</v>
      </c>
      <c r="E2567">
        <f t="shared" si="256"/>
        <v>2687.16</v>
      </c>
      <c r="F2567">
        <f t="shared" si="257"/>
        <v>3286.0641429944399</v>
      </c>
      <c r="G2567" s="2">
        <f t="shared" si="258"/>
        <v>4.4304292304087056E-4</v>
      </c>
      <c r="H2567" s="2">
        <f t="shared" si="259"/>
        <v>1.1342998651226866E-2</v>
      </c>
      <c r="I2567">
        <f t="shared" si="260"/>
        <v>17480.646882033816</v>
      </c>
      <c r="J2567">
        <f t="shared" si="261"/>
        <v>30322.604501968475</v>
      </c>
      <c r="AB2567" s="1">
        <v>42459</v>
      </c>
      <c r="AC2567">
        <v>2662.77</v>
      </c>
    </row>
    <row r="2568" spans="1:29">
      <c r="A2568" s="1">
        <v>42444</v>
      </c>
      <c r="B2568">
        <v>3139.5775827538</v>
      </c>
      <c r="D2568" s="1">
        <v>42472</v>
      </c>
      <c r="E2568">
        <f t="shared" si="256"/>
        <v>2680.96</v>
      </c>
      <c r="F2568">
        <f t="shared" si="257"/>
        <v>3285.0277677720201</v>
      </c>
      <c r="G2568" s="2">
        <f t="shared" si="258"/>
        <v>-2.3072686404976839E-3</v>
      </c>
      <c r="H2568" s="2">
        <f t="shared" si="259"/>
        <v>-3.4673417064737732E-4</v>
      </c>
      <c r="I2568">
        <f t="shared" si="260"/>
        <v>17440.314333667287</v>
      </c>
      <c r="J2568">
        <f t="shared" si="261"/>
        <v>30312.090618844617</v>
      </c>
      <c r="AB2568" s="1">
        <v>42460</v>
      </c>
      <c r="AC2568">
        <v>2671.78</v>
      </c>
    </row>
    <row r="2569" spans="1:29">
      <c r="A2569" s="1">
        <v>42445</v>
      </c>
      <c r="B2569">
        <v>3146.8161381682398</v>
      </c>
      <c r="D2569" s="1">
        <v>42473</v>
      </c>
      <c r="E2569">
        <f t="shared" si="256"/>
        <v>2688.5</v>
      </c>
      <c r="F2569">
        <f t="shared" si="257"/>
        <v>3258.7779445720198</v>
      </c>
      <c r="G2569" s="2">
        <f t="shared" si="258"/>
        <v>2.8124253998567106E-3</v>
      </c>
      <c r="H2569" s="2">
        <f t="shared" si="259"/>
        <v>-8.0220954208944147E-3</v>
      </c>
      <c r="I2569">
        <f t="shared" si="260"/>
        <v>17489.363916680777</v>
      </c>
      <c r="J2569">
        <f t="shared" si="261"/>
        <v>30068.924135493449</v>
      </c>
      <c r="AB2569" s="1">
        <v>42461</v>
      </c>
      <c r="AC2569">
        <v>2670.59</v>
      </c>
    </row>
    <row r="2570" spans="1:29">
      <c r="A2570" s="1">
        <v>42446</v>
      </c>
      <c r="B2570">
        <v>3243.3465536766298</v>
      </c>
      <c r="D2570" s="1">
        <v>42474</v>
      </c>
      <c r="E2570">
        <f t="shared" si="256"/>
        <v>2687.79</v>
      </c>
      <c r="F2570">
        <f t="shared" si="257"/>
        <v>3201.1885113814201</v>
      </c>
      <c r="G2570" s="2">
        <f t="shared" si="258"/>
        <v>-2.6408778129072275E-4</v>
      </c>
      <c r="H2570" s="2">
        <f t="shared" si="259"/>
        <v>-1.7703444135837607E-2</v>
      </c>
      <c r="I2570">
        <f t="shared" si="260"/>
        <v>17484.745189367834</v>
      </c>
      <c r="J2570">
        <f t="shared" si="261"/>
        <v>29536.600616836004</v>
      </c>
      <c r="AB2570" s="1">
        <v>42464</v>
      </c>
      <c r="AC2570">
        <v>2674.95</v>
      </c>
    </row>
    <row r="2571" spans="1:29">
      <c r="A2571" s="1">
        <v>42447</v>
      </c>
      <c r="B2571">
        <v>3225.7131309270098</v>
      </c>
      <c r="D2571" s="1">
        <v>42475</v>
      </c>
      <c r="E2571">
        <f t="shared" si="256"/>
        <v>2695.27</v>
      </c>
      <c r="F2571">
        <f t="shared" si="257"/>
        <v>3234.8413198533399</v>
      </c>
      <c r="G2571" s="2">
        <f t="shared" si="258"/>
        <v>2.7829555136376083E-3</v>
      </c>
      <c r="H2571" s="2">
        <f t="shared" si="259"/>
        <v>1.0481248959073175E-2</v>
      </c>
      <c r="I2571">
        <f t="shared" si="260"/>
        <v>17533.404457397133</v>
      </c>
      <c r="J2571">
        <f t="shared" si="261"/>
        <v>29846.181081305775</v>
      </c>
      <c r="AB2571" s="1">
        <v>42465</v>
      </c>
      <c r="AC2571">
        <v>2684.66</v>
      </c>
    </row>
    <row r="2572" spans="1:29">
      <c r="A2572" s="1">
        <v>42450</v>
      </c>
      <c r="B2572">
        <v>3194.2521068042402</v>
      </c>
      <c r="D2572" s="1">
        <v>42478</v>
      </c>
      <c r="E2572">
        <f t="shared" si="256"/>
        <v>2692.09</v>
      </c>
      <c r="F2572">
        <f t="shared" si="257"/>
        <v>3233.1030708145599</v>
      </c>
      <c r="G2572" s="2">
        <f t="shared" si="258"/>
        <v>-1.1798446908843907E-3</v>
      </c>
      <c r="H2572" s="2">
        <f t="shared" si="259"/>
        <v>-5.6870138746293241E-4</v>
      </c>
      <c r="I2572">
        <f t="shared" si="260"/>
        <v>17512.717763234945</v>
      </c>
      <c r="J2572">
        <f t="shared" si="261"/>
        <v>29829.207516714367</v>
      </c>
      <c r="AB2572" s="1">
        <v>42466</v>
      </c>
      <c r="AC2572">
        <v>2680.71</v>
      </c>
    </row>
    <row r="2573" spans="1:29">
      <c r="A2573" s="1">
        <v>42451</v>
      </c>
      <c r="B2573">
        <v>3209.74662168327</v>
      </c>
      <c r="D2573" s="1">
        <v>42479</v>
      </c>
      <c r="E2573">
        <f t="shared" si="256"/>
        <v>2696.44</v>
      </c>
      <c r="F2573">
        <f t="shared" si="257"/>
        <v>3284.3240715369702</v>
      </c>
      <c r="G2573" s="2">
        <f t="shared" si="258"/>
        <v>1.615844938319233E-3</v>
      </c>
      <c r="H2573" s="2">
        <f t="shared" si="259"/>
        <v>1.5811325648277554E-2</v>
      </c>
      <c r="I2573">
        <f t="shared" si="260"/>
        <v>17541.015599588882</v>
      </c>
      <c r="J2573">
        <f t="shared" si="261"/>
        <v>30300.846830591185</v>
      </c>
      <c r="AB2573" s="1">
        <v>42467</v>
      </c>
      <c r="AC2573">
        <v>2693.05</v>
      </c>
    </row>
    <row r="2574" spans="1:29">
      <c r="A2574" s="1">
        <v>42452</v>
      </c>
      <c r="B2574">
        <v>3163.85774633857</v>
      </c>
      <c r="D2574" s="1">
        <v>42480</v>
      </c>
      <c r="E2574">
        <f t="shared" si="256"/>
        <v>2689.85</v>
      </c>
      <c r="F2574">
        <f t="shared" si="257"/>
        <v>3279.5619859533799</v>
      </c>
      <c r="G2574" s="2">
        <f t="shared" si="258"/>
        <v>-2.4439631514144855E-3</v>
      </c>
      <c r="H2574" s="2">
        <f t="shared" si="259"/>
        <v>-1.4812930851704534E-3</v>
      </c>
      <c r="I2574">
        <f t="shared" si="260"/>
        <v>17498.146003825099</v>
      </c>
      <c r="J2574">
        <f t="shared" si="261"/>
        <v>30255.962395706221</v>
      </c>
      <c r="AB2574" s="1">
        <v>42468</v>
      </c>
      <c r="AC2574">
        <v>2685.97</v>
      </c>
    </row>
    <row r="2575" spans="1:29">
      <c r="A2575" s="1">
        <v>42453</v>
      </c>
      <c r="B2575">
        <v>3152.5535549740698</v>
      </c>
      <c r="D2575" s="1">
        <v>42481</v>
      </c>
      <c r="E2575">
        <f t="shared" si="256"/>
        <v>2691.83</v>
      </c>
      <c r="F2575">
        <f t="shared" si="257"/>
        <v>3270.2876130135201</v>
      </c>
      <c r="G2575" s="2">
        <f t="shared" si="258"/>
        <v>7.3610052605155296E-4</v>
      </c>
      <c r="H2575" s="2">
        <f t="shared" si="259"/>
        <v>-2.8592795761920634E-3</v>
      </c>
      <c r="I2575">
        <f t="shared" si="260"/>
        <v>17511.026398303442</v>
      </c>
      <c r="J2575">
        <f t="shared" si="261"/>
        <v>30169.452140370144</v>
      </c>
      <c r="AB2575" s="1">
        <v>42471</v>
      </c>
      <c r="AC2575">
        <v>2687.16</v>
      </c>
    </row>
    <row r="2576" spans="1:29">
      <c r="A2576" s="1">
        <v>42457</v>
      </c>
      <c r="B2576">
        <v>3153.9305783894001</v>
      </c>
      <c r="D2576" s="1">
        <v>42482</v>
      </c>
      <c r="E2576">
        <f t="shared" si="256"/>
        <v>2692.31</v>
      </c>
      <c r="F2576">
        <f t="shared" si="257"/>
        <v>3217.6640592369799</v>
      </c>
      <c r="G2576" s="2">
        <f t="shared" si="258"/>
        <v>1.7831735287887618E-4</v>
      </c>
      <c r="H2576" s="2">
        <f t="shared" si="259"/>
        <v>-1.6122763786257797E-2</v>
      </c>
      <c r="I2576">
        <f t="shared" si="260"/>
        <v>17514.148918176979</v>
      </c>
      <c r="J2576">
        <f t="shared" si="261"/>
        <v>29683.037189950148</v>
      </c>
      <c r="AB2576" s="1">
        <v>42472</v>
      </c>
      <c r="AC2576">
        <v>2680.96</v>
      </c>
    </row>
    <row r="2577" spans="1:29">
      <c r="A2577" s="1">
        <v>42458</v>
      </c>
      <c r="B2577">
        <v>3208.2135651940198</v>
      </c>
      <c r="D2577" s="1">
        <v>42485</v>
      </c>
      <c r="E2577">
        <f t="shared" si="256"/>
        <v>2690.67</v>
      </c>
      <c r="F2577">
        <f t="shared" si="257"/>
        <v>3243.2862281315201</v>
      </c>
      <c r="G2577" s="2">
        <f t="shared" si="258"/>
        <v>-6.0914233502085136E-4</v>
      </c>
      <c r="H2577" s="2">
        <f t="shared" si="259"/>
        <v>7.9316228202009568E-3</v>
      </c>
      <c r="I2577">
        <f t="shared" si="260"/>
        <v>17503.480308609058</v>
      </c>
      <c r="J2577">
        <f t="shared" si="261"/>
        <v>29918.471845098829</v>
      </c>
      <c r="AB2577" s="1">
        <v>42473</v>
      </c>
      <c r="AC2577">
        <v>2688.5</v>
      </c>
    </row>
    <row r="2578" spans="1:29">
      <c r="A2578" s="1">
        <v>42459</v>
      </c>
      <c r="B2578">
        <v>3183.0614842189698</v>
      </c>
      <c r="D2578" s="1">
        <v>42486</v>
      </c>
      <c r="E2578">
        <f t="shared" si="256"/>
        <v>2687.78</v>
      </c>
      <c r="F2578">
        <f t="shared" si="257"/>
        <v>3246.7271249522701</v>
      </c>
      <c r="G2578" s="2">
        <f t="shared" si="258"/>
        <v>-1.0740819201164875E-3</v>
      </c>
      <c r="H2578" s="2">
        <f t="shared" si="259"/>
        <v>1.0295799188400853E-3</v>
      </c>
      <c r="I2578">
        <f t="shared" si="260"/>
        <v>17484.680136870466</v>
      </c>
      <c r="J2578">
        <f t="shared" si="261"/>
        <v>29949.275302912924</v>
      </c>
      <c r="AB2578" s="1">
        <v>42474</v>
      </c>
      <c r="AC2578">
        <v>2687.79</v>
      </c>
    </row>
    <row r="2579" spans="1:29">
      <c r="A2579" s="1">
        <v>42460</v>
      </c>
      <c r="B2579">
        <v>3211.4250819291701</v>
      </c>
      <c r="D2579" s="1">
        <v>42487</v>
      </c>
      <c r="E2579">
        <f t="shared" si="256"/>
        <v>2700.26</v>
      </c>
      <c r="F2579">
        <f t="shared" si="257"/>
        <v>3278.6248448328502</v>
      </c>
      <c r="G2579" s="2">
        <f t="shared" si="258"/>
        <v>4.6432371697089359E-3</v>
      </c>
      <c r="H2579" s="2">
        <f t="shared" si="259"/>
        <v>9.7932275606463452E-3</v>
      </c>
      <c r="I2579">
        <f t="shared" si="260"/>
        <v>17565.865653582456</v>
      </c>
      <c r="J2579">
        <f t="shared" si="261"/>
        <v>30242.575371230792</v>
      </c>
      <c r="AB2579" s="1">
        <v>42475</v>
      </c>
      <c r="AC2579">
        <v>2695.27</v>
      </c>
    </row>
    <row r="2580" spans="1:29">
      <c r="A2580" s="1">
        <v>42461</v>
      </c>
      <c r="B2580">
        <v>3181.69218260972</v>
      </c>
      <c r="D2580" s="1">
        <v>42488</v>
      </c>
      <c r="E2580">
        <f t="shared" si="256"/>
        <v>2703.17</v>
      </c>
      <c r="F2580">
        <f t="shared" si="257"/>
        <v>3328.3177043352998</v>
      </c>
      <c r="G2580" s="2">
        <f t="shared" si="258"/>
        <v>1.0776740017628406E-3</v>
      </c>
      <c r="H2580" s="2">
        <f t="shared" si="259"/>
        <v>1.5125267318644909E-2</v>
      </c>
      <c r="I2580">
        <f t="shared" si="260"/>
        <v>17584.79593031578</v>
      </c>
      <c r="J2580">
        <f t="shared" si="261"/>
        <v>30700.002408124921</v>
      </c>
      <c r="AB2580" s="1">
        <v>42478</v>
      </c>
      <c r="AC2580">
        <v>2692.09</v>
      </c>
    </row>
    <row r="2581" spans="1:29">
      <c r="A2581" s="1">
        <v>42464</v>
      </c>
      <c r="B2581">
        <v>3174.3466159275399</v>
      </c>
      <c r="D2581" s="1">
        <v>42489</v>
      </c>
      <c r="E2581">
        <f t="shared" si="256"/>
        <v>2708.36</v>
      </c>
      <c r="F2581">
        <f t="shared" si="257"/>
        <v>3394.7901345173</v>
      </c>
      <c r="G2581" s="2">
        <f t="shared" si="258"/>
        <v>1.919968037526365E-3</v>
      </c>
      <c r="H2581" s="2">
        <f t="shared" si="259"/>
        <v>1.9940431160475915E-2</v>
      </c>
      <c r="I2581">
        <f t="shared" si="260"/>
        <v>17618.558176448409</v>
      </c>
      <c r="J2581">
        <f t="shared" si="261"/>
        <v>31312.173692770579</v>
      </c>
      <c r="AB2581" s="1">
        <v>42479</v>
      </c>
      <c r="AC2581">
        <v>2696.44</v>
      </c>
    </row>
    <row r="2582" spans="1:29">
      <c r="A2582" s="1">
        <v>42465</v>
      </c>
      <c r="B2582">
        <v>3212.2247731116699</v>
      </c>
      <c r="D2582" s="1">
        <v>42492</v>
      </c>
      <c r="E2582">
        <f t="shared" si="256"/>
        <v>2700.32</v>
      </c>
      <c r="F2582">
        <f t="shared" si="257"/>
        <v>3397.2032849509101</v>
      </c>
      <c r="G2582" s="2">
        <f t="shared" si="258"/>
        <v>-2.9685861554593629E-3</v>
      </c>
      <c r="H2582" s="2">
        <f t="shared" si="259"/>
        <v>6.7949014983778111E-4</v>
      </c>
      <c r="I2582">
        <f t="shared" si="260"/>
        <v>17566.255968566649</v>
      </c>
      <c r="J2582">
        <f t="shared" si="261"/>
        <v>31333.450006364823</v>
      </c>
      <c r="AB2582" s="1">
        <v>42480</v>
      </c>
      <c r="AC2582">
        <v>2689.85</v>
      </c>
    </row>
    <row r="2583" spans="1:29">
      <c r="A2583" s="1">
        <v>42466</v>
      </c>
      <c r="B2583">
        <v>3189.2419069089101</v>
      </c>
      <c r="D2583" s="1">
        <v>42493</v>
      </c>
      <c r="E2583">
        <f t="shared" si="256"/>
        <v>2709.57</v>
      </c>
      <c r="F2583">
        <f t="shared" si="257"/>
        <v>3403.1076214379</v>
      </c>
      <c r="G2583" s="2">
        <f t="shared" si="258"/>
        <v>3.4255199383776969E-3</v>
      </c>
      <c r="H2583" s="2">
        <f t="shared" si="259"/>
        <v>1.70664996289246E-3</v>
      </c>
      <c r="I2583">
        <f t="shared" si="260"/>
        <v>17626.429528629622</v>
      </c>
      <c r="J2583">
        <f t="shared" si="261"/>
        <v>31386.925237655476</v>
      </c>
      <c r="AB2583" s="1">
        <v>42481</v>
      </c>
      <c r="AC2583">
        <v>2691.83</v>
      </c>
    </row>
    <row r="2584" spans="1:29">
      <c r="A2584" s="1">
        <v>42467</v>
      </c>
      <c r="B2584">
        <v>3240.1314810591698</v>
      </c>
      <c r="D2584" s="1">
        <v>42494</v>
      </c>
      <c r="E2584">
        <f t="shared" si="256"/>
        <v>2709.22</v>
      </c>
      <c r="F2584">
        <f t="shared" si="257"/>
        <v>3360.1560812061098</v>
      </c>
      <c r="G2584" s="2">
        <f t="shared" si="258"/>
        <v>-1.2917178740556867E-4</v>
      </c>
      <c r="H2584" s="2">
        <f t="shared" si="259"/>
        <v>-1.2652619236487783E-2</v>
      </c>
      <c r="I2584">
        <f t="shared" si="260"/>
        <v>17624.152691221832</v>
      </c>
      <c r="J2584">
        <f t="shared" si="261"/>
        <v>30989.798423619315</v>
      </c>
      <c r="AB2584" s="1">
        <v>42482</v>
      </c>
      <c r="AC2584">
        <v>2692.31</v>
      </c>
    </row>
    <row r="2585" spans="1:29">
      <c r="A2585" s="1">
        <v>42468</v>
      </c>
      <c r="B2585">
        <v>3249.1076622176602</v>
      </c>
      <c r="D2585" s="1">
        <v>42495</v>
      </c>
      <c r="E2585">
        <f t="shared" si="256"/>
        <v>2715.07</v>
      </c>
      <c r="F2585">
        <f t="shared" si="257"/>
        <v>3360.4259446846299</v>
      </c>
      <c r="G2585" s="2">
        <f t="shared" si="258"/>
        <v>2.1592930806653143E-3</v>
      </c>
      <c r="H2585" s="2">
        <f t="shared" si="259"/>
        <v>4.8963574366423731E-5</v>
      </c>
      <c r="I2585">
        <f t="shared" si="260"/>
        <v>17662.208402180575</v>
      </c>
      <c r="J2585">
        <f t="shared" si="261"/>
        <v>30991.315794919028</v>
      </c>
      <c r="AB2585" s="1">
        <v>42485</v>
      </c>
      <c r="AC2585">
        <v>2690.67</v>
      </c>
    </row>
    <row r="2586" spans="1:29">
      <c r="A2586" s="1">
        <v>42471</v>
      </c>
      <c r="B2586">
        <v>3286.0641429944399</v>
      </c>
      <c r="D2586" s="1">
        <v>42496</v>
      </c>
      <c r="E2586">
        <f t="shared" si="256"/>
        <v>2707.99</v>
      </c>
      <c r="F2586">
        <f t="shared" si="257"/>
        <v>3408.1856558312402</v>
      </c>
      <c r="G2586" s="2">
        <f t="shared" si="258"/>
        <v>-2.60766757394848E-3</v>
      </c>
      <c r="H2586" s="2">
        <f t="shared" si="259"/>
        <v>1.4181048844604438E-2</v>
      </c>
      <c r="I2586">
        <f t="shared" si="260"/>
        <v>17616.151234045887</v>
      </c>
      <c r="J2586">
        <f t="shared" si="261"/>
        <v>31430.805157965333</v>
      </c>
      <c r="AB2586" s="1">
        <v>42486</v>
      </c>
      <c r="AC2586">
        <v>2687.78</v>
      </c>
    </row>
    <row r="2587" spans="1:29">
      <c r="A2587" s="1">
        <v>42472</v>
      </c>
      <c r="B2587">
        <v>3285.0277677720201</v>
      </c>
      <c r="D2587" s="1">
        <v>42499</v>
      </c>
      <c r="E2587">
        <f t="shared" si="256"/>
        <v>2709.34</v>
      </c>
      <c r="F2587">
        <f t="shared" si="257"/>
        <v>3341.3549969516598</v>
      </c>
      <c r="G2587" s="2">
        <f t="shared" si="258"/>
        <v>4.9852473605893621E-4</v>
      </c>
      <c r="H2587" s="2">
        <f t="shared" si="259"/>
        <v>-1.9640216101624173E-2</v>
      </c>
      <c r="I2587">
        <f t="shared" si="260"/>
        <v>17624.933321190212</v>
      </c>
      <c r="J2587">
        <f t="shared" si="261"/>
        <v>30813.497352414852</v>
      </c>
      <c r="AB2587" s="1">
        <v>42487</v>
      </c>
      <c r="AC2587">
        <v>2700.26</v>
      </c>
    </row>
    <row r="2588" spans="1:29">
      <c r="A2588" s="1">
        <v>42473</v>
      </c>
      <c r="B2588">
        <v>3258.7779445720198</v>
      </c>
      <c r="D2588" s="1">
        <v>42500</v>
      </c>
      <c r="E2588">
        <f t="shared" si="256"/>
        <v>2710.79</v>
      </c>
      <c r="F2588">
        <f t="shared" si="257"/>
        <v>3334.02626302929</v>
      </c>
      <c r="G2588" s="2">
        <f t="shared" si="258"/>
        <v>5.3518569098010005E-4</v>
      </c>
      <c r="H2588" s="2">
        <f t="shared" si="259"/>
        <v>-2.2246911077801516E-3</v>
      </c>
      <c r="I2588">
        <f t="shared" si="260"/>
        <v>17634.365933308192</v>
      </c>
      <c r="J2588">
        <f t="shared" si="261"/>
        <v>30744.946838855329</v>
      </c>
      <c r="AB2588" s="1">
        <v>42488</v>
      </c>
      <c r="AC2588">
        <v>2703.17</v>
      </c>
    </row>
    <row r="2589" spans="1:29">
      <c r="A2589" s="1">
        <v>42474</v>
      </c>
      <c r="B2589">
        <v>3201.1885113814201</v>
      </c>
      <c r="D2589" s="1">
        <v>42501</v>
      </c>
      <c r="E2589">
        <f t="shared" si="256"/>
        <v>2715.88</v>
      </c>
      <c r="F2589">
        <f t="shared" si="257"/>
        <v>3367.2332979982002</v>
      </c>
      <c r="G2589" s="2">
        <f t="shared" si="258"/>
        <v>1.8776814139052078E-3</v>
      </c>
      <c r="H2589" s="2">
        <f t="shared" si="259"/>
        <v>9.9286908020753354E-3</v>
      </c>
      <c r="I2589">
        <f t="shared" si="260"/>
        <v>17667.477654467169</v>
      </c>
      <c r="J2589">
        <f t="shared" si="261"/>
        <v>31050.203909744563</v>
      </c>
      <c r="AB2589" s="1">
        <v>42489</v>
      </c>
      <c r="AC2589">
        <v>2708.36</v>
      </c>
    </row>
    <row r="2590" spans="1:29">
      <c r="A2590" s="1">
        <v>42475</v>
      </c>
      <c r="B2590">
        <v>3234.8413198533399</v>
      </c>
      <c r="D2590" s="1">
        <v>42502</v>
      </c>
      <c r="E2590">
        <f t="shared" si="256"/>
        <v>2708.43</v>
      </c>
      <c r="F2590">
        <f t="shared" si="257"/>
        <v>3347.5857646556001</v>
      </c>
      <c r="G2590" s="2">
        <f t="shared" si="258"/>
        <v>-2.7431256167430584E-3</v>
      </c>
      <c r="H2590" s="2">
        <f t="shared" si="259"/>
        <v>-5.8662681453726436E-3</v>
      </c>
      <c r="I2590">
        <f t="shared" si="260"/>
        <v>17619.013543929967</v>
      </c>
      <c r="J2590">
        <f t="shared" si="261"/>
        <v>30868.055087641504</v>
      </c>
      <c r="AB2590" s="1">
        <v>42492</v>
      </c>
      <c r="AC2590">
        <v>2700.32</v>
      </c>
    </row>
    <row r="2591" spans="1:29">
      <c r="A2591" s="1">
        <v>42478</v>
      </c>
      <c r="B2591">
        <v>3233.1030708145599</v>
      </c>
      <c r="D2591" s="1">
        <v>42503</v>
      </c>
      <c r="E2591">
        <f t="shared" si="256"/>
        <v>2718.37</v>
      </c>
      <c r="F2591">
        <f t="shared" si="257"/>
        <v>3360.6896631106802</v>
      </c>
      <c r="G2591" s="2">
        <f t="shared" si="258"/>
        <v>3.6700228545689662E-3</v>
      </c>
      <c r="H2591" s="2">
        <f t="shared" si="259"/>
        <v>3.8830832761381447E-3</v>
      </c>
      <c r="I2591">
        <f t="shared" si="260"/>
        <v>17683.67572631115</v>
      </c>
      <c r="J2591">
        <f t="shared" si="261"/>
        <v>30987.918316119234</v>
      </c>
      <c r="AB2591" s="1">
        <v>42493</v>
      </c>
      <c r="AC2591">
        <v>2709.57</v>
      </c>
    </row>
    <row r="2592" spans="1:29">
      <c r="A2592" s="1">
        <v>42479</v>
      </c>
      <c r="B2592">
        <v>3284.3240715369702</v>
      </c>
      <c r="D2592" s="1">
        <v>42506</v>
      </c>
      <c r="E2592">
        <f t="shared" si="256"/>
        <v>2709.36</v>
      </c>
      <c r="F2592">
        <f t="shared" si="257"/>
        <v>3352.9488447777699</v>
      </c>
      <c r="G2592" s="2">
        <f t="shared" si="258"/>
        <v>-3.3144862546304887E-3</v>
      </c>
      <c r="H2592" s="2">
        <f t="shared" si="259"/>
        <v>-2.3346914095520358E-3</v>
      </c>
      <c r="I2592">
        <f t="shared" si="260"/>
        <v>17625.063426184948</v>
      </c>
      <c r="J2592">
        <f t="shared" si="261"/>
        <v>30915.571089426692</v>
      </c>
      <c r="AB2592" s="1">
        <v>42494</v>
      </c>
      <c r="AC2592">
        <v>2709.22</v>
      </c>
    </row>
    <row r="2593" spans="1:29">
      <c r="A2593" s="1">
        <v>42480</v>
      </c>
      <c r="B2593">
        <v>3279.5619859533799</v>
      </c>
      <c r="D2593" s="1">
        <v>42507</v>
      </c>
      <c r="E2593">
        <f t="shared" si="256"/>
        <v>2709.56</v>
      </c>
      <c r="F2593">
        <f t="shared" si="257"/>
        <v>3359.0558764327202</v>
      </c>
      <c r="G2593" s="2">
        <f t="shared" si="258"/>
        <v>7.3818171080874961E-5</v>
      </c>
      <c r="H2593" s="2">
        <f t="shared" si="259"/>
        <v>1.7900420339203812E-3</v>
      </c>
      <c r="I2593">
        <f t="shared" si="260"/>
        <v>17626.364476132254</v>
      </c>
      <c r="J2593">
        <f t="shared" si="261"/>
        <v>30970.911261179419</v>
      </c>
      <c r="AB2593" s="1">
        <v>42495</v>
      </c>
      <c r="AC2593">
        <v>2715.07</v>
      </c>
    </row>
    <row r="2594" spans="1:29">
      <c r="A2594" s="1">
        <v>42481</v>
      </c>
      <c r="B2594">
        <v>3270.2876130135201</v>
      </c>
      <c r="D2594" s="1">
        <v>42508</v>
      </c>
      <c r="E2594">
        <f t="shared" si="256"/>
        <v>2688.63</v>
      </c>
      <c r="F2594">
        <f t="shared" si="257"/>
        <v>3331.6313752517699</v>
      </c>
      <c r="G2594" s="2">
        <f t="shared" si="258"/>
        <v>-7.7245013950604235E-3</v>
      </c>
      <c r="H2594" s="2">
        <f t="shared" si="259"/>
        <v>-8.1956972225170396E-3</v>
      </c>
      <c r="I2594">
        <f t="shared" si="260"/>
        <v>17490.209599146528</v>
      </c>
      <c r="J2594">
        <f t="shared" si="261"/>
        <v>30717.08304977735</v>
      </c>
      <c r="AB2594" s="1">
        <v>42496</v>
      </c>
      <c r="AC2594">
        <v>2707.99</v>
      </c>
    </row>
    <row r="2595" spans="1:29">
      <c r="A2595" s="1">
        <v>42482</v>
      </c>
      <c r="B2595">
        <v>3217.6640592369799</v>
      </c>
      <c r="D2595" s="1">
        <v>42509</v>
      </c>
      <c r="E2595">
        <f t="shared" si="256"/>
        <v>2695.91</v>
      </c>
      <c r="F2595">
        <f t="shared" si="257"/>
        <v>3283.8513230191202</v>
      </c>
      <c r="G2595" s="2">
        <f t="shared" si="258"/>
        <v>2.7076987164464938E-3</v>
      </c>
      <c r="H2595" s="2">
        <f t="shared" si="259"/>
        <v>-1.4372687383067217E-2</v>
      </c>
      <c r="I2595">
        <f t="shared" si="260"/>
        <v>17537.567817228519</v>
      </c>
      <c r="J2595">
        <f t="shared" si="261"/>
        <v>30275.596017783188</v>
      </c>
      <c r="AB2595" s="1">
        <v>42499</v>
      </c>
      <c r="AC2595">
        <v>2709.34</v>
      </c>
    </row>
    <row r="2596" spans="1:29">
      <c r="A2596" s="1">
        <v>42485</v>
      </c>
      <c r="B2596">
        <v>3243.2862281315201</v>
      </c>
      <c r="D2596" s="1">
        <v>42510</v>
      </c>
      <c r="E2596">
        <f t="shared" si="256"/>
        <v>2694.1</v>
      </c>
      <c r="F2596">
        <f t="shared" si="257"/>
        <v>3279.6277997451698</v>
      </c>
      <c r="G2596" s="2">
        <f t="shared" si="258"/>
        <v>-6.7138739794725399E-4</v>
      </c>
      <c r="H2596" s="2">
        <f t="shared" si="259"/>
        <v>-1.3174985652876551E-3</v>
      </c>
      <c r="I2596">
        <f t="shared" si="260"/>
        <v>17525.793315205385</v>
      </c>
      <c r="J2596">
        <f t="shared" si="261"/>
        <v>30235.707963466532</v>
      </c>
      <c r="AB2596" s="1">
        <v>42500</v>
      </c>
      <c r="AC2596">
        <v>2710.79</v>
      </c>
    </row>
    <row r="2597" spans="1:29">
      <c r="A2597" s="1">
        <v>42486</v>
      </c>
      <c r="B2597">
        <v>3246.7271249522701</v>
      </c>
      <c r="D2597" s="1">
        <v>42513</v>
      </c>
      <c r="E2597">
        <f t="shared" si="256"/>
        <v>2695.14</v>
      </c>
      <c r="F2597">
        <f t="shared" si="257"/>
        <v>3281.8351132172002</v>
      </c>
      <c r="G2597" s="2">
        <f t="shared" si="258"/>
        <v>3.8602872944570876E-4</v>
      </c>
      <c r="H2597" s="2">
        <f t="shared" si="259"/>
        <v>6.4168859147714164E-4</v>
      </c>
      <c r="I2597">
        <f t="shared" si="260"/>
        <v>17532.558774931382</v>
      </c>
      <c r="J2597">
        <f t="shared" si="261"/>
        <v>30255.109872321918</v>
      </c>
      <c r="AB2597" s="1">
        <v>42501</v>
      </c>
      <c r="AC2597">
        <v>2715.88</v>
      </c>
    </row>
    <row r="2598" spans="1:29">
      <c r="A2598" s="1">
        <v>42487</v>
      </c>
      <c r="B2598">
        <v>3278.6248448328502</v>
      </c>
      <c r="D2598" s="1">
        <v>42514</v>
      </c>
      <c r="E2598">
        <f t="shared" si="256"/>
        <v>2693.31</v>
      </c>
      <c r="F2598">
        <f t="shared" si="257"/>
        <v>3214.03127699178</v>
      </c>
      <c r="G2598" s="2">
        <f t="shared" si="258"/>
        <v>-6.7899997773768206E-4</v>
      </c>
      <c r="H2598" s="2">
        <f t="shared" si="259"/>
        <v>-2.0691691327849569E-2</v>
      </c>
      <c r="I2598">
        <f t="shared" si="260"/>
        <v>17520.654167913519</v>
      </c>
      <c r="J2598">
        <f t="shared" si="261"/>
        <v>29629.080477753661</v>
      </c>
      <c r="AB2598" s="1">
        <v>42502</v>
      </c>
      <c r="AC2598">
        <v>2708.43</v>
      </c>
    </row>
    <row r="2599" spans="1:29">
      <c r="A2599" s="1">
        <v>42488</v>
      </c>
      <c r="B2599">
        <v>3328.3177043352998</v>
      </c>
      <c r="D2599" s="1">
        <v>42515</v>
      </c>
      <c r="E2599">
        <f t="shared" si="256"/>
        <v>2694.26</v>
      </c>
      <c r="F2599">
        <f t="shared" si="257"/>
        <v>3199.45258563266</v>
      </c>
      <c r="G2599" s="2">
        <f t="shared" si="258"/>
        <v>3.5272582807044373E-4</v>
      </c>
      <c r="H2599" s="2">
        <f t="shared" si="259"/>
        <v>-4.5673011317346798E-3</v>
      </c>
      <c r="I2599">
        <f t="shared" si="260"/>
        <v>17526.834155163233</v>
      </c>
      <c r="J2599">
        <f t="shared" si="261"/>
        <v>29493.755544955362</v>
      </c>
      <c r="AB2599" s="1">
        <v>42503</v>
      </c>
      <c r="AC2599">
        <v>2718.37</v>
      </c>
    </row>
    <row r="2600" spans="1:29">
      <c r="A2600" s="1">
        <v>42489</v>
      </c>
      <c r="B2600">
        <v>3394.7901345173</v>
      </c>
      <c r="D2600" s="1">
        <v>42516</v>
      </c>
      <c r="E2600">
        <f t="shared" si="256"/>
        <v>2705.83</v>
      </c>
      <c r="F2600">
        <f t="shared" si="257"/>
        <v>3201.97611312156</v>
      </c>
      <c r="G2600" s="2">
        <f t="shared" si="258"/>
        <v>4.2943145798846061E-3</v>
      </c>
      <c r="H2600" s="2">
        <f t="shared" si="259"/>
        <v>7.5738806084210209E-4</v>
      </c>
      <c r="I2600">
        <f t="shared" si="260"/>
        <v>17602.09989461497</v>
      </c>
      <c r="J2600">
        <f t="shared" si="261"/>
        <v>29516.093763274504</v>
      </c>
      <c r="AB2600" s="1">
        <v>42506</v>
      </c>
      <c r="AC2600">
        <v>2709.36</v>
      </c>
    </row>
    <row r="2601" spans="1:29">
      <c r="A2601" s="1">
        <v>42492</v>
      </c>
      <c r="B2601">
        <v>3397.2032849509101</v>
      </c>
      <c r="D2601" s="1">
        <v>42517</v>
      </c>
      <c r="E2601">
        <f t="shared" si="256"/>
        <v>2704.26</v>
      </c>
      <c r="F2601">
        <f t="shared" si="257"/>
        <v>3182.1540050315998</v>
      </c>
      <c r="G2601" s="2">
        <f t="shared" si="258"/>
        <v>-5.8022861746664933E-4</v>
      </c>
      <c r="H2601" s="2">
        <f t="shared" si="259"/>
        <v>-6.2219350788453084E-3</v>
      </c>
      <c r="I2601">
        <f t="shared" si="260"/>
        <v>17591.886652528607</v>
      </c>
      <c r="J2601">
        <f t="shared" si="261"/>
        <v>29332.4465440983</v>
      </c>
      <c r="AB2601" s="1">
        <v>42507</v>
      </c>
      <c r="AC2601">
        <v>2709.56</v>
      </c>
    </row>
    <row r="2602" spans="1:29">
      <c r="A2602" s="1">
        <v>42493</v>
      </c>
      <c r="B2602">
        <v>3403.1076214379</v>
      </c>
      <c r="D2602" s="1">
        <v>42521</v>
      </c>
      <c r="E2602">
        <f t="shared" si="256"/>
        <v>2706.27</v>
      </c>
      <c r="F2602">
        <f t="shared" si="257"/>
        <v>3187.5183374919702</v>
      </c>
      <c r="G2602" s="2">
        <f t="shared" si="258"/>
        <v>7.4327172683097409E-4</v>
      </c>
      <c r="H2602" s="2">
        <f t="shared" si="259"/>
        <v>1.6544059305450783E-3</v>
      </c>
      <c r="I2602">
        <f t="shared" si="260"/>
        <v>17604.962204499046</v>
      </c>
      <c r="J2602">
        <f t="shared" si="261"/>
        <v>29380.974317618249</v>
      </c>
      <c r="AB2602" s="1">
        <v>42508</v>
      </c>
      <c r="AC2602">
        <v>2688.63</v>
      </c>
    </row>
    <row r="2603" spans="1:29">
      <c r="A2603" s="1">
        <v>42494</v>
      </c>
      <c r="B2603">
        <v>3360.1560812061098</v>
      </c>
      <c r="D2603" s="1">
        <v>42522</v>
      </c>
      <c r="E2603">
        <f t="shared" si="256"/>
        <v>2704.25</v>
      </c>
      <c r="F2603">
        <f t="shared" si="257"/>
        <v>3181.9671664582702</v>
      </c>
      <c r="G2603" s="2">
        <f t="shared" si="258"/>
        <v>-7.4641480709614072E-4</v>
      </c>
      <c r="H2603" s="2">
        <f t="shared" si="259"/>
        <v>-1.772883041121697E-3</v>
      </c>
      <c r="I2603">
        <f t="shared" si="260"/>
        <v>17591.821600031242</v>
      </c>
      <c r="J2603">
        <f t="shared" si="261"/>
        <v>29328.885286518911</v>
      </c>
      <c r="AB2603" s="1">
        <v>42509</v>
      </c>
      <c r="AC2603">
        <v>2695.91</v>
      </c>
    </row>
    <row r="2604" spans="1:29">
      <c r="A2604" s="1">
        <v>42495</v>
      </c>
      <c r="B2604">
        <v>3360.4259446846299</v>
      </c>
      <c r="D2604" s="1">
        <v>42523</v>
      </c>
      <c r="E2604">
        <f t="shared" si="256"/>
        <v>2710.75</v>
      </c>
      <c r="F2604">
        <f t="shared" si="257"/>
        <v>3184.6071292281899</v>
      </c>
      <c r="G2604" s="2">
        <f t="shared" si="258"/>
        <v>2.4036239253026892E-3</v>
      </c>
      <c r="H2604" s="2">
        <f t="shared" si="259"/>
        <v>7.983145305202285E-4</v>
      </c>
      <c r="I2604">
        <f t="shared" si="260"/>
        <v>17634.105723318735</v>
      </c>
      <c r="J2604">
        <f t="shared" si="261"/>
        <v>29352.298961807097</v>
      </c>
      <c r="AB2604" s="1">
        <v>42510</v>
      </c>
      <c r="AC2604">
        <v>2694.1</v>
      </c>
    </row>
    <row r="2605" spans="1:29">
      <c r="A2605" s="1">
        <v>42496</v>
      </c>
      <c r="B2605">
        <v>3408.1856558312402</v>
      </c>
      <c r="D2605" s="1">
        <v>42524</v>
      </c>
      <c r="E2605">
        <f t="shared" si="256"/>
        <v>2727.6</v>
      </c>
      <c r="F2605">
        <f t="shared" si="257"/>
        <v>3284.3003142908901</v>
      </c>
      <c r="G2605" s="2">
        <f t="shared" si="258"/>
        <v>6.2159918841648842E-3</v>
      </c>
      <c r="H2605" s="2">
        <f t="shared" si="259"/>
        <v>3.1273355272806246E-2</v>
      </c>
      <c r="I2605">
        <f t="shared" si="260"/>
        <v>17743.719181379391</v>
      </c>
      <c r="J2605">
        <f t="shared" si="261"/>
        <v>30270.243835313311</v>
      </c>
      <c r="AB2605" s="1">
        <v>42513</v>
      </c>
      <c r="AC2605">
        <v>2695.14</v>
      </c>
    </row>
    <row r="2606" spans="1:29">
      <c r="A2606" s="1">
        <v>42499</v>
      </c>
      <c r="B2606">
        <v>3341.3549969516598</v>
      </c>
      <c r="D2606" s="1">
        <v>42527</v>
      </c>
      <c r="E2606">
        <f t="shared" si="256"/>
        <v>2724.9</v>
      </c>
      <c r="F2606">
        <f t="shared" si="257"/>
        <v>3288.22090505298</v>
      </c>
      <c r="G2606" s="2">
        <f t="shared" si="258"/>
        <v>-9.8988121425425124E-4</v>
      </c>
      <c r="H2606" s="2">
        <f t="shared" si="259"/>
        <v>1.1623877808045421E-3</v>
      </c>
      <c r="I2606">
        <f t="shared" si="260"/>
        <v>17726.15500709074</v>
      </c>
      <c r="J2606">
        <f t="shared" si="261"/>
        <v>30305.42959686945</v>
      </c>
      <c r="AB2606" s="1">
        <v>42514</v>
      </c>
      <c r="AC2606">
        <v>2693.31</v>
      </c>
    </row>
    <row r="2607" spans="1:29">
      <c r="A2607" s="1">
        <v>42500</v>
      </c>
      <c r="B2607">
        <v>3334.02626302929</v>
      </c>
      <c r="D2607" s="1">
        <v>42528</v>
      </c>
      <c r="E2607">
        <f t="shared" si="256"/>
        <v>2729.24</v>
      </c>
      <c r="F2607">
        <f t="shared" si="257"/>
        <v>3293.6352803310401</v>
      </c>
      <c r="G2607" s="2">
        <f t="shared" si="258"/>
        <v>1.5927189988622636E-3</v>
      </c>
      <c r="H2607" s="2">
        <f t="shared" si="259"/>
        <v>1.6152479762608593E-3</v>
      </c>
      <c r="I2607">
        <f t="shared" si="260"/>
        <v>17754.387790947312</v>
      </c>
      <c r="J2607">
        <f t="shared" si="261"/>
        <v>30354.380380695507</v>
      </c>
      <c r="AB2607" s="1">
        <v>42515</v>
      </c>
      <c r="AC2607">
        <v>2694.26</v>
      </c>
    </row>
    <row r="2608" spans="1:29">
      <c r="A2608" s="1">
        <v>42501</v>
      </c>
      <c r="B2608">
        <v>3367.2332979982002</v>
      </c>
      <c r="D2608" s="1">
        <v>42529</v>
      </c>
      <c r="E2608">
        <f t="shared" si="256"/>
        <v>2733.57</v>
      </c>
      <c r="F2608">
        <f t="shared" si="257"/>
        <v>3339.90400917229</v>
      </c>
      <c r="G2608" s="2">
        <f t="shared" si="258"/>
        <v>1.5865222552799985E-3</v>
      </c>
      <c r="H2608" s="2">
        <f t="shared" si="259"/>
        <v>1.4016571981997872E-2</v>
      </c>
      <c r="I2608">
        <f t="shared" si="260"/>
        <v>17782.55552230652</v>
      </c>
      <c r="J2608">
        <f t="shared" si="261"/>
        <v>30779.844738270469</v>
      </c>
      <c r="AB2608" s="1">
        <v>42516</v>
      </c>
      <c r="AC2608">
        <v>2705.83</v>
      </c>
    </row>
    <row r="2609" spans="1:29">
      <c r="A2609" s="1">
        <v>42502</v>
      </c>
      <c r="B2609">
        <v>3347.5857646556001</v>
      </c>
      <c r="D2609" s="1">
        <v>42530</v>
      </c>
      <c r="E2609">
        <f t="shared" si="256"/>
        <v>2739.69</v>
      </c>
      <c r="F2609">
        <f t="shared" si="257"/>
        <v>3371.6893970784099</v>
      </c>
      <c r="G2609" s="2">
        <f t="shared" si="258"/>
        <v>2.2388305402825104E-3</v>
      </c>
      <c r="H2609" s="2">
        <f t="shared" si="259"/>
        <v>9.4855075113374435E-3</v>
      </c>
      <c r="I2609">
        <f t="shared" si="260"/>
        <v>17822.36765069413</v>
      </c>
      <c r="J2609">
        <f t="shared" si="261"/>
        <v>31071.807186733131</v>
      </c>
      <c r="AB2609" s="1">
        <v>42517</v>
      </c>
      <c r="AC2609">
        <v>2704.26</v>
      </c>
    </row>
    <row r="2610" spans="1:29">
      <c r="A2610" s="1">
        <v>42503</v>
      </c>
      <c r="B2610">
        <v>3360.6896631106802</v>
      </c>
      <c r="D2610" s="1">
        <v>42531</v>
      </c>
      <c r="E2610">
        <f t="shared" si="256"/>
        <v>2743.66</v>
      </c>
      <c r="F2610">
        <f t="shared" si="257"/>
        <v>3385.9234077819701</v>
      </c>
      <c r="G2610" s="2">
        <f t="shared" si="258"/>
        <v>1.4490690552579899E-3</v>
      </c>
      <c r="H2610" s="2">
        <f t="shared" si="259"/>
        <v>4.190276521066261E-3</v>
      </c>
      <c r="I2610">
        <f t="shared" si="260"/>
        <v>17848.193492148181</v>
      </c>
      <c r="J2610">
        <f t="shared" si="261"/>
        <v>31202.006650854793</v>
      </c>
      <c r="AB2610" s="1">
        <v>42521</v>
      </c>
      <c r="AC2610">
        <v>2706.27</v>
      </c>
    </row>
    <row r="2611" spans="1:29">
      <c r="A2611" s="1">
        <v>42506</v>
      </c>
      <c r="B2611">
        <v>3352.9488447777699</v>
      </c>
      <c r="D2611" s="1">
        <v>42534</v>
      </c>
      <c r="E2611">
        <f t="shared" si="256"/>
        <v>2744.15</v>
      </c>
      <c r="F2611">
        <f t="shared" si="257"/>
        <v>3419.0267094518299</v>
      </c>
      <c r="G2611" s="2">
        <f t="shared" si="258"/>
        <v>1.7859355751093098E-4</v>
      </c>
      <c r="H2611" s="2">
        <f t="shared" si="259"/>
        <v>9.7453934080221297E-3</v>
      </c>
      <c r="I2611">
        <f t="shared" si="260"/>
        <v>17851.381064519086</v>
      </c>
      <c r="J2611">
        <f t="shared" si="261"/>
        <v>31506.082480787092</v>
      </c>
      <c r="AB2611" s="1">
        <v>42522</v>
      </c>
      <c r="AC2611">
        <v>2704.25</v>
      </c>
    </row>
    <row r="2612" spans="1:29">
      <c r="A2612" s="1">
        <v>42507</v>
      </c>
      <c r="B2612">
        <v>3359.0558764327202</v>
      </c>
      <c r="D2612" s="1">
        <v>42535</v>
      </c>
      <c r="E2612">
        <f t="shared" si="256"/>
        <v>2739.07</v>
      </c>
      <c r="F2612">
        <f t="shared" si="257"/>
        <v>3412.0064213093101</v>
      </c>
      <c r="G2612" s="2">
        <f t="shared" si="258"/>
        <v>-1.8512107574294445E-3</v>
      </c>
      <c r="H2612" s="2">
        <f t="shared" si="259"/>
        <v>-2.0846493818384207E-3</v>
      </c>
      <c r="I2612">
        <f t="shared" si="260"/>
        <v>17818.334395857477</v>
      </c>
      <c r="J2612">
        <f t="shared" si="261"/>
        <v>31440.40334541937</v>
      </c>
      <c r="AB2612" s="1">
        <v>42523</v>
      </c>
      <c r="AC2612">
        <v>2710.75</v>
      </c>
    </row>
    <row r="2613" spans="1:29">
      <c r="A2613" s="1">
        <v>42508</v>
      </c>
      <c r="B2613">
        <v>3331.6313752517699</v>
      </c>
      <c r="D2613" s="1">
        <v>42536</v>
      </c>
      <c r="E2613">
        <f t="shared" si="256"/>
        <v>2742.25</v>
      </c>
      <c r="F2613">
        <f t="shared" si="257"/>
        <v>3419.9325973885798</v>
      </c>
      <c r="G2613" s="2">
        <f t="shared" si="258"/>
        <v>1.1609779961812006E-3</v>
      </c>
      <c r="H2613" s="2">
        <f t="shared" si="259"/>
        <v>2.2916757533247519E-3</v>
      </c>
      <c r="I2613">
        <f t="shared" si="260"/>
        <v>17839.021090019665</v>
      </c>
      <c r="J2613">
        <f t="shared" si="261"/>
        <v>31512.454555440818</v>
      </c>
      <c r="AB2613" s="1">
        <v>42524</v>
      </c>
      <c r="AC2613">
        <v>2727.6</v>
      </c>
    </row>
    <row r="2614" spans="1:29">
      <c r="A2614" s="1">
        <v>42509</v>
      </c>
      <c r="B2614">
        <v>3283.8513230191202</v>
      </c>
      <c r="D2614" s="1">
        <v>42537</v>
      </c>
      <c r="E2614">
        <f t="shared" si="256"/>
        <v>2746.9</v>
      </c>
      <c r="F2614">
        <f t="shared" si="257"/>
        <v>3447.7890177291702</v>
      </c>
      <c r="G2614" s="2">
        <f t="shared" si="258"/>
        <v>1.6956878475704595E-3</v>
      </c>
      <c r="H2614" s="2">
        <f t="shared" si="259"/>
        <v>8.1139634708250145E-3</v>
      </c>
      <c r="I2614">
        <f t="shared" si="260"/>
        <v>17869.270501294566</v>
      </c>
      <c r="J2614">
        <f t="shared" si="261"/>
        <v>31768.145460579697</v>
      </c>
      <c r="AB2614" s="1">
        <v>42527</v>
      </c>
      <c r="AC2614">
        <v>2724.9</v>
      </c>
    </row>
    <row r="2615" spans="1:29">
      <c r="A2615" s="1">
        <v>42510</v>
      </c>
      <c r="B2615">
        <v>3279.6277997451698</v>
      </c>
      <c r="D2615" s="1">
        <v>42538</v>
      </c>
      <c r="E2615">
        <f t="shared" si="256"/>
        <v>2738.74</v>
      </c>
      <c r="F2615">
        <f t="shared" si="257"/>
        <v>3430.7009942171198</v>
      </c>
      <c r="G2615" s="2">
        <f t="shared" si="258"/>
        <v>-2.9706214277914755E-3</v>
      </c>
      <c r="H2615" s="2">
        <f t="shared" si="259"/>
        <v>-4.9875757689899266E-3</v>
      </c>
      <c r="I2615">
        <f t="shared" si="260"/>
        <v>17816.18766344442</v>
      </c>
      <c r="J2615">
        <f t="shared" si="261"/>
        <v>31609.699428054762</v>
      </c>
      <c r="AB2615" s="1">
        <v>42528</v>
      </c>
      <c r="AC2615">
        <v>2729.24</v>
      </c>
    </row>
    <row r="2616" spans="1:29">
      <c r="A2616" s="1">
        <v>42513</v>
      </c>
      <c r="B2616">
        <v>3281.8351132172002</v>
      </c>
      <c r="D2616" s="1">
        <v>42541</v>
      </c>
      <c r="E2616">
        <f t="shared" si="256"/>
        <v>2737.78</v>
      </c>
      <c r="F2616">
        <f t="shared" si="257"/>
        <v>3414.4187527564</v>
      </c>
      <c r="G2616" s="2">
        <f t="shared" si="258"/>
        <v>-3.5052615436281798E-4</v>
      </c>
      <c r="H2616" s="2">
        <f t="shared" si="259"/>
        <v>-4.7773884234554639E-3</v>
      </c>
      <c r="I2616">
        <f t="shared" si="260"/>
        <v>17809.942623697345</v>
      </c>
      <c r="J2616">
        <f t="shared" si="261"/>
        <v>31458.687615938266</v>
      </c>
      <c r="AB2616" s="1">
        <v>42529</v>
      </c>
      <c r="AC2616">
        <v>2733.57</v>
      </c>
    </row>
    <row r="2617" spans="1:29">
      <c r="A2617" s="1">
        <v>42514</v>
      </c>
      <c r="B2617">
        <v>3214.03127699178</v>
      </c>
      <c r="D2617" s="1">
        <v>42542</v>
      </c>
      <c r="E2617">
        <f t="shared" si="256"/>
        <v>2735.23</v>
      </c>
      <c r="F2617">
        <f t="shared" si="257"/>
        <v>3362.1541092324301</v>
      </c>
      <c r="G2617" s="2">
        <f t="shared" si="258"/>
        <v>-9.3141158164655735E-4</v>
      </c>
      <c r="H2617" s="2">
        <f t="shared" si="259"/>
        <v>-1.5338388942403169E-2</v>
      </c>
      <c r="I2617">
        <f t="shared" si="260"/>
        <v>17793.354236869174</v>
      </c>
      <c r="J2617">
        <f t="shared" si="261"/>
        <v>30976.162029667445</v>
      </c>
      <c r="AB2617" s="1">
        <v>42530</v>
      </c>
      <c r="AC2617">
        <v>2739.69</v>
      </c>
    </row>
    <row r="2618" spans="1:29">
      <c r="A2618" s="1">
        <v>42515</v>
      </c>
      <c r="B2618">
        <v>3199.45258563266</v>
      </c>
      <c r="D2618" s="1">
        <v>42543</v>
      </c>
      <c r="E2618">
        <f t="shared" si="256"/>
        <v>2738</v>
      </c>
      <c r="F2618">
        <f t="shared" si="257"/>
        <v>3362.0483786884402</v>
      </c>
      <c r="G2618" s="2">
        <f t="shared" si="258"/>
        <v>1.0127119108813698E-3</v>
      </c>
      <c r="H2618" s="2">
        <f t="shared" si="259"/>
        <v>-6.2796469191638612E-5</v>
      </c>
      <c r="I2618">
        <f t="shared" si="260"/>
        <v>17811.373778639383</v>
      </c>
      <c r="J2618">
        <f t="shared" si="261"/>
        <v>30974.216836062875</v>
      </c>
      <c r="AB2618" s="1">
        <v>42531</v>
      </c>
      <c r="AC2618">
        <v>2743.66</v>
      </c>
    </row>
    <row r="2619" spans="1:29">
      <c r="A2619" s="1">
        <v>42516</v>
      </c>
      <c r="B2619">
        <v>3201.97611312156</v>
      </c>
      <c r="D2619" s="1">
        <v>42544</v>
      </c>
      <c r="E2619">
        <f t="shared" si="256"/>
        <v>2732.61</v>
      </c>
      <c r="F2619">
        <f t="shared" si="257"/>
        <v>3334.1819555136499</v>
      </c>
      <c r="G2619" s="2">
        <f t="shared" si="258"/>
        <v>-1.9685902118333765E-3</v>
      </c>
      <c r="H2619" s="2">
        <f t="shared" si="259"/>
        <v>-8.31987454448283E-3</v>
      </c>
      <c r="I2619">
        <f t="shared" si="260"/>
        <v>17776.310482559449</v>
      </c>
      <c r="J2619">
        <f t="shared" si="261"/>
        <v>30716.515237873224</v>
      </c>
      <c r="AB2619" s="1">
        <v>42534</v>
      </c>
      <c r="AC2619">
        <v>2744.15</v>
      </c>
    </row>
    <row r="2620" spans="1:29">
      <c r="A2620" s="1">
        <v>42517</v>
      </c>
      <c r="B2620">
        <v>3182.1540050315998</v>
      </c>
      <c r="D2620" s="1">
        <v>42545</v>
      </c>
      <c r="E2620">
        <f t="shared" si="256"/>
        <v>2744.94</v>
      </c>
      <c r="F2620">
        <f t="shared" si="257"/>
        <v>3507.1999160118999</v>
      </c>
      <c r="G2620" s="2">
        <f t="shared" si="258"/>
        <v>4.5121696839285352E-3</v>
      </c>
      <c r="H2620" s="2">
        <f t="shared" si="259"/>
        <v>5.1860827887385851E-2</v>
      </c>
      <c r="I2620">
        <f t="shared" si="260"/>
        <v>17856.520211810956</v>
      </c>
      <c r="J2620">
        <f t="shared" si="261"/>
        <v>32309.499147924831</v>
      </c>
      <c r="AB2620" s="1">
        <v>42535</v>
      </c>
      <c r="AC2620">
        <v>2739.07</v>
      </c>
    </row>
    <row r="2621" spans="1:29">
      <c r="A2621" s="1">
        <v>42521</v>
      </c>
      <c r="B2621">
        <v>3187.5183374919702</v>
      </c>
      <c r="D2621" s="1">
        <v>42548</v>
      </c>
      <c r="E2621">
        <f t="shared" si="256"/>
        <v>2764.28</v>
      </c>
      <c r="F2621">
        <f t="shared" si="257"/>
        <v>3533.2293125340202</v>
      </c>
      <c r="G2621" s="2">
        <f t="shared" si="258"/>
        <v>7.0456913448018188E-3</v>
      </c>
      <c r="H2621" s="2">
        <f t="shared" si="259"/>
        <v>7.3903539030984681E-3</v>
      </c>
      <c r="I2621">
        <f t="shared" si="260"/>
        <v>17982.331741715592</v>
      </c>
      <c r="J2621">
        <f t="shared" si="261"/>
        <v>32548.277781059853</v>
      </c>
      <c r="AB2621" s="1">
        <v>42536</v>
      </c>
      <c r="AC2621">
        <v>2742.25</v>
      </c>
    </row>
    <row r="2622" spans="1:29">
      <c r="A2622" s="1">
        <v>42522</v>
      </c>
      <c r="B2622">
        <v>3181.9671664582702</v>
      </c>
      <c r="D2622" s="1">
        <v>42549</v>
      </c>
      <c r="E2622">
        <f t="shared" si="256"/>
        <v>2766.1</v>
      </c>
      <c r="F2622">
        <f t="shared" si="257"/>
        <v>3516.70856998112</v>
      </c>
      <c r="G2622" s="2">
        <f t="shared" si="258"/>
        <v>6.5839929384847728E-4</v>
      </c>
      <c r="H2622" s="2">
        <f t="shared" si="259"/>
        <v>-4.7071687163632633E-3</v>
      </c>
      <c r="I2622">
        <f t="shared" si="260"/>
        <v>17994.171296236087</v>
      </c>
      <c r="J2622">
        <f t="shared" si="261"/>
        <v>32395.067546117349</v>
      </c>
      <c r="AB2622" s="1">
        <v>42537</v>
      </c>
      <c r="AC2622">
        <v>2746.9</v>
      </c>
    </row>
    <row r="2623" spans="1:29">
      <c r="A2623" s="1">
        <v>42523</v>
      </c>
      <c r="B2623">
        <v>3184.6071292281899</v>
      </c>
      <c r="D2623" s="1">
        <v>42550</v>
      </c>
      <c r="E2623">
        <f t="shared" si="256"/>
        <v>2768.82</v>
      </c>
      <c r="F2623">
        <f t="shared" si="257"/>
        <v>3536.5010024077101</v>
      </c>
      <c r="G2623" s="2">
        <f t="shared" si="258"/>
        <v>9.8333393586647055E-4</v>
      </c>
      <c r="H2623" s="2">
        <f t="shared" si="259"/>
        <v>5.5967635680614584E-3</v>
      </c>
      <c r="I2623">
        <f t="shared" si="260"/>
        <v>18011.86557551947</v>
      </c>
      <c r="J2623">
        <f t="shared" si="261"/>
        <v>32576.375079944344</v>
      </c>
      <c r="AB2623" s="1">
        <v>42538</v>
      </c>
      <c r="AC2623">
        <v>2738.74</v>
      </c>
    </row>
    <row r="2624" spans="1:29">
      <c r="A2624" s="1">
        <v>42524</v>
      </c>
      <c r="B2624">
        <v>3284.3003142908901</v>
      </c>
      <c r="D2624" s="1">
        <v>42551</v>
      </c>
      <c r="E2624">
        <f t="shared" si="256"/>
        <v>2767.19</v>
      </c>
      <c r="F2624">
        <f t="shared" si="257"/>
        <v>3531.1493800339199</v>
      </c>
      <c r="G2624" s="2">
        <f t="shared" si="258"/>
        <v>-5.8869843471232031E-4</v>
      </c>
      <c r="H2624" s="2">
        <f t="shared" si="259"/>
        <v>-1.5446026651059533E-3</v>
      </c>
      <c r="I2624">
        <f t="shared" si="260"/>
        <v>18001.262018448913</v>
      </c>
      <c r="J2624">
        <f t="shared" si="261"/>
        <v>32526.057524176373</v>
      </c>
      <c r="AB2624" s="1">
        <v>42541</v>
      </c>
      <c r="AC2624">
        <v>2737.78</v>
      </c>
    </row>
    <row r="2625" spans="1:29">
      <c r="A2625" s="1">
        <v>42527</v>
      </c>
      <c r="B2625">
        <v>3288.22090505298</v>
      </c>
      <c r="D2625" s="1">
        <v>42552</v>
      </c>
      <c r="E2625">
        <f t="shared" si="256"/>
        <v>2778.15</v>
      </c>
      <c r="F2625">
        <f t="shared" si="257"/>
        <v>3547.3464819901401</v>
      </c>
      <c r="G2625" s="2">
        <f t="shared" si="258"/>
        <v>3.9606965911267444E-3</v>
      </c>
      <c r="H2625" s="2">
        <f t="shared" si="259"/>
        <v>4.5555714285588581E-3</v>
      </c>
      <c r="I2625">
        <f t="shared" si="260"/>
        <v>18072.559555561362</v>
      </c>
      <c r="J2625">
        <f t="shared" si="261"/>
        <v>32674.232302517168</v>
      </c>
      <c r="AB2625" s="1">
        <v>42542</v>
      </c>
      <c r="AC2625">
        <v>2735.23</v>
      </c>
    </row>
    <row r="2626" spans="1:29">
      <c r="A2626" s="1">
        <v>42528</v>
      </c>
      <c r="B2626">
        <v>3293.6352803310401</v>
      </c>
      <c r="D2626" s="1">
        <v>42556</v>
      </c>
      <c r="E2626">
        <f t="shared" si="256"/>
        <v>2798.57</v>
      </c>
      <c r="F2626">
        <f t="shared" si="257"/>
        <v>3670.3936319096301</v>
      </c>
      <c r="G2626" s="2">
        <f t="shared" si="258"/>
        <v>7.3502150711803882E-3</v>
      </c>
      <c r="H2626" s="2">
        <f t="shared" si="259"/>
        <v>3.4655747344325936E-2</v>
      </c>
      <c r="I2626">
        <f t="shared" si="260"/>
        <v>18205.396755181453</v>
      </c>
      <c r="J2626">
        <f t="shared" si="261"/>
        <v>33806.582241863012</v>
      </c>
      <c r="AB2626" s="1">
        <v>42543</v>
      </c>
      <c r="AC2626">
        <v>2738</v>
      </c>
    </row>
    <row r="2627" spans="1:29">
      <c r="A2627" s="1">
        <v>42529</v>
      </c>
      <c r="B2627">
        <v>3339.90400917229</v>
      </c>
      <c r="D2627" s="1">
        <v>42557</v>
      </c>
      <c r="E2627">
        <f t="shared" si="256"/>
        <v>2794.96</v>
      </c>
      <c r="F2627">
        <f t="shared" si="257"/>
        <v>3693.9038490688599</v>
      </c>
      <c r="G2627" s="2">
        <f t="shared" si="258"/>
        <v>-1.2899445073734084E-3</v>
      </c>
      <c r="H2627" s="2">
        <f t="shared" si="259"/>
        <v>6.3740174973299871E-3</v>
      </c>
      <c r="I2627">
        <f t="shared" si="260"/>
        <v>18181.912803632553</v>
      </c>
      <c r="J2627">
        <f t="shared" si="261"/>
        <v>34022.065988597569</v>
      </c>
      <c r="AB2627" s="1">
        <v>42544</v>
      </c>
      <c r="AC2627">
        <v>2732.61</v>
      </c>
    </row>
    <row r="2628" spans="1:29">
      <c r="A2628" s="1">
        <v>42530</v>
      </c>
      <c r="B2628">
        <v>3371.6893970784099</v>
      </c>
      <c r="D2628" s="1">
        <v>42558</v>
      </c>
      <c r="E2628">
        <f t="shared" si="256"/>
        <v>2800.97</v>
      </c>
      <c r="F2628">
        <f t="shared" si="257"/>
        <v>3682.2157408919802</v>
      </c>
      <c r="G2628" s="2">
        <f t="shared" si="258"/>
        <v>2.1502991098261148E-3</v>
      </c>
      <c r="H2628" s="2">
        <f t="shared" si="259"/>
        <v>-3.1955106611271425E-3</v>
      </c>
      <c r="I2628">
        <f t="shared" si="260"/>
        <v>18221.00935454914</v>
      </c>
      <c r="J2628">
        <f t="shared" si="261"/>
        <v>33913.348114017434</v>
      </c>
      <c r="AB2628" s="1">
        <v>42545</v>
      </c>
      <c r="AC2628">
        <v>2744.94</v>
      </c>
    </row>
    <row r="2629" spans="1:29">
      <c r="A2629" s="1">
        <v>42531</v>
      </c>
      <c r="B2629">
        <v>3385.9234077819701</v>
      </c>
      <c r="D2629" s="1">
        <v>42559</v>
      </c>
      <c r="E2629">
        <f t="shared" ref="E2629:E2692" si="262">SUMIF(AB:AB,D2629,AC:AC)</f>
        <v>2808.98</v>
      </c>
      <c r="F2629">
        <f t="shared" ref="F2629:F2692" si="263">SUMIF(A:A,D2629,B:B)</f>
        <v>3682.5253680803899</v>
      </c>
      <c r="G2629" s="2">
        <f t="shared" ref="G2629:G2692" si="264">E2629/E2628-1</f>
        <v>2.859723595754371E-3</v>
      </c>
      <c r="H2629" s="2">
        <f t="shared" ref="H2629:H2692" si="265">(F2629/F2628-1)-($M$23/252)</f>
        <v>5.2737987394325333E-5</v>
      </c>
      <c r="I2629">
        <f t="shared" ref="I2629:I2692" si="266">I2628*(1+G2629)</f>
        <v>18273.116404938806</v>
      </c>
      <c r="J2629">
        <f t="shared" ref="J2629:J2692" si="267">J2628*(1+H2629)</f>
        <v>33915.136635742769</v>
      </c>
      <c r="AB2629" s="1">
        <v>42548</v>
      </c>
      <c r="AC2629">
        <v>2764.28</v>
      </c>
    </row>
    <row r="2630" spans="1:29">
      <c r="A2630" s="1">
        <v>42534</v>
      </c>
      <c r="B2630">
        <v>3419.0267094518299</v>
      </c>
      <c r="D2630" s="1">
        <v>42562</v>
      </c>
      <c r="E2630">
        <f t="shared" si="262"/>
        <v>2804</v>
      </c>
      <c r="F2630">
        <f t="shared" si="263"/>
        <v>3670.1051923392401</v>
      </c>
      <c r="G2630" s="2">
        <f t="shared" si="264"/>
        <v>-1.772885531402868E-3</v>
      </c>
      <c r="H2630" s="2">
        <f t="shared" si="265"/>
        <v>-3.4040824531601835E-3</v>
      </c>
      <c r="I2630">
        <f t="shared" si="266"/>
        <v>18240.720261250848</v>
      </c>
      <c r="J2630">
        <f t="shared" si="267"/>
        <v>33799.68671422451</v>
      </c>
      <c r="AB2630" s="1">
        <v>42549</v>
      </c>
      <c r="AC2630">
        <v>2766.1</v>
      </c>
    </row>
    <row r="2631" spans="1:29">
      <c r="A2631" s="1">
        <v>42535</v>
      </c>
      <c r="B2631">
        <v>3412.0064213093101</v>
      </c>
      <c r="D2631" s="1">
        <v>42563</v>
      </c>
      <c r="E2631">
        <f t="shared" si="262"/>
        <v>2795.7</v>
      </c>
      <c r="F2631">
        <f t="shared" si="263"/>
        <v>3599.9961028020198</v>
      </c>
      <c r="G2631" s="2">
        <f t="shared" si="264"/>
        <v>-2.9600570613410593E-3</v>
      </c>
      <c r="H2631" s="2">
        <f t="shared" si="265"/>
        <v>-1.9134095820686512E-2</v>
      </c>
      <c r="I2631">
        <f t="shared" si="266"/>
        <v>18186.726688437586</v>
      </c>
      <c r="J2631">
        <f t="shared" si="267"/>
        <v>33152.960269925352</v>
      </c>
      <c r="AB2631" s="1">
        <v>42550</v>
      </c>
      <c r="AC2631">
        <v>2768.82</v>
      </c>
    </row>
    <row r="2632" spans="1:29">
      <c r="A2632" s="1">
        <v>42536</v>
      </c>
      <c r="B2632">
        <v>3419.9325973885798</v>
      </c>
      <c r="D2632" s="1">
        <v>42564</v>
      </c>
      <c r="E2632">
        <f t="shared" si="262"/>
        <v>2806.5</v>
      </c>
      <c r="F2632">
        <f t="shared" si="263"/>
        <v>3639.47338196194</v>
      </c>
      <c r="G2632" s="2">
        <f t="shared" si="264"/>
        <v>3.8630754372788179E-3</v>
      </c>
      <c r="H2632" s="2">
        <f t="shared" si="265"/>
        <v>1.0934573542620807E-2</v>
      </c>
      <c r="I2632">
        <f t="shared" si="266"/>
        <v>18256.983385592193</v>
      </c>
      <c r="J2632">
        <f t="shared" si="267"/>
        <v>33515.473752152437</v>
      </c>
      <c r="AB2632" s="1">
        <v>42551</v>
      </c>
      <c r="AC2632">
        <v>2767.19</v>
      </c>
    </row>
    <row r="2633" spans="1:29">
      <c r="A2633" s="1">
        <v>42537</v>
      </c>
      <c r="B2633">
        <v>3447.7890177291702</v>
      </c>
      <c r="D2633" s="1">
        <v>42565</v>
      </c>
      <c r="E2633">
        <f t="shared" si="262"/>
        <v>2795.94</v>
      </c>
      <c r="F2633">
        <f t="shared" si="263"/>
        <v>3595.8563363816502</v>
      </c>
      <c r="G2633" s="2">
        <f t="shared" si="264"/>
        <v>-3.7626937466594956E-3</v>
      </c>
      <c r="H2633" s="2">
        <f t="shared" si="265"/>
        <v>-1.2015787888183171E-2</v>
      </c>
      <c r="I2633">
        <f t="shared" si="266"/>
        <v>18188.28794837436</v>
      </c>
      <c r="J2633">
        <f t="shared" si="267"/>
        <v>33112.758928574607</v>
      </c>
      <c r="AB2633" s="1">
        <v>42552</v>
      </c>
      <c r="AC2633">
        <v>2778.15</v>
      </c>
    </row>
    <row r="2634" spans="1:29">
      <c r="A2634" s="1">
        <v>42538</v>
      </c>
      <c r="B2634">
        <v>3430.7009942171198</v>
      </c>
      <c r="D2634" s="1">
        <v>42566</v>
      </c>
      <c r="E2634">
        <f t="shared" si="262"/>
        <v>2785.76</v>
      </c>
      <c r="F2634">
        <f t="shared" si="263"/>
        <v>3572.58797690148</v>
      </c>
      <c r="G2634" s="2">
        <f t="shared" si="264"/>
        <v>-3.6409937266178583E-3</v>
      </c>
      <c r="H2634" s="2">
        <f t="shared" si="265"/>
        <v>-6.5022304939993721E-3</v>
      </c>
      <c r="I2634">
        <f t="shared" si="266"/>
        <v>18122.064506056409</v>
      </c>
      <c r="J2634">
        <f t="shared" si="267"/>
        <v>32897.452137728782</v>
      </c>
      <c r="AB2634" s="1">
        <v>42556</v>
      </c>
      <c r="AC2634">
        <v>2798.57</v>
      </c>
    </row>
    <row r="2635" spans="1:29">
      <c r="A2635" s="1">
        <v>42541</v>
      </c>
      <c r="B2635">
        <v>3414.4187527564</v>
      </c>
      <c r="D2635" s="1">
        <v>42569</v>
      </c>
      <c r="E2635">
        <f t="shared" si="262"/>
        <v>2787.69</v>
      </c>
      <c r="F2635">
        <f t="shared" si="263"/>
        <v>3580.6467342631499</v>
      </c>
      <c r="G2635" s="2">
        <f t="shared" si="264"/>
        <v>6.9280914364466817E-4</v>
      </c>
      <c r="H2635" s="2">
        <f t="shared" si="265"/>
        <v>2.2243705726384352E-3</v>
      </c>
      <c r="I2635">
        <f t="shared" si="266"/>
        <v>18134.619638047923</v>
      </c>
      <c r="J2635">
        <f t="shared" si="267"/>
        <v>32970.628262178725</v>
      </c>
      <c r="AB2635" s="1">
        <v>42557</v>
      </c>
      <c r="AC2635">
        <v>2794.96</v>
      </c>
    </row>
    <row r="2636" spans="1:29">
      <c r="A2636" s="1">
        <v>42542</v>
      </c>
      <c r="B2636">
        <v>3362.1541092324301</v>
      </c>
      <c r="D2636" s="1">
        <v>42570</v>
      </c>
      <c r="E2636">
        <f t="shared" si="262"/>
        <v>2792.57</v>
      </c>
      <c r="F2636">
        <f t="shared" si="263"/>
        <v>3596.0057993846299</v>
      </c>
      <c r="G2636" s="2">
        <f t="shared" si="264"/>
        <v>1.7505533255133265E-3</v>
      </c>
      <c r="H2636" s="2">
        <f t="shared" si="265"/>
        <v>4.2581175468240032E-3</v>
      </c>
      <c r="I2636">
        <f t="shared" si="266"/>
        <v>18166.365256762227</v>
      </c>
      <c r="J2636">
        <f t="shared" si="267"/>
        <v>33111.021072911717</v>
      </c>
      <c r="AB2636" s="1">
        <v>42558</v>
      </c>
      <c r="AC2636">
        <v>2800.97</v>
      </c>
    </row>
    <row r="2637" spans="1:29">
      <c r="A2637" s="1">
        <v>42543</v>
      </c>
      <c r="B2637">
        <v>3362.0483786884402</v>
      </c>
      <c r="D2637" s="1">
        <v>42571</v>
      </c>
      <c r="E2637">
        <f t="shared" si="262"/>
        <v>2789.58</v>
      </c>
      <c r="F2637">
        <f t="shared" si="263"/>
        <v>3558.1863851061698</v>
      </c>
      <c r="G2637" s="2">
        <f t="shared" si="264"/>
        <v>-1.0706983173206508E-3</v>
      </c>
      <c r="H2637" s="2">
        <f t="shared" si="265"/>
        <v>-1.0548410743049718E-2</v>
      </c>
      <c r="I2637">
        <f t="shared" si="266"/>
        <v>18146.91456004998</v>
      </c>
      <c r="J2637">
        <f t="shared" si="267"/>
        <v>32761.752422512869</v>
      </c>
      <c r="AB2637" s="1">
        <v>42559</v>
      </c>
      <c r="AC2637">
        <v>2808.98</v>
      </c>
    </row>
    <row r="2638" spans="1:29">
      <c r="A2638" s="1">
        <v>42544</v>
      </c>
      <c r="B2638">
        <v>3334.1819555136499</v>
      </c>
      <c r="D2638" s="1">
        <v>42572</v>
      </c>
      <c r="E2638">
        <f t="shared" si="262"/>
        <v>2793.58</v>
      </c>
      <c r="F2638">
        <f t="shared" si="263"/>
        <v>3592.8197563984399</v>
      </c>
      <c r="G2638" s="2">
        <f t="shared" si="264"/>
        <v>1.4339076133325079E-3</v>
      </c>
      <c r="H2638" s="2">
        <f t="shared" si="265"/>
        <v>9.702084499439179E-3</v>
      </c>
      <c r="I2638">
        <f t="shared" si="266"/>
        <v>18172.935558996131</v>
      </c>
      <c r="J2638">
        <f t="shared" si="267"/>
        <v>33079.609712865793</v>
      </c>
      <c r="AB2638" s="1">
        <v>42562</v>
      </c>
      <c r="AC2638">
        <v>2804</v>
      </c>
    </row>
    <row r="2639" spans="1:29">
      <c r="A2639" s="1">
        <v>42545</v>
      </c>
      <c r="B2639">
        <v>3507.1999160118999</v>
      </c>
      <c r="D2639" s="1">
        <v>42573</v>
      </c>
      <c r="E2639">
        <f t="shared" si="262"/>
        <v>2794.13</v>
      </c>
      <c r="F2639">
        <f t="shared" si="263"/>
        <v>3574.79992409136</v>
      </c>
      <c r="G2639" s="2">
        <f t="shared" si="264"/>
        <v>1.9687998911788185E-4</v>
      </c>
      <c r="H2639" s="2">
        <f t="shared" si="265"/>
        <v>-5.0468616809142049E-3</v>
      </c>
      <c r="I2639">
        <f t="shared" si="266"/>
        <v>18176.513446351226</v>
      </c>
      <c r="J2639">
        <f t="shared" si="267"/>
        <v>32912.661498186331</v>
      </c>
      <c r="AB2639" s="1">
        <v>42563</v>
      </c>
      <c r="AC2639">
        <v>2795.7</v>
      </c>
    </row>
    <row r="2640" spans="1:29">
      <c r="A2640" s="1">
        <v>42548</v>
      </c>
      <c r="B2640">
        <v>3533.2293125340202</v>
      </c>
      <c r="D2640" s="1">
        <v>42576</v>
      </c>
      <c r="E2640">
        <f t="shared" si="262"/>
        <v>2793.24</v>
      </c>
      <c r="F2640">
        <f t="shared" si="263"/>
        <v>3562.0974345750201</v>
      </c>
      <c r="G2640" s="2">
        <f t="shared" si="264"/>
        <v>-3.1852490757422469E-4</v>
      </c>
      <c r="H2640" s="2">
        <f t="shared" si="265"/>
        <v>-3.5846919908600109E-3</v>
      </c>
      <c r="I2640">
        <f t="shared" si="266"/>
        <v>18170.723774085705</v>
      </c>
      <c r="J2640">
        <f t="shared" si="267"/>
        <v>32794.6797441159</v>
      </c>
      <c r="AB2640" s="1">
        <v>42564</v>
      </c>
      <c r="AC2640">
        <v>2806.5</v>
      </c>
    </row>
    <row r="2641" spans="1:29">
      <c r="A2641" s="1">
        <v>42549</v>
      </c>
      <c r="B2641">
        <v>3516.70856998112</v>
      </c>
      <c r="D2641" s="1">
        <v>42577</v>
      </c>
      <c r="E2641">
        <f t="shared" si="262"/>
        <v>2792.4</v>
      </c>
      <c r="F2641">
        <f t="shared" si="263"/>
        <v>3565.6137662021902</v>
      </c>
      <c r="G2641" s="2">
        <f t="shared" si="264"/>
        <v>-3.0072603857878022E-4</v>
      </c>
      <c r="H2641" s="2">
        <f t="shared" si="265"/>
        <v>9.5580279938752922E-4</v>
      </c>
      <c r="I2641">
        <f t="shared" si="266"/>
        <v>18165.259364307014</v>
      </c>
      <c r="J2641">
        <f t="shared" si="267"/>
        <v>32826.02499082034</v>
      </c>
      <c r="AB2641" s="1">
        <v>42565</v>
      </c>
      <c r="AC2641">
        <v>2795.94</v>
      </c>
    </row>
    <row r="2642" spans="1:29">
      <c r="A2642" s="1">
        <v>42550</v>
      </c>
      <c r="B2642">
        <v>3536.5010024077101</v>
      </c>
      <c r="D2642" s="1">
        <v>42578</v>
      </c>
      <c r="E2642">
        <f t="shared" si="262"/>
        <v>2800.06</v>
      </c>
      <c r="F2642">
        <f t="shared" si="263"/>
        <v>3593.2367502049101</v>
      </c>
      <c r="G2642" s="2">
        <f t="shared" si="264"/>
        <v>2.7431600057297167E-3</v>
      </c>
      <c r="H2642" s="2">
        <f t="shared" si="265"/>
        <v>7.7156996368411227E-3</v>
      </c>
      <c r="I2642">
        <f t="shared" si="266"/>
        <v>18215.089577288887</v>
      </c>
      <c r="J2642">
        <f t="shared" si="267"/>
        <v>33079.300739920945</v>
      </c>
      <c r="AB2642" s="1">
        <v>42566</v>
      </c>
      <c r="AC2642">
        <v>2785.76</v>
      </c>
    </row>
    <row r="2643" spans="1:29">
      <c r="A2643" s="1">
        <v>42551</v>
      </c>
      <c r="B2643">
        <v>3531.1493800339199</v>
      </c>
      <c r="D2643" s="1">
        <v>42579</v>
      </c>
      <c r="E2643">
        <f t="shared" si="262"/>
        <v>2798.9</v>
      </c>
      <c r="F2643">
        <f t="shared" si="263"/>
        <v>3608.7680795348901</v>
      </c>
      <c r="G2643" s="2">
        <f t="shared" si="264"/>
        <v>-4.1427683692485395E-4</v>
      </c>
      <c r="H2643" s="2">
        <f t="shared" si="265"/>
        <v>4.2910293090921651E-3</v>
      </c>
      <c r="I2643">
        <f t="shared" si="266"/>
        <v>18207.543487594507</v>
      </c>
      <c r="J2643">
        <f t="shared" si="267"/>
        <v>33221.244988920218</v>
      </c>
      <c r="AB2643" s="1">
        <v>42569</v>
      </c>
      <c r="AC2643">
        <v>2787.69</v>
      </c>
    </row>
    <row r="2644" spans="1:29">
      <c r="A2644" s="1">
        <v>42552</v>
      </c>
      <c r="B2644">
        <v>3547.3464819901401</v>
      </c>
      <c r="D2644" s="1">
        <v>42580</v>
      </c>
      <c r="E2644">
        <f t="shared" si="262"/>
        <v>2807.62</v>
      </c>
      <c r="F2644">
        <f t="shared" si="263"/>
        <v>3663.29797662293</v>
      </c>
      <c r="G2644" s="2">
        <f t="shared" si="264"/>
        <v>3.1155096645110181E-3</v>
      </c>
      <c r="H2644" s="2">
        <f t="shared" si="265"/>
        <v>1.5079041898381352E-2</v>
      </c>
      <c r="I2644">
        <f t="shared" si="266"/>
        <v>18264.269265297113</v>
      </c>
      <c r="J2644">
        <f t="shared" si="267"/>
        <v>33722.189534024532</v>
      </c>
      <c r="AB2644" s="1">
        <v>42570</v>
      </c>
      <c r="AC2644">
        <v>2792.57</v>
      </c>
    </row>
    <row r="2645" spans="1:29">
      <c r="A2645" s="1">
        <v>42556</v>
      </c>
      <c r="B2645">
        <v>3670.3936319096301</v>
      </c>
      <c r="D2645" s="1">
        <v>42583</v>
      </c>
      <c r="E2645">
        <f t="shared" si="262"/>
        <v>2797.84</v>
      </c>
      <c r="F2645">
        <f t="shared" si="263"/>
        <v>3645.80870731299</v>
      </c>
      <c r="G2645" s="2">
        <f t="shared" si="264"/>
        <v>-3.4833773801297152E-3</v>
      </c>
      <c r="H2645" s="2">
        <f t="shared" si="265"/>
        <v>-4.8055361334150889E-3</v>
      </c>
      <c r="I2645">
        <f t="shared" si="266"/>
        <v>18200.647922873777</v>
      </c>
      <c r="J2645">
        <f t="shared" si="267"/>
        <v>33560.136333720904</v>
      </c>
      <c r="AB2645" s="1">
        <v>42571</v>
      </c>
      <c r="AC2645">
        <v>2789.58</v>
      </c>
    </row>
    <row r="2646" spans="1:29">
      <c r="A2646" s="1">
        <v>42557</v>
      </c>
      <c r="B2646">
        <v>3693.9038490688599</v>
      </c>
      <c r="D2646" s="1">
        <v>42584</v>
      </c>
      <c r="E2646">
        <f t="shared" si="262"/>
        <v>2787.29</v>
      </c>
      <c r="F2646">
        <f t="shared" si="263"/>
        <v>3674.0075185864898</v>
      </c>
      <c r="G2646" s="2">
        <f t="shared" si="264"/>
        <v>-3.7707660195007708E-3</v>
      </c>
      <c r="H2646" s="2">
        <f t="shared" si="265"/>
        <v>7.7032341295611654E-3</v>
      </c>
      <c r="I2646">
        <f t="shared" si="266"/>
        <v>18132.017538153308</v>
      </c>
      <c r="J2646">
        <f t="shared" si="267"/>
        <v>33818.657921319544</v>
      </c>
      <c r="AB2646" s="1">
        <v>42572</v>
      </c>
      <c r="AC2646">
        <v>2793.58</v>
      </c>
    </row>
    <row r="2647" spans="1:29">
      <c r="A2647" s="1">
        <v>42558</v>
      </c>
      <c r="B2647">
        <v>3682.2157408919802</v>
      </c>
      <c r="D2647" s="1">
        <v>42585</v>
      </c>
      <c r="E2647">
        <f t="shared" si="262"/>
        <v>2786.01</v>
      </c>
      <c r="F2647">
        <f t="shared" si="263"/>
        <v>3655.7462739994698</v>
      </c>
      <c r="G2647" s="2">
        <f t="shared" si="264"/>
        <v>-4.5922742161730312E-4</v>
      </c>
      <c r="H2647" s="2">
        <f t="shared" si="265"/>
        <v>-5.0017376703460955E-3</v>
      </c>
      <c r="I2647">
        <f t="shared" si="266"/>
        <v>18123.690818490541</v>
      </c>
      <c r="J2647">
        <f t="shared" si="267"/>
        <v>33649.505866033935</v>
      </c>
      <c r="AB2647" s="1">
        <v>42573</v>
      </c>
      <c r="AC2647">
        <v>2794.13</v>
      </c>
    </row>
    <row r="2648" spans="1:29">
      <c r="A2648" s="1">
        <v>42559</v>
      </c>
      <c r="B2648">
        <v>3682.5253680803899</v>
      </c>
      <c r="D2648" s="1">
        <v>42586</v>
      </c>
      <c r="E2648">
        <f t="shared" si="262"/>
        <v>2795.84</v>
      </c>
      <c r="F2648">
        <f t="shared" si="263"/>
        <v>3670.9089596304002</v>
      </c>
      <c r="G2648" s="2">
        <f t="shared" si="264"/>
        <v>3.5283434014952153E-3</v>
      </c>
      <c r="H2648" s="2">
        <f t="shared" si="265"/>
        <v>4.1162815356337815E-3</v>
      </c>
      <c r="I2648">
        <f t="shared" si="266"/>
        <v>18187.637423400702</v>
      </c>
      <c r="J2648">
        <f t="shared" si="267"/>
        <v>33788.01670571349</v>
      </c>
      <c r="AB2648" s="1">
        <v>42576</v>
      </c>
      <c r="AC2648">
        <v>2793.24</v>
      </c>
    </row>
    <row r="2649" spans="1:29">
      <c r="A2649" s="1">
        <v>42562</v>
      </c>
      <c r="B2649">
        <v>3670.1051923392401</v>
      </c>
      <c r="D2649" s="1">
        <v>42587</v>
      </c>
      <c r="E2649">
        <f t="shared" si="262"/>
        <v>2785.46</v>
      </c>
      <c r="F2649">
        <f t="shared" si="263"/>
        <v>3594.3249272367002</v>
      </c>
      <c r="G2649" s="2">
        <f t="shared" si="264"/>
        <v>-3.7126588073710387E-3</v>
      </c>
      <c r="H2649" s="2">
        <f t="shared" si="265"/>
        <v>-2.0893765909107995E-2</v>
      </c>
      <c r="I2649">
        <f t="shared" si="266"/>
        <v>18120.112931135442</v>
      </c>
      <c r="J2649">
        <f t="shared" si="267"/>
        <v>33082.05779413128</v>
      </c>
      <c r="AB2649" s="1">
        <v>42577</v>
      </c>
      <c r="AC2649">
        <v>2792.4</v>
      </c>
    </row>
    <row r="2650" spans="1:29">
      <c r="A2650" s="1">
        <v>42563</v>
      </c>
      <c r="B2650">
        <v>3599.9961028020198</v>
      </c>
      <c r="D2650" s="1">
        <v>42590</v>
      </c>
      <c r="E2650">
        <f t="shared" si="262"/>
        <v>2789.87</v>
      </c>
      <c r="F2650">
        <f t="shared" si="263"/>
        <v>3594.6730677761402</v>
      </c>
      <c r="G2650" s="2">
        <f t="shared" si="264"/>
        <v>1.5832214427777824E-3</v>
      </c>
      <c r="H2650" s="2">
        <f t="shared" si="265"/>
        <v>6.5509187504443015E-5</v>
      </c>
      <c r="I2650">
        <f t="shared" si="266"/>
        <v>18148.801082473572</v>
      </c>
      <c r="J2650">
        <f t="shared" si="267"/>
        <v>33084.224972858348</v>
      </c>
      <c r="AB2650" s="1">
        <v>42578</v>
      </c>
      <c r="AC2650">
        <v>2800.06</v>
      </c>
    </row>
    <row r="2651" spans="1:29">
      <c r="A2651" s="1">
        <v>42564</v>
      </c>
      <c r="B2651">
        <v>3639.47338196194</v>
      </c>
      <c r="D2651" s="1">
        <v>42591</v>
      </c>
      <c r="E2651">
        <f t="shared" si="262"/>
        <v>2799.61</v>
      </c>
      <c r="F2651">
        <f t="shared" si="263"/>
        <v>3620.57869145633</v>
      </c>
      <c r="G2651" s="2">
        <f t="shared" si="264"/>
        <v>3.491202099022539E-3</v>
      </c>
      <c r="H2651" s="2">
        <f t="shared" si="265"/>
        <v>7.1753211060129E-3</v>
      </c>
      <c r="I2651">
        <f t="shared" si="266"/>
        <v>18212.162214907446</v>
      </c>
      <c r="J2651">
        <f t="shared" si="267"/>
        <v>33321.614910582175</v>
      </c>
      <c r="AB2651" s="1">
        <v>42579</v>
      </c>
      <c r="AC2651">
        <v>2798.9</v>
      </c>
    </row>
    <row r="2652" spans="1:29">
      <c r="A2652" s="1">
        <v>42565</v>
      </c>
      <c r="B2652">
        <v>3595.8563363816502</v>
      </c>
      <c r="D2652" s="1">
        <v>42592</v>
      </c>
      <c r="E2652">
        <f t="shared" si="262"/>
        <v>2807.78</v>
      </c>
      <c r="F2652">
        <f t="shared" si="263"/>
        <v>3646.5656663853802</v>
      </c>
      <c r="G2652" s="2">
        <f t="shared" si="264"/>
        <v>2.9182636152893515E-3</v>
      </c>
      <c r="H2652" s="2">
        <f t="shared" si="265"/>
        <v>7.1462257460673476E-3</v>
      </c>
      <c r="I2652">
        <f t="shared" si="266"/>
        <v>18265.310105254957</v>
      </c>
      <c r="J2652">
        <f t="shared" si="267"/>
        <v>33559.738692956715</v>
      </c>
      <c r="AB2652" s="1">
        <v>42580</v>
      </c>
      <c r="AC2652">
        <v>2807.62</v>
      </c>
    </row>
    <row r="2653" spans="1:29">
      <c r="A2653" s="1">
        <v>42566</v>
      </c>
      <c r="B2653">
        <v>3572.58797690148</v>
      </c>
      <c r="D2653" s="1">
        <v>42593</v>
      </c>
      <c r="E2653">
        <f t="shared" si="262"/>
        <v>2795.41</v>
      </c>
      <c r="F2653">
        <f t="shared" si="263"/>
        <v>3624.6488981951102</v>
      </c>
      <c r="G2653" s="2">
        <f t="shared" si="264"/>
        <v>-4.4056158246017496E-3</v>
      </c>
      <c r="H2653" s="2">
        <f t="shared" si="265"/>
        <v>-6.0415983545552328E-3</v>
      </c>
      <c r="I2653">
        <f t="shared" si="266"/>
        <v>18184.840166013986</v>
      </c>
      <c r="J2653">
        <f t="shared" si="267"/>
        <v>33356.984230890048</v>
      </c>
      <c r="AB2653" s="1">
        <v>42583</v>
      </c>
      <c r="AC2653">
        <v>2797.84</v>
      </c>
    </row>
    <row r="2654" spans="1:29">
      <c r="A2654" s="1">
        <v>42569</v>
      </c>
      <c r="B2654">
        <v>3580.6467342631499</v>
      </c>
      <c r="D2654" s="1">
        <v>42594</v>
      </c>
      <c r="E2654">
        <f t="shared" si="262"/>
        <v>2807.14</v>
      </c>
      <c r="F2654">
        <f t="shared" si="263"/>
        <v>3622.0864634638301</v>
      </c>
      <c r="G2654" s="2">
        <f t="shared" si="264"/>
        <v>4.1961644266852449E-3</v>
      </c>
      <c r="H2654" s="2">
        <f t="shared" si="265"/>
        <v>-7.3829622473656686E-4</v>
      </c>
      <c r="I2654">
        <f t="shared" si="266"/>
        <v>18261.146745423572</v>
      </c>
      <c r="J2654">
        <f t="shared" si="267"/>
        <v>33332.356895363788</v>
      </c>
      <c r="AB2654" s="1">
        <v>42584</v>
      </c>
      <c r="AC2654">
        <v>2787.29</v>
      </c>
    </row>
    <row r="2655" spans="1:29">
      <c r="A2655" s="1">
        <v>42570</v>
      </c>
      <c r="B2655">
        <v>3596.0057993846299</v>
      </c>
      <c r="D2655" s="1">
        <v>42597</v>
      </c>
      <c r="E2655">
        <f t="shared" si="262"/>
        <v>2800.97</v>
      </c>
      <c r="F2655">
        <f t="shared" si="263"/>
        <v>3628.0958526538898</v>
      </c>
      <c r="G2655" s="2">
        <f t="shared" si="264"/>
        <v>-2.1979666137065257E-3</v>
      </c>
      <c r="H2655" s="2">
        <f t="shared" si="265"/>
        <v>1.6277468010699966E-3</v>
      </c>
      <c r="I2655">
        <f t="shared" si="266"/>
        <v>18221.009354549136</v>
      </c>
      <c r="J2655">
        <f t="shared" si="267"/>
        <v>33386.613532672338</v>
      </c>
      <c r="AB2655" s="1">
        <v>42585</v>
      </c>
      <c r="AC2655">
        <v>2786.01</v>
      </c>
    </row>
    <row r="2656" spans="1:29">
      <c r="A2656" s="1">
        <v>42571</v>
      </c>
      <c r="B2656">
        <v>3558.1863851061698</v>
      </c>
      <c r="D2656" s="1">
        <v>42598</v>
      </c>
      <c r="E2656">
        <f t="shared" si="262"/>
        <v>2799.26</v>
      </c>
      <c r="F2656">
        <f t="shared" si="263"/>
        <v>3650.8449020898202</v>
      </c>
      <c r="G2656" s="2">
        <f t="shared" si="264"/>
        <v>-6.1050279010466113E-4</v>
      </c>
      <c r="H2656" s="2">
        <f t="shared" si="265"/>
        <v>6.2388956713571257E-3</v>
      </c>
      <c r="I2656">
        <f t="shared" si="266"/>
        <v>18209.885377499661</v>
      </c>
      <c r="J2656">
        <f t="shared" si="267"/>
        <v>33594.909131322594</v>
      </c>
      <c r="AB2656" s="1">
        <v>42586</v>
      </c>
      <c r="AC2656">
        <v>2795.84</v>
      </c>
    </row>
    <row r="2657" spans="1:29">
      <c r="A2657" s="1">
        <v>42572</v>
      </c>
      <c r="B2657">
        <v>3592.8197563984399</v>
      </c>
      <c r="D2657" s="1">
        <v>42599</v>
      </c>
      <c r="E2657">
        <f t="shared" si="262"/>
        <v>2804.48</v>
      </c>
      <c r="F2657">
        <f t="shared" si="263"/>
        <v>3633.4420726220901</v>
      </c>
      <c r="G2657" s="2">
        <f t="shared" si="264"/>
        <v>1.8647785486163304E-3</v>
      </c>
      <c r="H2657" s="2">
        <f t="shared" si="265"/>
        <v>-4.7981442728194709E-3</v>
      </c>
      <c r="I2657">
        <f t="shared" si="266"/>
        <v>18243.842781124386</v>
      </c>
      <c r="J2657">
        <f t="shared" si="267"/>
        <v>33433.715910478248</v>
      </c>
      <c r="AB2657" s="1">
        <v>42587</v>
      </c>
      <c r="AC2657">
        <v>2785.46</v>
      </c>
    </row>
    <row r="2658" spans="1:29">
      <c r="A2658" s="1">
        <v>42573</v>
      </c>
      <c r="B2658">
        <v>3574.79992409136</v>
      </c>
      <c r="D2658" s="1">
        <v>42600</v>
      </c>
      <c r="E2658">
        <f t="shared" si="262"/>
        <v>2810.12</v>
      </c>
      <c r="F2658">
        <f t="shared" si="263"/>
        <v>3665.0453172380098</v>
      </c>
      <c r="G2658" s="2">
        <f t="shared" si="264"/>
        <v>2.0110680054770125E-3</v>
      </c>
      <c r="H2658" s="2">
        <f t="shared" si="265"/>
        <v>8.6665312013361698E-3</v>
      </c>
      <c r="I2658">
        <f t="shared" si="266"/>
        <v>18280.532389638458</v>
      </c>
      <c r="J2658">
        <f t="shared" si="267"/>
        <v>33723.470252593012</v>
      </c>
      <c r="AB2658" s="1">
        <v>42590</v>
      </c>
      <c r="AC2658">
        <v>2789.87</v>
      </c>
    </row>
    <row r="2659" spans="1:29">
      <c r="A2659" s="1">
        <v>42576</v>
      </c>
      <c r="B2659">
        <v>3562.0974345750201</v>
      </c>
      <c r="D2659" s="1">
        <v>42601</v>
      </c>
      <c r="E2659">
        <f t="shared" si="262"/>
        <v>2804.67</v>
      </c>
      <c r="F2659">
        <f t="shared" si="263"/>
        <v>3625.0257767826802</v>
      </c>
      <c r="G2659" s="2">
        <f t="shared" si="264"/>
        <v>-1.939418957197514E-3</v>
      </c>
      <c r="H2659" s="2">
        <f t="shared" si="265"/>
        <v>-1.0950597671601036E-2</v>
      </c>
      <c r="I2659">
        <f t="shared" si="266"/>
        <v>18245.07877857433</v>
      </c>
      <c r="J2659">
        <f t="shared" si="267"/>
        <v>33354.178097766664</v>
      </c>
      <c r="AB2659" s="1">
        <v>42591</v>
      </c>
      <c r="AC2659">
        <v>2799.61</v>
      </c>
    </row>
    <row r="2660" spans="1:29">
      <c r="A2660" s="1">
        <v>42577</v>
      </c>
      <c r="B2660">
        <v>3565.6137662021902</v>
      </c>
      <c r="D2660" s="1">
        <v>42604</v>
      </c>
      <c r="E2660">
        <f t="shared" si="262"/>
        <v>2813.69</v>
      </c>
      <c r="F2660">
        <f t="shared" si="263"/>
        <v>3629.8427627132</v>
      </c>
      <c r="G2660" s="2">
        <f t="shared" si="264"/>
        <v>3.2160646350551936E-3</v>
      </c>
      <c r="H2660" s="2">
        <f t="shared" si="265"/>
        <v>1.2974650496407566E-3</v>
      </c>
      <c r="I2660">
        <f t="shared" si="266"/>
        <v>18303.756131197901</v>
      </c>
      <c r="J2660">
        <f t="shared" si="267"/>
        <v>33397.453978108009</v>
      </c>
      <c r="AB2660" s="1">
        <v>42592</v>
      </c>
      <c r="AC2660">
        <v>2807.78</v>
      </c>
    </row>
    <row r="2661" spans="1:29">
      <c r="A2661" s="1">
        <v>42578</v>
      </c>
      <c r="B2661">
        <v>3593.2367502049101</v>
      </c>
      <c r="D2661" s="1">
        <v>42605</v>
      </c>
      <c r="E2661">
        <f t="shared" si="262"/>
        <v>2814.2</v>
      </c>
      <c r="F2661">
        <f t="shared" si="263"/>
        <v>3640.4882199280801</v>
      </c>
      <c r="G2661" s="2">
        <f t="shared" si="264"/>
        <v>1.8125664163415323E-4</v>
      </c>
      <c r="H2661" s="2">
        <f t="shared" si="265"/>
        <v>2.9014106708094797E-3</v>
      </c>
      <c r="I2661">
        <f t="shared" si="266"/>
        <v>18307.073808563531</v>
      </c>
      <c r="J2661">
        <f t="shared" si="267"/>
        <v>33494.353707457958</v>
      </c>
      <c r="AB2661" s="1">
        <v>42593</v>
      </c>
      <c r="AC2661">
        <v>2795.41</v>
      </c>
    </row>
    <row r="2662" spans="1:29">
      <c r="A2662" s="1">
        <v>42579</v>
      </c>
      <c r="B2662">
        <v>3608.7680795348901</v>
      </c>
      <c r="D2662" s="1">
        <v>42606</v>
      </c>
      <c r="E2662">
        <f t="shared" si="262"/>
        <v>2814.02</v>
      </c>
      <c r="F2662">
        <f t="shared" si="263"/>
        <v>3595.2079295990702</v>
      </c>
      <c r="G2662" s="2">
        <f t="shared" si="264"/>
        <v>-6.3961338923945732E-5</v>
      </c>
      <c r="H2662" s="2">
        <f t="shared" si="265"/>
        <v>-1.2469321146800804E-2</v>
      </c>
      <c r="I2662">
        <f t="shared" si="266"/>
        <v>18305.902863610954</v>
      </c>
      <c r="J2662">
        <f t="shared" si="267"/>
        <v>33076.701854475126</v>
      </c>
      <c r="AB2662" s="1">
        <v>42594</v>
      </c>
      <c r="AC2662">
        <v>2807.14</v>
      </c>
    </row>
    <row r="2663" spans="1:29">
      <c r="A2663" s="1">
        <v>42580</v>
      </c>
      <c r="B2663">
        <v>3663.29797662293</v>
      </c>
      <c r="D2663" s="1">
        <v>42607</v>
      </c>
      <c r="E2663">
        <f t="shared" si="262"/>
        <v>2810.12</v>
      </c>
      <c r="F2663">
        <f t="shared" si="263"/>
        <v>3575.10787179831</v>
      </c>
      <c r="G2663" s="2">
        <f t="shared" si="264"/>
        <v>-1.3859176551694885E-3</v>
      </c>
      <c r="H2663" s="2">
        <f t="shared" si="265"/>
        <v>-5.6221406694181627E-3</v>
      </c>
      <c r="I2663">
        <f t="shared" si="266"/>
        <v>18280.532389638458</v>
      </c>
      <c r="J2663">
        <f t="shared" si="267"/>
        <v>32890.739983768864</v>
      </c>
      <c r="AB2663" s="1">
        <v>42597</v>
      </c>
      <c r="AC2663">
        <v>2800.97</v>
      </c>
    </row>
    <row r="2664" spans="1:29">
      <c r="A2664" s="1">
        <v>42583</v>
      </c>
      <c r="B2664">
        <v>3645.80870731299</v>
      </c>
      <c r="D2664" s="1">
        <v>42608</v>
      </c>
      <c r="E2664">
        <f t="shared" si="262"/>
        <v>2800.98</v>
      </c>
      <c r="F2664">
        <f t="shared" si="263"/>
        <v>3570.2803339622201</v>
      </c>
      <c r="G2664" s="2">
        <f t="shared" si="264"/>
        <v>-3.252530141061527E-3</v>
      </c>
      <c r="H2664" s="2">
        <f t="shared" si="265"/>
        <v>-1.3816686957753058E-3</v>
      </c>
      <c r="I2664">
        <f t="shared" si="266"/>
        <v>18221.074407046508</v>
      </c>
      <c r="J2664">
        <f t="shared" si="267"/>
        <v>32845.295877952405</v>
      </c>
      <c r="AB2664" s="1">
        <v>42598</v>
      </c>
      <c r="AC2664">
        <v>2799.26</v>
      </c>
    </row>
    <row r="2665" spans="1:29">
      <c r="A2665" s="1">
        <v>42584</v>
      </c>
      <c r="B2665">
        <v>3674.0075185864898</v>
      </c>
      <c r="D2665" s="1">
        <v>42611</v>
      </c>
      <c r="E2665">
        <f t="shared" si="262"/>
        <v>2815.66</v>
      </c>
      <c r="F2665">
        <f t="shared" si="263"/>
        <v>3590.9690706576898</v>
      </c>
      <c r="G2665" s="2">
        <f t="shared" si="264"/>
        <v>5.2410227848824764E-3</v>
      </c>
      <c r="H2665" s="2">
        <f t="shared" si="265"/>
        <v>5.7633601050369413E-3</v>
      </c>
      <c r="I2665">
        <f t="shared" si="266"/>
        <v>18316.571473178879</v>
      </c>
      <c r="J2665">
        <f t="shared" si="267"/>
        <v>33034.595145853527</v>
      </c>
      <c r="AB2665" s="1">
        <v>42599</v>
      </c>
      <c r="AC2665">
        <v>2804.48</v>
      </c>
    </row>
    <row r="2666" spans="1:29">
      <c r="A2666" s="1">
        <v>42585</v>
      </c>
      <c r="B2666">
        <v>3655.7462739994698</v>
      </c>
      <c r="D2666" s="1">
        <v>42612</v>
      </c>
      <c r="E2666">
        <f t="shared" si="262"/>
        <v>2813.48</v>
      </c>
      <c r="F2666">
        <f t="shared" si="263"/>
        <v>3558.2846866848499</v>
      </c>
      <c r="G2666" s="2">
        <f t="shared" si="264"/>
        <v>-7.742412081003236E-4</v>
      </c>
      <c r="H2666" s="2">
        <f t="shared" si="265"/>
        <v>-9.1331775233649878E-3</v>
      </c>
      <c r="I2666">
        <f t="shared" si="266"/>
        <v>18302.390028753231</v>
      </c>
      <c r="J2666">
        <f t="shared" si="267"/>
        <v>32732.884323973958</v>
      </c>
      <c r="AB2666" s="1">
        <v>42600</v>
      </c>
      <c r="AC2666">
        <v>2810.12</v>
      </c>
    </row>
    <row r="2667" spans="1:29">
      <c r="A2667" s="1">
        <v>42586</v>
      </c>
      <c r="B2667">
        <v>3670.9089596304002</v>
      </c>
      <c r="D2667" s="1">
        <v>42613</v>
      </c>
      <c r="E2667">
        <f t="shared" si="262"/>
        <v>2813.12</v>
      </c>
      <c r="F2667">
        <f t="shared" si="263"/>
        <v>3544.72061867191</v>
      </c>
      <c r="G2667" s="2">
        <f t="shared" si="264"/>
        <v>-1.2795541464671878E-4</v>
      </c>
      <c r="H2667" s="2">
        <f t="shared" si="265"/>
        <v>-3.8433173896980414E-3</v>
      </c>
      <c r="I2667">
        <f t="shared" si="266"/>
        <v>18300.048138848077</v>
      </c>
      <c r="J2667">
        <f t="shared" si="267"/>
        <v>32607.081460436657</v>
      </c>
      <c r="AB2667" s="1">
        <v>42601</v>
      </c>
      <c r="AC2667">
        <v>2804.67</v>
      </c>
    </row>
    <row r="2668" spans="1:29">
      <c r="A2668" s="1">
        <v>42587</v>
      </c>
      <c r="B2668">
        <v>3594.3249272367002</v>
      </c>
      <c r="D2668" s="1">
        <v>42614</v>
      </c>
      <c r="E2668">
        <f t="shared" si="262"/>
        <v>2812.47</v>
      </c>
      <c r="F2668">
        <f t="shared" si="263"/>
        <v>3560.3646312195801</v>
      </c>
      <c r="G2668" s="2">
        <f t="shared" si="264"/>
        <v>-2.3106017517915411E-4</v>
      </c>
      <c r="H2668" s="2">
        <f t="shared" si="265"/>
        <v>4.3819781699368735E-3</v>
      </c>
      <c r="I2668">
        <f t="shared" si="266"/>
        <v>18295.819726519327</v>
      </c>
      <c r="J2668">
        <f t="shared" si="267"/>
        <v>32749.96497958164</v>
      </c>
      <c r="AB2668" s="1">
        <v>42604</v>
      </c>
      <c r="AC2668">
        <v>2813.69</v>
      </c>
    </row>
    <row r="2669" spans="1:29">
      <c r="A2669" s="1">
        <v>42590</v>
      </c>
      <c r="B2669">
        <v>3594.6730677761402</v>
      </c>
      <c r="D2669" s="1">
        <v>42615</v>
      </c>
      <c r="E2669">
        <f t="shared" si="262"/>
        <v>2806.6</v>
      </c>
      <c r="F2669">
        <f t="shared" si="263"/>
        <v>3578.48294610112</v>
      </c>
      <c r="G2669" s="2">
        <f t="shared" si="264"/>
        <v>-2.0871333738670117E-3</v>
      </c>
      <c r="H2669" s="2">
        <f t="shared" si="265"/>
        <v>5.0575438588909786E-3</v>
      </c>
      <c r="I2669">
        <f t="shared" si="266"/>
        <v>18257.633910565855</v>
      </c>
      <c r="J2669">
        <f t="shared" si="267"/>
        <v>32915.599363843015</v>
      </c>
      <c r="AB2669" s="1">
        <v>42605</v>
      </c>
      <c r="AC2669">
        <v>2814.2</v>
      </c>
    </row>
    <row r="2670" spans="1:29">
      <c r="A2670" s="1">
        <v>42591</v>
      </c>
      <c r="B2670">
        <v>3620.57869145633</v>
      </c>
      <c r="D2670" s="1">
        <v>42619</v>
      </c>
      <c r="E2670">
        <f t="shared" si="262"/>
        <v>2816.21</v>
      </c>
      <c r="F2670">
        <f t="shared" si="263"/>
        <v>3664.8647846518002</v>
      </c>
      <c r="G2670" s="2">
        <f t="shared" si="264"/>
        <v>3.4240718306848272E-3</v>
      </c>
      <c r="H2670" s="2">
        <f t="shared" si="265"/>
        <v>2.4107885170831924E-2</v>
      </c>
      <c r="I2670">
        <f t="shared" si="266"/>
        <v>18320.149360533978</v>
      </c>
      <c r="J2670">
        <f t="shared" si="267"/>
        <v>33709.124853635651</v>
      </c>
      <c r="AB2670" s="1">
        <v>42606</v>
      </c>
      <c r="AC2670">
        <v>2814.02</v>
      </c>
    </row>
    <row r="2671" spans="1:29">
      <c r="A2671" s="1">
        <v>42592</v>
      </c>
      <c r="B2671">
        <v>3646.5656663853802</v>
      </c>
      <c r="D2671" s="1">
        <v>42620</v>
      </c>
      <c r="E2671">
        <f t="shared" si="262"/>
        <v>2815.28</v>
      </c>
      <c r="F2671">
        <f t="shared" si="263"/>
        <v>3654.1634041667198</v>
      </c>
      <c r="G2671" s="2">
        <f t="shared" si="264"/>
        <v>-3.3023105521245988E-4</v>
      </c>
      <c r="H2671" s="2">
        <f t="shared" si="265"/>
        <v>-2.9513424704655004E-3</v>
      </c>
      <c r="I2671">
        <f t="shared" si="266"/>
        <v>18314.099478279</v>
      </c>
      <c r="J2671">
        <f t="shared" si="267"/>
        <v>33609.637681812892</v>
      </c>
      <c r="AB2671" s="1">
        <v>42607</v>
      </c>
      <c r="AC2671">
        <v>2810.12</v>
      </c>
    </row>
    <row r="2672" spans="1:29">
      <c r="A2672" s="1">
        <v>42593</v>
      </c>
      <c r="B2672">
        <v>3624.6488981951102</v>
      </c>
      <c r="D2672" s="1">
        <v>42621</v>
      </c>
      <c r="E2672">
        <f t="shared" si="262"/>
        <v>2798.66</v>
      </c>
      <c r="F2672">
        <f t="shared" si="263"/>
        <v>3612.5132098065201</v>
      </c>
      <c r="G2672" s="2">
        <f t="shared" si="264"/>
        <v>-5.9034980534796722E-3</v>
      </c>
      <c r="H2672" s="2">
        <f t="shared" si="265"/>
        <v>-1.1429360119793152E-2</v>
      </c>
      <c r="I2672">
        <f t="shared" si="266"/>
        <v>18205.982227657747</v>
      </c>
      <c r="J2672">
        <f t="shared" si="267"/>
        <v>33225.501029251682</v>
      </c>
      <c r="AB2672" s="1">
        <v>42608</v>
      </c>
      <c r="AC2672">
        <v>2800.98</v>
      </c>
    </row>
    <row r="2673" spans="1:29">
      <c r="A2673" s="1">
        <v>42594</v>
      </c>
      <c r="B2673">
        <v>3622.0864634638301</v>
      </c>
      <c r="D2673" s="1">
        <v>42622</v>
      </c>
      <c r="E2673">
        <f t="shared" si="262"/>
        <v>2786.61</v>
      </c>
      <c r="F2673">
        <f t="shared" si="263"/>
        <v>3576.0374346416202</v>
      </c>
      <c r="G2673" s="2">
        <f t="shared" si="264"/>
        <v>-4.3056319810194088E-3</v>
      </c>
      <c r="H2673" s="2">
        <f t="shared" si="265"/>
        <v>-1.0128412676147091E-2</v>
      </c>
      <c r="I2673">
        <f t="shared" si="266"/>
        <v>18127.593968332472</v>
      </c>
      <c r="J2673">
        <f t="shared" si="267"/>
        <v>32888.979443455675</v>
      </c>
      <c r="AB2673" s="1">
        <v>42611</v>
      </c>
      <c r="AC2673">
        <v>2815.66</v>
      </c>
    </row>
    <row r="2674" spans="1:29">
      <c r="A2674" s="1">
        <v>42597</v>
      </c>
      <c r="B2674">
        <v>3628.0958526538898</v>
      </c>
      <c r="D2674" s="1">
        <v>42625</v>
      </c>
      <c r="E2674">
        <f t="shared" si="262"/>
        <v>2783.75</v>
      </c>
      <c r="F2674">
        <f t="shared" si="263"/>
        <v>3551.4147106499399</v>
      </c>
      <c r="G2674" s="2">
        <f t="shared" si="264"/>
        <v>-1.0263366599559953E-3</v>
      </c>
      <c r="H2674" s="2">
        <f t="shared" si="265"/>
        <v>-6.9168263417829553E-3</v>
      </c>
      <c r="I2674">
        <f t="shared" si="266"/>
        <v>18108.988954085977</v>
      </c>
      <c r="J2674">
        <f t="shared" si="267"/>
        <v>32661.492084086825</v>
      </c>
      <c r="AB2674" s="1">
        <v>42612</v>
      </c>
      <c r="AC2674">
        <v>2813.48</v>
      </c>
    </row>
    <row r="2675" spans="1:29">
      <c r="A2675" s="1">
        <v>42598</v>
      </c>
      <c r="B2675">
        <v>3650.8449020898202</v>
      </c>
      <c r="D2675" s="1">
        <v>42626</v>
      </c>
      <c r="E2675">
        <f t="shared" si="262"/>
        <v>2771.34</v>
      </c>
      <c r="F2675">
        <f t="shared" si="263"/>
        <v>3532.3393060950698</v>
      </c>
      <c r="G2675" s="2">
        <f t="shared" si="264"/>
        <v>-4.4580152671754858E-3</v>
      </c>
      <c r="H2675" s="2">
        <f t="shared" si="265"/>
        <v>-5.4025621198023118E-3</v>
      </c>
      <c r="I2675">
        <f t="shared" si="266"/>
        <v>18028.258804855548</v>
      </c>
      <c r="J2675">
        <f t="shared" si="267"/>
        <v>32485.036344177115</v>
      </c>
      <c r="AB2675" s="1">
        <v>42613</v>
      </c>
      <c r="AC2675">
        <v>2813.12</v>
      </c>
    </row>
    <row r="2676" spans="1:29">
      <c r="A2676" s="1">
        <v>42599</v>
      </c>
      <c r="B2676">
        <v>3633.4420726220901</v>
      </c>
      <c r="D2676" s="1">
        <v>42627</v>
      </c>
      <c r="E2676">
        <f t="shared" si="262"/>
        <v>2778.6</v>
      </c>
      <c r="F2676">
        <f t="shared" si="263"/>
        <v>3543.4805009930201</v>
      </c>
      <c r="G2676" s="2">
        <f t="shared" si="264"/>
        <v>2.6196713503214841E-3</v>
      </c>
      <c r="H2676" s="2">
        <f t="shared" si="265"/>
        <v>3.1227064866375617E-3</v>
      </c>
      <c r="I2676">
        <f t="shared" si="266"/>
        <v>18075.48691794281</v>
      </c>
      <c r="J2676">
        <f t="shared" si="267"/>
        <v>32586.47757788773</v>
      </c>
      <c r="AB2676" s="1">
        <v>42614</v>
      </c>
      <c r="AC2676">
        <v>2812.47</v>
      </c>
    </row>
    <row r="2677" spans="1:29">
      <c r="A2677" s="1">
        <v>42600</v>
      </c>
      <c r="B2677">
        <v>3665.0453172380098</v>
      </c>
      <c r="D2677" s="1">
        <v>42628</v>
      </c>
      <c r="E2677">
        <f t="shared" si="262"/>
        <v>2777.05</v>
      </c>
      <c r="F2677">
        <f t="shared" si="263"/>
        <v>3519.22435154392</v>
      </c>
      <c r="G2677" s="2">
        <f t="shared" si="264"/>
        <v>-5.5783488087512989E-4</v>
      </c>
      <c r="H2677" s="2">
        <f t="shared" si="265"/>
        <v>-6.8766385884419298E-3</v>
      </c>
      <c r="I2677">
        <f t="shared" si="266"/>
        <v>18065.403780851178</v>
      </c>
      <c r="J2677">
        <f t="shared" si="267"/>
        <v>32362.392148714232</v>
      </c>
      <c r="AB2677" s="1">
        <v>42615</v>
      </c>
      <c r="AC2677">
        <v>2806.6</v>
      </c>
    </row>
    <row r="2678" spans="1:29">
      <c r="A2678" s="1">
        <v>42601</v>
      </c>
      <c r="B2678">
        <v>3625.0257767826802</v>
      </c>
      <c r="D2678" s="1">
        <v>42629</v>
      </c>
      <c r="E2678">
        <f t="shared" si="262"/>
        <v>2778.17</v>
      </c>
      <c r="F2678">
        <f t="shared" si="263"/>
        <v>3502.8442589972201</v>
      </c>
      <c r="G2678" s="2">
        <f t="shared" si="264"/>
        <v>4.0330566608437479E-4</v>
      </c>
      <c r="H2678" s="2">
        <f t="shared" si="265"/>
        <v>-4.6858102211786764E-3</v>
      </c>
      <c r="I2678">
        <f t="shared" si="266"/>
        <v>18072.689660556098</v>
      </c>
      <c r="J2678">
        <f t="shared" si="267"/>
        <v>32210.748120801996</v>
      </c>
      <c r="AB2678" s="1">
        <v>42619</v>
      </c>
      <c r="AC2678">
        <v>2816.21</v>
      </c>
    </row>
    <row r="2679" spans="1:29">
      <c r="A2679" s="1">
        <v>42604</v>
      </c>
      <c r="B2679">
        <v>3629.8427627132</v>
      </c>
      <c r="D2679" s="1">
        <v>42632</v>
      </c>
      <c r="E2679">
        <f t="shared" si="262"/>
        <v>2781.21</v>
      </c>
      <c r="F2679">
        <f t="shared" si="263"/>
        <v>3521.52056774011</v>
      </c>
      <c r="G2679" s="2">
        <f t="shared" si="264"/>
        <v>1.0942454925364498E-3</v>
      </c>
      <c r="H2679" s="2">
        <f t="shared" si="265"/>
        <v>5.3004061792688243E-3</v>
      </c>
      <c r="I2679">
        <f t="shared" si="266"/>
        <v>18092.46561975517</v>
      </c>
      <c r="J2679">
        <f t="shared" si="267"/>
        <v>32381.478169180366</v>
      </c>
      <c r="AB2679" s="1">
        <v>42620</v>
      </c>
      <c r="AC2679">
        <v>2815.28</v>
      </c>
    </row>
    <row r="2680" spans="1:29">
      <c r="A2680" s="1">
        <v>42605</v>
      </c>
      <c r="B2680">
        <v>3640.4882199280801</v>
      </c>
      <c r="D2680" s="1">
        <v>42633</v>
      </c>
      <c r="E2680">
        <f t="shared" si="262"/>
        <v>2784.77</v>
      </c>
      <c r="F2680">
        <f t="shared" si="263"/>
        <v>3528.00719421649</v>
      </c>
      <c r="G2680" s="2">
        <f t="shared" si="264"/>
        <v>1.2800184092534028E-3</v>
      </c>
      <c r="H2680" s="2">
        <f t="shared" si="265"/>
        <v>1.8106467018395808E-3</v>
      </c>
      <c r="I2680">
        <f t="shared" si="266"/>
        <v>18115.624308817241</v>
      </c>
      <c r="J2680">
        <f t="shared" si="267"/>
        <v>32440.109585828079</v>
      </c>
      <c r="AB2680" s="1">
        <v>42621</v>
      </c>
      <c r="AC2680">
        <v>2798.66</v>
      </c>
    </row>
    <row r="2681" spans="1:29">
      <c r="A2681" s="1">
        <v>42606</v>
      </c>
      <c r="B2681">
        <v>3595.2079295990702</v>
      </c>
      <c r="D2681" s="1">
        <v>42634</v>
      </c>
      <c r="E2681">
        <f t="shared" si="262"/>
        <v>2789.89</v>
      </c>
      <c r="F2681">
        <f t="shared" si="263"/>
        <v>3571.1496736327799</v>
      </c>
      <c r="G2681" s="2">
        <f t="shared" si="264"/>
        <v>1.8385719466957884E-3</v>
      </c>
      <c r="H2681" s="2">
        <f t="shared" si="265"/>
        <v>1.2197219796291703E-2</v>
      </c>
      <c r="I2681">
        <f t="shared" si="266"/>
        <v>18148.931187468312</v>
      </c>
      <c r="J2681">
        <f t="shared" si="267"/>
        <v>32835.788732662208</v>
      </c>
      <c r="AB2681" s="1">
        <v>42622</v>
      </c>
      <c r="AC2681">
        <v>2786.61</v>
      </c>
    </row>
    <row r="2682" spans="1:29">
      <c r="A2682" s="1">
        <v>42607</v>
      </c>
      <c r="B2682">
        <v>3575.10787179831</v>
      </c>
      <c r="D2682" s="1">
        <v>42635</v>
      </c>
      <c r="E2682">
        <f t="shared" si="262"/>
        <v>2799.93</v>
      </c>
      <c r="F2682">
        <f t="shared" si="263"/>
        <v>3619.8141940944902</v>
      </c>
      <c r="G2682" s="2">
        <f t="shared" si="264"/>
        <v>3.5987081927961739E-3</v>
      </c>
      <c r="H2682" s="2">
        <f t="shared" si="265"/>
        <v>1.3595780684346826E-2</v>
      </c>
      <c r="I2682">
        <f t="shared" si="266"/>
        <v>18214.243894823147</v>
      </c>
      <c r="J2682">
        <f t="shared" si="267"/>
        <v>33282.21691486903</v>
      </c>
      <c r="AB2682" s="1">
        <v>42625</v>
      </c>
      <c r="AC2682">
        <v>2783.75</v>
      </c>
    </row>
    <row r="2683" spans="1:29">
      <c r="A2683" s="1">
        <v>42608</v>
      </c>
      <c r="B2683">
        <v>3570.2803339622201</v>
      </c>
      <c r="D2683" s="1">
        <v>42636</v>
      </c>
      <c r="E2683">
        <f t="shared" si="262"/>
        <v>2804.52</v>
      </c>
      <c r="F2683">
        <f t="shared" si="263"/>
        <v>3615.1586887032199</v>
      </c>
      <c r="G2683" s="2">
        <f t="shared" si="264"/>
        <v>1.6393266974532583E-3</v>
      </c>
      <c r="H2683" s="2">
        <f t="shared" si="265"/>
        <v>-1.3174664327154965E-3</v>
      </c>
      <c r="I2683">
        <f t="shared" si="266"/>
        <v>18244.102991113854</v>
      </c>
      <c r="J2683">
        <f t="shared" si="267"/>
        <v>33238.368711277333</v>
      </c>
      <c r="AB2683" s="1">
        <v>42626</v>
      </c>
      <c r="AC2683">
        <v>2771.34</v>
      </c>
    </row>
    <row r="2684" spans="1:29">
      <c r="A2684" s="1">
        <v>42611</v>
      </c>
      <c r="B2684">
        <v>3590.9690706576898</v>
      </c>
      <c r="D2684" s="1">
        <v>42639</v>
      </c>
      <c r="E2684">
        <f t="shared" si="262"/>
        <v>2807.66</v>
      </c>
      <c r="F2684">
        <f t="shared" si="263"/>
        <v>3627.3037844852802</v>
      </c>
      <c r="G2684" s="2">
        <f t="shared" si="264"/>
        <v>1.1196211829473945E-3</v>
      </c>
      <c r="H2684" s="2">
        <f t="shared" si="265"/>
        <v>3.3281425415544138E-3</v>
      </c>
      <c r="I2684">
        <f t="shared" si="266"/>
        <v>18264.529475286578</v>
      </c>
      <c r="J2684">
        <f t="shared" si="267"/>
        <v>33348.990740197201</v>
      </c>
      <c r="AB2684" s="1">
        <v>42627</v>
      </c>
      <c r="AC2684">
        <v>2778.6</v>
      </c>
    </row>
    <row r="2685" spans="1:29">
      <c r="A2685" s="1">
        <v>42612</v>
      </c>
      <c r="B2685">
        <v>3558.2846866848499</v>
      </c>
      <c r="D2685" s="1">
        <v>42640</v>
      </c>
      <c r="E2685">
        <f t="shared" si="262"/>
        <v>2813.65</v>
      </c>
      <c r="F2685">
        <f t="shared" si="263"/>
        <v>3596.6323744906799</v>
      </c>
      <c r="G2685" s="2">
        <f t="shared" si="264"/>
        <v>2.1334492068127986E-3</v>
      </c>
      <c r="H2685" s="2">
        <f t="shared" si="265"/>
        <v>-8.4870539989249424E-3</v>
      </c>
      <c r="I2685">
        <f t="shared" si="266"/>
        <v>18303.495921208436</v>
      </c>
      <c r="J2685">
        <f t="shared" si="267"/>
        <v>33065.956054975504</v>
      </c>
      <c r="AB2685" s="1">
        <v>42628</v>
      </c>
      <c r="AC2685">
        <v>2777.05</v>
      </c>
    </row>
    <row r="2686" spans="1:29">
      <c r="A2686" s="1">
        <v>42613</v>
      </c>
      <c r="B2686">
        <v>3544.72061867191</v>
      </c>
      <c r="D2686" s="1">
        <v>42641</v>
      </c>
      <c r="E2686">
        <f t="shared" si="262"/>
        <v>2812.18</v>
      </c>
      <c r="F2686">
        <f t="shared" si="263"/>
        <v>3574.5199865852401</v>
      </c>
      <c r="G2686" s="2">
        <f t="shared" si="264"/>
        <v>-5.224530414231765E-4</v>
      </c>
      <c r="H2686" s="2">
        <f t="shared" si="265"/>
        <v>-6.1794304120551865E-3</v>
      </c>
      <c r="I2686">
        <f t="shared" si="266"/>
        <v>18293.933204095723</v>
      </c>
      <c r="J2686">
        <f t="shared" si="267"/>
        <v>32861.62728052571</v>
      </c>
      <c r="AB2686" s="1">
        <v>42629</v>
      </c>
      <c r="AC2686">
        <v>2778.17</v>
      </c>
    </row>
    <row r="2687" spans="1:29">
      <c r="A2687" s="1">
        <v>42614</v>
      </c>
      <c r="B2687">
        <v>3560.3646312195801</v>
      </c>
      <c r="D2687" s="1">
        <v>42642</v>
      </c>
      <c r="E2687">
        <f t="shared" si="262"/>
        <v>2815.75</v>
      </c>
      <c r="F2687">
        <f t="shared" si="263"/>
        <v>3584.5408596989</v>
      </c>
      <c r="G2687" s="2">
        <f t="shared" si="264"/>
        <v>1.2694777716932837E-3</v>
      </c>
      <c r="H2687" s="2">
        <f t="shared" si="265"/>
        <v>2.7720686375199651E-3</v>
      </c>
      <c r="I2687">
        <f t="shared" si="266"/>
        <v>18317.156945655166</v>
      </c>
      <c r="J2687">
        <f t="shared" si="267"/>
        <v>32952.721966887926</v>
      </c>
      <c r="AB2687" s="1">
        <v>42632</v>
      </c>
      <c r="AC2687">
        <v>2781.21</v>
      </c>
    </row>
    <row r="2688" spans="1:29">
      <c r="A2688" s="1">
        <v>42615</v>
      </c>
      <c r="B2688">
        <v>3578.48294610112</v>
      </c>
      <c r="D2688" s="1">
        <v>42643</v>
      </c>
      <c r="E2688">
        <f t="shared" si="262"/>
        <v>2806.15</v>
      </c>
      <c r="F2688">
        <f t="shared" si="263"/>
        <v>3551.2112261161201</v>
      </c>
      <c r="G2688" s="2">
        <f t="shared" si="264"/>
        <v>-3.4093935896297722E-3</v>
      </c>
      <c r="H2688" s="2">
        <f t="shared" si="265"/>
        <v>-9.3295089672005612E-3</v>
      </c>
      <c r="I2688">
        <f t="shared" si="266"/>
        <v>18254.706548184407</v>
      </c>
      <c r="J2688">
        <f t="shared" si="267"/>
        <v>32645.289251804181</v>
      </c>
      <c r="AB2688" s="1">
        <v>42633</v>
      </c>
      <c r="AC2688">
        <v>2784.77</v>
      </c>
    </row>
    <row r="2689" spans="1:29">
      <c r="A2689" s="1">
        <v>42619</v>
      </c>
      <c r="B2689">
        <v>3664.8647846518002</v>
      </c>
      <c r="D2689" s="1">
        <v>42646</v>
      </c>
      <c r="E2689">
        <f t="shared" si="262"/>
        <v>2805.59</v>
      </c>
      <c r="F2689">
        <f t="shared" si="263"/>
        <v>3535.0233045175501</v>
      </c>
      <c r="G2689" s="2">
        <f t="shared" si="264"/>
        <v>-1.9956167703083505E-4</v>
      </c>
      <c r="H2689" s="2">
        <f t="shared" si="265"/>
        <v>-4.5897718311487586E-3</v>
      </c>
      <c r="I2689">
        <f t="shared" si="266"/>
        <v>18251.063608331948</v>
      </c>
      <c r="J2689">
        <f t="shared" si="267"/>
        <v>32495.454822776548</v>
      </c>
      <c r="AB2689" s="1">
        <v>42634</v>
      </c>
      <c r="AC2689">
        <v>2789.89</v>
      </c>
    </row>
    <row r="2690" spans="1:29">
      <c r="A2690" s="1">
        <v>42620</v>
      </c>
      <c r="B2690">
        <v>3654.1634041667198</v>
      </c>
      <c r="D2690" s="1">
        <v>42647</v>
      </c>
      <c r="E2690">
        <f t="shared" si="262"/>
        <v>2794.71</v>
      </c>
      <c r="F2690">
        <f t="shared" si="263"/>
        <v>3404.0342575110699</v>
      </c>
      <c r="G2690" s="2">
        <f t="shared" si="264"/>
        <v>-3.8779721912325371E-3</v>
      </c>
      <c r="H2690" s="2">
        <f t="shared" si="265"/>
        <v>-3.7085997994402188E-2</v>
      </c>
      <c r="I2690">
        <f t="shared" si="266"/>
        <v>18180.286491198422</v>
      </c>
      <c r="J2690">
        <f t="shared" si="267"/>
        <v>31290.328450391873</v>
      </c>
      <c r="AB2690" s="1">
        <v>42635</v>
      </c>
      <c r="AC2690">
        <v>2799.93</v>
      </c>
    </row>
    <row r="2691" spans="1:29">
      <c r="A2691" s="1">
        <v>42621</v>
      </c>
      <c r="B2691">
        <v>3612.5132098065201</v>
      </c>
      <c r="D2691" s="1">
        <v>42648</v>
      </c>
      <c r="E2691">
        <f t="shared" si="262"/>
        <v>2791.33</v>
      </c>
      <c r="F2691">
        <f t="shared" si="263"/>
        <v>3396.00569398777</v>
      </c>
      <c r="G2691" s="2">
        <f t="shared" si="264"/>
        <v>-1.2094278118301993E-3</v>
      </c>
      <c r="H2691" s="2">
        <f t="shared" si="265"/>
        <v>-2.3898928977308712E-3</v>
      </c>
      <c r="I2691">
        <f t="shared" si="266"/>
        <v>18158.298747088924</v>
      </c>
      <c r="J2691">
        <f t="shared" si="267"/>
        <v>31215.547916660616</v>
      </c>
      <c r="AB2691" s="1">
        <v>42636</v>
      </c>
      <c r="AC2691">
        <v>2804.52</v>
      </c>
    </row>
    <row r="2692" spans="1:29">
      <c r="A2692" s="1">
        <v>42622</v>
      </c>
      <c r="B2692">
        <v>3576.0374346416202</v>
      </c>
      <c r="D2692" s="1">
        <v>42649</v>
      </c>
      <c r="E2692">
        <f t="shared" si="262"/>
        <v>2790.6</v>
      </c>
      <c r="F2692">
        <f t="shared" si="263"/>
        <v>3353.94487418368</v>
      </c>
      <c r="G2692" s="2">
        <f t="shared" si="264"/>
        <v>-2.6152407633639463E-4</v>
      </c>
      <c r="H2692" s="2">
        <f t="shared" si="265"/>
        <v>-1.2416728853548753E-2</v>
      </c>
      <c r="I2692">
        <f t="shared" si="266"/>
        <v>18153.549914781252</v>
      </c>
      <c r="J2692">
        <f t="shared" si="267"/>
        <v>30827.952922164484</v>
      </c>
      <c r="AB2692" s="1">
        <v>42639</v>
      </c>
      <c r="AC2692">
        <v>2807.66</v>
      </c>
    </row>
    <row r="2693" spans="1:29">
      <c r="A2693" s="1">
        <v>42625</v>
      </c>
      <c r="B2693">
        <v>3551.4147106499399</v>
      </c>
      <c r="D2693" s="1">
        <v>42650</v>
      </c>
      <c r="E2693">
        <f t="shared" ref="E2693:E2756" si="268">SUMIF(AB:AB,D2693,AC:AC)</f>
        <v>2792.94</v>
      </c>
      <c r="F2693">
        <f t="shared" ref="F2693:F2756" si="269">SUMIF(A:A,D2693,B:B)</f>
        <v>3356.0214749687202</v>
      </c>
      <c r="G2693" s="2">
        <f t="shared" ref="G2693:G2756" si="270">E2693/E2692-1</f>
        <v>8.3852934852735039E-4</v>
      </c>
      <c r="H2693" s="2">
        <f t="shared" ref="H2693:H2756" si="271">(F2693/F2692-1)-($M$23/252)</f>
        <v>5.8780252778464293E-4</v>
      </c>
      <c r="I2693">
        <f t="shared" ref="I2693:I2756" si="272">I2692*(1+G2693)</f>
        <v>18168.772199164752</v>
      </c>
      <c r="J2693">
        <f t="shared" ref="J2693:J2756" si="273">J2692*(1+H2693)</f>
        <v>30846.073670818558</v>
      </c>
      <c r="AB2693" s="1">
        <v>42640</v>
      </c>
      <c r="AC2693">
        <v>2813.65</v>
      </c>
    </row>
    <row r="2694" spans="1:29">
      <c r="A2694" s="1">
        <v>42626</v>
      </c>
      <c r="B2694">
        <v>3532.3393060950698</v>
      </c>
      <c r="D2694" s="1">
        <v>42654</v>
      </c>
      <c r="E2694">
        <f t="shared" si="268"/>
        <v>2790.76</v>
      </c>
      <c r="F2694">
        <f t="shared" si="269"/>
        <v>3359.8819065770399</v>
      </c>
      <c r="G2694" s="2">
        <f t="shared" si="270"/>
        <v>-7.8053950317580334E-4</v>
      </c>
      <c r="H2694" s="2">
        <f t="shared" si="271"/>
        <v>1.1189508251355459E-3</v>
      </c>
      <c r="I2694">
        <f t="shared" si="272"/>
        <v>18154.590754739103</v>
      </c>
      <c r="J2694">
        <f t="shared" si="273"/>
        <v>30880.588910404709</v>
      </c>
      <c r="AB2694" s="1">
        <v>42641</v>
      </c>
      <c r="AC2694">
        <v>2812.18</v>
      </c>
    </row>
    <row r="2695" spans="1:29">
      <c r="A2695" s="1">
        <v>42627</v>
      </c>
      <c r="B2695">
        <v>3543.4805009930201</v>
      </c>
      <c r="D2695" s="1">
        <v>42655</v>
      </c>
      <c r="E2695">
        <f t="shared" si="268"/>
        <v>2788.94</v>
      </c>
      <c r="F2695">
        <f t="shared" si="269"/>
        <v>3354.4134052342702</v>
      </c>
      <c r="G2695" s="2">
        <f t="shared" si="270"/>
        <v>-6.5215210193647621E-4</v>
      </c>
      <c r="H2695" s="2">
        <f t="shared" si="271"/>
        <v>-1.6589365724602226E-3</v>
      </c>
      <c r="I2695">
        <f t="shared" si="272"/>
        <v>18142.751200218605</v>
      </c>
      <c r="J2695">
        <f t="shared" si="273"/>
        <v>30829.359972082129</v>
      </c>
      <c r="AB2695" s="1">
        <v>42642</v>
      </c>
      <c r="AC2695">
        <v>2815.75</v>
      </c>
    </row>
    <row r="2696" spans="1:29">
      <c r="A2696" s="1">
        <v>42628</v>
      </c>
      <c r="B2696">
        <v>3519.22435154392</v>
      </c>
      <c r="D2696" s="1">
        <v>42656</v>
      </c>
      <c r="E2696">
        <f t="shared" si="268"/>
        <v>2797.61</v>
      </c>
      <c r="F2696">
        <f t="shared" si="269"/>
        <v>3372.8647280781502</v>
      </c>
      <c r="G2696" s="2">
        <f t="shared" si="270"/>
        <v>3.1087079679017471E-3</v>
      </c>
      <c r="H2696" s="2">
        <f t="shared" si="271"/>
        <v>5.469261665014569E-3</v>
      </c>
      <c r="I2696">
        <f t="shared" si="272"/>
        <v>18199.151715434382</v>
      </c>
      <c r="J2696">
        <f t="shared" si="273"/>
        <v>30997.973808734372</v>
      </c>
      <c r="AB2696" s="1">
        <v>42643</v>
      </c>
      <c r="AC2696">
        <v>2806.15</v>
      </c>
    </row>
    <row r="2697" spans="1:29">
      <c r="A2697" s="1">
        <v>42629</v>
      </c>
      <c r="B2697">
        <v>3502.8442589972201</v>
      </c>
      <c r="D2697" s="1">
        <v>42657</v>
      </c>
      <c r="E2697">
        <f t="shared" si="268"/>
        <v>2789.67</v>
      </c>
      <c r="F2697">
        <f t="shared" si="269"/>
        <v>3355.3902829602198</v>
      </c>
      <c r="G2697" s="2">
        <f t="shared" si="270"/>
        <v>-2.8381368382297545E-3</v>
      </c>
      <c r="H2697" s="2">
        <f t="shared" si="271"/>
        <v>-5.2122403854292561E-3</v>
      </c>
      <c r="I2697">
        <f t="shared" si="272"/>
        <v>18147.500032526274</v>
      </c>
      <c r="J2697">
        <f t="shared" si="273"/>
        <v>30836.404917782009</v>
      </c>
      <c r="AB2697" s="1">
        <v>42646</v>
      </c>
      <c r="AC2697">
        <v>2805.59</v>
      </c>
    </row>
    <row r="2698" spans="1:29">
      <c r="A2698" s="1">
        <v>42632</v>
      </c>
      <c r="B2698">
        <v>3521.52056774011</v>
      </c>
      <c r="D2698" s="1">
        <v>42660</v>
      </c>
      <c r="E2698">
        <f t="shared" si="268"/>
        <v>2796.35</v>
      </c>
      <c r="F2698">
        <f t="shared" si="269"/>
        <v>3369.7030561493498</v>
      </c>
      <c r="G2698" s="2">
        <f t="shared" si="270"/>
        <v>2.3945484591367805E-3</v>
      </c>
      <c r="H2698" s="2">
        <f t="shared" si="271"/>
        <v>4.2342568728646838E-3</v>
      </c>
      <c r="I2698">
        <f t="shared" si="272"/>
        <v>18190.955100766343</v>
      </c>
      <c r="J2698">
        <f t="shared" si="273"/>
        <v>30966.974177239565</v>
      </c>
      <c r="AB2698" s="1">
        <v>42647</v>
      </c>
      <c r="AC2698">
        <v>2794.71</v>
      </c>
    </row>
    <row r="2699" spans="1:29">
      <c r="A2699" s="1">
        <v>42633</v>
      </c>
      <c r="B2699">
        <v>3528.00719421649</v>
      </c>
      <c r="D2699" s="1">
        <v>42661</v>
      </c>
      <c r="E2699">
        <f t="shared" si="268"/>
        <v>2800.84</v>
      </c>
      <c r="F2699">
        <f t="shared" si="269"/>
        <v>3391.6557329073498</v>
      </c>
      <c r="G2699" s="2">
        <f t="shared" si="270"/>
        <v>1.6056645269726388E-3</v>
      </c>
      <c r="H2699" s="2">
        <f t="shared" si="271"/>
        <v>6.4833722371141159E-3</v>
      </c>
      <c r="I2699">
        <f t="shared" si="272"/>
        <v>18220.163672083396</v>
      </c>
      <c r="J2699">
        <f t="shared" si="273"/>
        <v>31167.744597887708</v>
      </c>
      <c r="AB2699" s="1">
        <v>42648</v>
      </c>
      <c r="AC2699">
        <v>2791.33</v>
      </c>
    </row>
    <row r="2700" spans="1:29">
      <c r="A2700" s="1">
        <v>42634</v>
      </c>
      <c r="B2700">
        <v>3571.1496736327799</v>
      </c>
      <c r="D2700" s="1">
        <v>42662</v>
      </c>
      <c r="E2700">
        <f t="shared" si="268"/>
        <v>2802.7</v>
      </c>
      <c r="F2700">
        <f t="shared" si="269"/>
        <v>3410.9750586263599</v>
      </c>
      <c r="G2700" s="2">
        <f t="shared" si="270"/>
        <v>6.6408648833915507E-4</v>
      </c>
      <c r="H2700" s="2">
        <f t="shared" si="271"/>
        <v>5.6647848474598809E-3</v>
      </c>
      <c r="I2700">
        <f t="shared" si="272"/>
        <v>18232.263436593355</v>
      </c>
      <c r="J2700">
        <f t="shared" si="273"/>
        <v>31344.303165215319</v>
      </c>
      <c r="AB2700" s="1">
        <v>42649</v>
      </c>
      <c r="AC2700">
        <v>2790.6</v>
      </c>
    </row>
    <row r="2701" spans="1:29">
      <c r="A2701" s="1">
        <v>42635</v>
      </c>
      <c r="B2701">
        <v>3619.8141940944902</v>
      </c>
      <c r="D2701" s="1">
        <v>42663</v>
      </c>
      <c r="E2701">
        <f t="shared" si="268"/>
        <v>2803.58</v>
      </c>
      <c r="F2701">
        <f t="shared" si="269"/>
        <v>3408.8105772969102</v>
      </c>
      <c r="G2701" s="2">
        <f t="shared" si="270"/>
        <v>3.139829450173881E-4</v>
      </c>
      <c r="H2701" s="2">
        <f t="shared" si="271"/>
        <v>-6.6591301647603773E-4</v>
      </c>
      <c r="I2701">
        <f t="shared" si="272"/>
        <v>18237.988056361512</v>
      </c>
      <c r="J2701">
        <f t="shared" si="273"/>
        <v>31323.430585745231</v>
      </c>
      <c r="AB2701" s="1">
        <v>42650</v>
      </c>
      <c r="AC2701">
        <v>2792.94</v>
      </c>
    </row>
    <row r="2702" spans="1:29">
      <c r="A2702" s="1">
        <v>42636</v>
      </c>
      <c r="B2702">
        <v>3615.1586887032199</v>
      </c>
      <c r="D2702" s="1">
        <v>42664</v>
      </c>
      <c r="E2702">
        <f t="shared" si="268"/>
        <v>2803.75</v>
      </c>
      <c r="F2702">
        <f t="shared" si="269"/>
        <v>3411.3873439220401</v>
      </c>
      <c r="G2702" s="2">
        <f t="shared" si="270"/>
        <v>6.0636757288845544E-5</v>
      </c>
      <c r="H2702" s="2">
        <f t="shared" si="271"/>
        <v>7.2456449630461462E-4</v>
      </c>
      <c r="I2702">
        <f t="shared" si="272"/>
        <v>18239.093948816721</v>
      </c>
      <c r="J2702">
        <f t="shared" si="273"/>
        <v>31346.12643145012</v>
      </c>
      <c r="AB2702" s="1">
        <v>42654</v>
      </c>
      <c r="AC2702">
        <v>2790.76</v>
      </c>
    </row>
    <row r="2703" spans="1:29">
      <c r="A2703" s="1">
        <v>42639</v>
      </c>
      <c r="B2703">
        <v>3627.3037844852802</v>
      </c>
      <c r="D2703" s="1">
        <v>42667</v>
      </c>
      <c r="E2703">
        <f t="shared" si="268"/>
        <v>2800.14</v>
      </c>
      <c r="F2703">
        <f t="shared" si="269"/>
        <v>3391.0793512130199</v>
      </c>
      <c r="G2703" s="2">
        <f t="shared" si="270"/>
        <v>-1.2875613018279441E-3</v>
      </c>
      <c r="H2703" s="2">
        <f t="shared" si="271"/>
        <v>-5.9843503351134971E-3</v>
      </c>
      <c r="I2703">
        <f t="shared" si="272"/>
        <v>18215.60999726782</v>
      </c>
      <c r="J2703">
        <f t="shared" si="273"/>
        <v>31158.540229235561</v>
      </c>
      <c r="AB2703" s="1">
        <v>42655</v>
      </c>
      <c r="AC2703">
        <v>2788.94</v>
      </c>
    </row>
    <row r="2704" spans="1:29">
      <c r="A2704" s="1">
        <v>42640</v>
      </c>
      <c r="B2704">
        <v>3596.6323744906799</v>
      </c>
      <c r="D2704" s="1">
        <v>42668</v>
      </c>
      <c r="E2704">
        <f t="shared" si="268"/>
        <v>2800.56</v>
      </c>
      <c r="F2704">
        <f t="shared" si="269"/>
        <v>3420.11787255019</v>
      </c>
      <c r="G2704" s="2">
        <f t="shared" si="270"/>
        <v>1.4999250037495138E-4</v>
      </c>
      <c r="H2704" s="2">
        <f t="shared" si="271"/>
        <v>8.5318598281970085E-3</v>
      </c>
      <c r="I2704">
        <f t="shared" si="272"/>
        <v>18218.342202157164</v>
      </c>
      <c r="J2704">
        <f t="shared" si="273"/>
        <v>31424.380526922632</v>
      </c>
      <c r="AB2704" s="1">
        <v>42656</v>
      </c>
      <c r="AC2704">
        <v>2797.61</v>
      </c>
    </row>
    <row r="2705" spans="1:29">
      <c r="A2705" s="1">
        <v>42641</v>
      </c>
      <c r="B2705">
        <v>3574.5199865852401</v>
      </c>
      <c r="D2705" s="1">
        <v>42669</v>
      </c>
      <c r="E2705">
        <f t="shared" si="268"/>
        <v>2792.6</v>
      </c>
      <c r="F2705">
        <f t="shared" si="269"/>
        <v>3393.87427877345</v>
      </c>
      <c r="G2705" s="2">
        <f t="shared" si="270"/>
        <v>-2.8422886851201534E-3</v>
      </c>
      <c r="H2705" s="2">
        <f t="shared" si="271"/>
        <v>-7.7046501727780266E-3</v>
      </c>
      <c r="I2705">
        <f t="shared" si="272"/>
        <v>18166.560414254327</v>
      </c>
      <c r="J2705">
        <f t="shared" si="273"/>
        <v>31182.266668066437</v>
      </c>
      <c r="AB2705" s="1">
        <v>42657</v>
      </c>
      <c r="AC2705">
        <v>2789.67</v>
      </c>
    </row>
    <row r="2706" spans="1:29">
      <c r="A2706" s="1">
        <v>42642</v>
      </c>
      <c r="B2706">
        <v>3584.5408596989</v>
      </c>
      <c r="D2706" s="1">
        <v>42670</v>
      </c>
      <c r="E2706">
        <f t="shared" si="268"/>
        <v>2783.03</v>
      </c>
      <c r="F2706">
        <f t="shared" si="269"/>
        <v>3387.1459132909099</v>
      </c>
      <c r="G2706" s="2">
        <f t="shared" si="270"/>
        <v>-3.4269139869654852E-3</v>
      </c>
      <c r="H2706" s="2">
        <f t="shared" si="271"/>
        <v>-2.0138520717682177E-3</v>
      </c>
      <c r="I2706">
        <f t="shared" si="272"/>
        <v>18104.305174275665</v>
      </c>
      <c r="J2706">
        <f t="shared" si="273"/>
        <v>31119.470195734524</v>
      </c>
      <c r="AB2706" s="1">
        <v>42660</v>
      </c>
      <c r="AC2706">
        <v>2796.35</v>
      </c>
    </row>
    <row r="2707" spans="1:29">
      <c r="A2707" s="1">
        <v>42643</v>
      </c>
      <c r="B2707">
        <v>3551.2112261161201</v>
      </c>
      <c r="D2707" s="1">
        <v>42671</v>
      </c>
      <c r="E2707">
        <f t="shared" si="268"/>
        <v>2781.25</v>
      </c>
      <c r="F2707">
        <f t="shared" si="269"/>
        <v>3404.1528556804201</v>
      </c>
      <c r="G2707" s="2">
        <f t="shared" si="270"/>
        <v>-6.3959066197638581E-4</v>
      </c>
      <c r="H2707" s="2">
        <f t="shared" si="271"/>
        <v>4.9896752268692949E-3</v>
      </c>
      <c r="I2707">
        <f t="shared" si="272"/>
        <v>18092.725829744628</v>
      </c>
      <c r="J2707">
        <f t="shared" si="273"/>
        <v>31274.746245243477</v>
      </c>
      <c r="AB2707" s="1">
        <v>42661</v>
      </c>
      <c r="AC2707">
        <v>2800.84</v>
      </c>
    </row>
    <row r="2708" spans="1:29">
      <c r="A2708" s="1">
        <v>42646</v>
      </c>
      <c r="B2708">
        <v>3535.0233045175501</v>
      </c>
      <c r="D2708" s="1">
        <v>42674</v>
      </c>
      <c r="E2708">
        <f t="shared" si="268"/>
        <v>2783.32</v>
      </c>
      <c r="F2708">
        <f t="shared" si="269"/>
        <v>3400.9257329543698</v>
      </c>
      <c r="G2708" s="2">
        <f t="shared" si="270"/>
        <v>7.4426966292140406E-4</v>
      </c>
      <c r="H2708" s="2">
        <f t="shared" si="271"/>
        <v>-9.7934504051547721E-4</v>
      </c>
      <c r="I2708">
        <f t="shared" si="272"/>
        <v>18106.191696699261</v>
      </c>
      <c r="J2708">
        <f t="shared" si="273"/>
        <v>31244.117477614818</v>
      </c>
      <c r="AB2708" s="1">
        <v>42662</v>
      </c>
      <c r="AC2708">
        <v>2802.7</v>
      </c>
    </row>
    <row r="2709" spans="1:29">
      <c r="A2709" s="1">
        <v>42647</v>
      </c>
      <c r="B2709">
        <v>3404.0342575110699</v>
      </c>
      <c r="D2709" s="1">
        <v>42675</v>
      </c>
      <c r="E2709">
        <f t="shared" si="268"/>
        <v>2783.69</v>
      </c>
      <c r="F2709">
        <f t="shared" si="269"/>
        <v>3437.81814055106</v>
      </c>
      <c r="G2709" s="2">
        <f t="shared" si="270"/>
        <v>1.3293476854969732E-4</v>
      </c>
      <c r="H2709" s="2">
        <f t="shared" si="271"/>
        <v>1.0816405344480662E-2</v>
      </c>
      <c r="I2709">
        <f t="shared" si="272"/>
        <v>18108.59863910178</v>
      </c>
      <c r="J2709">
        <f t="shared" si="273"/>
        <v>31582.066516883271</v>
      </c>
      <c r="AB2709" s="1">
        <v>42663</v>
      </c>
      <c r="AC2709">
        <v>2803.58</v>
      </c>
    </row>
    <row r="2710" spans="1:29">
      <c r="A2710" s="1">
        <v>42648</v>
      </c>
      <c r="B2710">
        <v>3396.00569398777</v>
      </c>
      <c r="D2710" s="1">
        <v>42676</v>
      </c>
      <c r="E2710">
        <f t="shared" si="268"/>
        <v>2783.97</v>
      </c>
      <c r="F2710">
        <f t="shared" si="269"/>
        <v>3495.6541244721402</v>
      </c>
      <c r="G2710" s="2">
        <f t="shared" si="270"/>
        <v>1.0058591294281882E-4</v>
      </c>
      <c r="H2710" s="2">
        <f t="shared" si="271"/>
        <v>1.6792107287428495E-2</v>
      </c>
      <c r="I2710">
        <f t="shared" si="272"/>
        <v>18110.420109028008</v>
      </c>
      <c r="J2710">
        <f t="shared" si="273"/>
        <v>32112.395966193475</v>
      </c>
      <c r="AB2710" s="1">
        <v>42664</v>
      </c>
      <c r="AC2710">
        <v>2803.75</v>
      </c>
    </row>
    <row r="2711" spans="1:29">
      <c r="A2711" s="1">
        <v>42649</v>
      </c>
      <c r="B2711">
        <v>3353.94487418368</v>
      </c>
      <c r="D2711" s="1">
        <v>42677</v>
      </c>
      <c r="E2711">
        <f t="shared" si="268"/>
        <v>2780.94</v>
      </c>
      <c r="F2711">
        <f t="shared" si="269"/>
        <v>3475.1605622084599</v>
      </c>
      <c r="G2711" s="2">
        <f t="shared" si="270"/>
        <v>-1.0883737971313368E-3</v>
      </c>
      <c r="H2711" s="2">
        <f t="shared" si="271"/>
        <v>-5.8939321547623377E-3</v>
      </c>
      <c r="I2711">
        <f t="shared" si="272"/>
        <v>18090.709202326299</v>
      </c>
      <c r="J2711">
        <f t="shared" si="273"/>
        <v>31923.127683041868</v>
      </c>
      <c r="AB2711" s="1">
        <v>42667</v>
      </c>
      <c r="AC2711">
        <v>2800.14</v>
      </c>
    </row>
    <row r="2712" spans="1:29">
      <c r="A2712" s="1">
        <v>42650</v>
      </c>
      <c r="B2712">
        <v>3356.0214749687202</v>
      </c>
      <c r="D2712" s="1">
        <v>42678</v>
      </c>
      <c r="E2712">
        <f t="shared" si="268"/>
        <v>2784.88</v>
      </c>
      <c r="F2712">
        <f t="shared" si="269"/>
        <v>3487.00566494961</v>
      </c>
      <c r="G2712" s="2">
        <f t="shared" si="270"/>
        <v>1.4167871295318601E-3</v>
      </c>
      <c r="H2712" s="2">
        <f t="shared" si="271"/>
        <v>3.3771559631566536E-3</v>
      </c>
      <c r="I2712">
        <f t="shared" si="272"/>
        <v>18116.33988628826</v>
      </c>
      <c r="J2712">
        <f t="shared" si="273"/>
        <v>32030.937064059261</v>
      </c>
      <c r="AB2712" s="1">
        <v>42668</v>
      </c>
      <c r="AC2712">
        <v>2800.56</v>
      </c>
    </row>
    <row r="2713" spans="1:29">
      <c r="A2713" s="1">
        <v>42653</v>
      </c>
      <c r="B2713">
        <v>3356.0214749687202</v>
      </c>
      <c r="D2713" s="1">
        <v>42681</v>
      </c>
      <c r="E2713">
        <f t="shared" si="268"/>
        <v>2781.43</v>
      </c>
      <c r="F2713">
        <f t="shared" si="269"/>
        <v>3410.9033684511401</v>
      </c>
      <c r="G2713" s="2">
        <f t="shared" si="270"/>
        <v>-1.2388325529287814E-3</v>
      </c>
      <c r="H2713" s="2">
        <f t="shared" si="271"/>
        <v>-2.1855889746512012E-2</v>
      </c>
      <c r="I2713">
        <f t="shared" si="272"/>
        <v>18093.896774697205</v>
      </c>
      <c r="J2713">
        <f t="shared" si="273"/>
        <v>31330.872435109719</v>
      </c>
      <c r="AB2713" s="1">
        <v>42669</v>
      </c>
      <c r="AC2713">
        <v>2792.6</v>
      </c>
    </row>
    <row r="2714" spans="1:29">
      <c r="A2714" s="1">
        <v>42654</v>
      </c>
      <c r="B2714">
        <v>3359.8819065770399</v>
      </c>
      <c r="D2714" s="1">
        <v>42682</v>
      </c>
      <c r="E2714">
        <f t="shared" si="268"/>
        <v>2777.18</v>
      </c>
      <c r="F2714">
        <f t="shared" si="269"/>
        <v>3391.29043738264</v>
      </c>
      <c r="G2714" s="2">
        <f t="shared" si="270"/>
        <v>-1.5279909974366124E-3</v>
      </c>
      <c r="H2714" s="2">
        <f t="shared" si="271"/>
        <v>-5.781418601427368E-3</v>
      </c>
      <c r="I2714">
        <f t="shared" si="272"/>
        <v>18066.249463316919</v>
      </c>
      <c r="J2714">
        <f t="shared" si="273"/>
        <v>31149.735546414428</v>
      </c>
      <c r="AB2714" s="1">
        <v>42670</v>
      </c>
      <c r="AC2714">
        <v>2783.03</v>
      </c>
    </row>
    <row r="2715" spans="1:29">
      <c r="A2715" s="1">
        <v>42655</v>
      </c>
      <c r="B2715">
        <v>3354.4134052342702</v>
      </c>
      <c r="D2715" s="1">
        <v>42683</v>
      </c>
      <c r="E2715">
        <f t="shared" si="268"/>
        <v>2741.57</v>
      </c>
      <c r="F2715">
        <f t="shared" si="269"/>
        <v>3349.6832557271</v>
      </c>
      <c r="G2715" s="2">
        <f t="shared" si="270"/>
        <v>-1.2822359371736702E-2</v>
      </c>
      <c r="H2715" s="2">
        <f t="shared" si="271"/>
        <v>-1.2300183864949498E-2</v>
      </c>
      <c r="I2715">
        <f t="shared" si="272"/>
        <v>17834.597520198826</v>
      </c>
      <c r="J2715">
        <f t="shared" si="273"/>
        <v>30766.588071848979</v>
      </c>
      <c r="AB2715" s="1">
        <v>42671</v>
      </c>
      <c r="AC2715">
        <v>2781.25</v>
      </c>
    </row>
    <row r="2716" spans="1:29">
      <c r="A2716" s="1">
        <v>42656</v>
      </c>
      <c r="B2716">
        <v>3372.8647280781502</v>
      </c>
      <c r="D2716" s="1">
        <v>42684</v>
      </c>
      <c r="E2716">
        <f t="shared" si="268"/>
        <v>2739.64</v>
      </c>
      <c r="F2716">
        <f t="shared" si="269"/>
        <v>3322.0548625665001</v>
      </c>
      <c r="G2716" s="2">
        <f t="shared" si="270"/>
        <v>-7.0397618882622748E-4</v>
      </c>
      <c r="H2716" s="2">
        <f t="shared" si="271"/>
        <v>-8.2794106053970858E-3</v>
      </c>
      <c r="I2716">
        <f t="shared" si="272"/>
        <v>17822.042388207308</v>
      </c>
      <c r="J2716">
        <f t="shared" si="273"/>
        <v>30511.85885627503</v>
      </c>
      <c r="AB2716" s="1">
        <v>42674</v>
      </c>
      <c r="AC2716">
        <v>2783.32</v>
      </c>
    </row>
    <row r="2717" spans="1:29">
      <c r="A2717" s="1">
        <v>42657</v>
      </c>
      <c r="B2717">
        <v>3355.3902829602198</v>
      </c>
      <c r="D2717" s="1">
        <v>42688</v>
      </c>
      <c r="E2717">
        <f t="shared" si="268"/>
        <v>2722.05</v>
      </c>
      <c r="F2717">
        <f t="shared" si="269"/>
        <v>3177.8973510781798</v>
      </c>
      <c r="G2717" s="2">
        <f t="shared" si="270"/>
        <v>-6.4205516053202905E-3</v>
      </c>
      <c r="H2717" s="2">
        <f t="shared" si="271"/>
        <v>-4.3425428308627868E-2</v>
      </c>
      <c r="I2717">
        <f t="shared" si="272"/>
        <v>17707.615045341616</v>
      </c>
      <c r="J2717">
        <f t="shared" si="273"/>
        <v>29186.868316948887</v>
      </c>
      <c r="AB2717" s="1">
        <v>42675</v>
      </c>
      <c r="AC2717">
        <v>2783.69</v>
      </c>
    </row>
    <row r="2718" spans="1:29">
      <c r="A2718" s="1">
        <v>42660</v>
      </c>
      <c r="B2718">
        <v>3369.7030561493498</v>
      </c>
      <c r="D2718" s="1">
        <v>42689</v>
      </c>
      <c r="E2718">
        <f t="shared" si="268"/>
        <v>2722.75</v>
      </c>
      <c r="F2718">
        <f t="shared" si="269"/>
        <v>3192.7978779361902</v>
      </c>
      <c r="G2718" s="2">
        <f t="shared" si="270"/>
        <v>2.5715912639356908E-4</v>
      </c>
      <c r="H2718" s="2">
        <f t="shared" si="271"/>
        <v>4.6574513469333726E-3</v>
      </c>
      <c r="I2718">
        <f t="shared" si="272"/>
        <v>17712.168720157188</v>
      </c>
      <c r="J2718">
        <f t="shared" si="273"/>
        <v>29322.804736104426</v>
      </c>
      <c r="AB2718" s="1">
        <v>42676</v>
      </c>
      <c r="AC2718">
        <v>2783.97</v>
      </c>
    </row>
    <row r="2719" spans="1:29">
      <c r="A2719" s="1">
        <v>42661</v>
      </c>
      <c r="B2719">
        <v>3391.6557329073498</v>
      </c>
      <c r="D2719" s="1">
        <v>42690</v>
      </c>
      <c r="E2719">
        <f t="shared" si="268"/>
        <v>2726.49</v>
      </c>
      <c r="F2719">
        <f t="shared" si="269"/>
        <v>3197.6583744980999</v>
      </c>
      <c r="G2719" s="2">
        <f t="shared" si="270"/>
        <v>1.3736112386373289E-3</v>
      </c>
      <c r="H2719" s="2">
        <f t="shared" si="271"/>
        <v>1.4909822244933654E-3</v>
      </c>
      <c r="I2719">
        <f t="shared" si="272"/>
        <v>17736.498354171836</v>
      </c>
      <c r="J2719">
        <f t="shared" si="273"/>
        <v>29366.524516738245</v>
      </c>
      <c r="AB2719" s="1">
        <v>42677</v>
      </c>
      <c r="AC2719">
        <v>2780.94</v>
      </c>
    </row>
    <row r="2720" spans="1:29">
      <c r="A2720" s="1">
        <v>42662</v>
      </c>
      <c r="B2720">
        <v>3410.9750586263599</v>
      </c>
      <c r="D2720" s="1">
        <v>42691</v>
      </c>
      <c r="E2720">
        <f t="shared" si="268"/>
        <v>2717.38</v>
      </c>
      <c r="F2720">
        <f t="shared" si="269"/>
        <v>3160.74188681141</v>
      </c>
      <c r="G2720" s="2">
        <f t="shared" si="270"/>
        <v>-3.3412922842187553E-3</v>
      </c>
      <c r="H2720" s="2">
        <f t="shared" si="271"/>
        <v>-1.1576199644753015E-2</v>
      </c>
      <c r="I2720">
        <f t="shared" si="272"/>
        <v>17677.235529071982</v>
      </c>
      <c r="J2720">
        <f t="shared" si="273"/>
        <v>29026.571766059951</v>
      </c>
      <c r="AB2720" s="1">
        <v>42678</v>
      </c>
      <c r="AC2720">
        <v>2784.88</v>
      </c>
    </row>
    <row r="2721" spans="1:29">
      <c r="A2721" s="1">
        <v>42663</v>
      </c>
      <c r="B2721">
        <v>3408.8105772969102</v>
      </c>
      <c r="D2721" s="1">
        <v>42692</v>
      </c>
      <c r="E2721">
        <f t="shared" si="268"/>
        <v>2706.45</v>
      </c>
      <c r="F2721">
        <f t="shared" si="269"/>
        <v>3128.9183942653699</v>
      </c>
      <c r="G2721" s="2">
        <f t="shared" si="270"/>
        <v>-4.0222567325881586E-3</v>
      </c>
      <c r="H2721" s="2">
        <f t="shared" si="271"/>
        <v>-1.0099710902958392E-2</v>
      </c>
      <c r="I2721">
        <f t="shared" si="272"/>
        <v>17606.133149451627</v>
      </c>
      <c r="J2721">
        <f t="shared" si="273"/>
        <v>28733.411782718773</v>
      </c>
      <c r="AB2721" s="1">
        <v>42681</v>
      </c>
      <c r="AC2721">
        <v>2781.43</v>
      </c>
    </row>
    <row r="2722" spans="1:29">
      <c r="A2722" s="1">
        <v>42664</v>
      </c>
      <c r="B2722">
        <v>3411.3873439220401</v>
      </c>
      <c r="D2722" s="1">
        <v>42695</v>
      </c>
      <c r="E2722">
        <f t="shared" si="268"/>
        <v>2706.87</v>
      </c>
      <c r="F2722">
        <f t="shared" si="269"/>
        <v>3133.4507566617399</v>
      </c>
      <c r="G2722" s="2">
        <f t="shared" si="270"/>
        <v>1.5518483622467549E-4</v>
      </c>
      <c r="H2722" s="2">
        <f t="shared" si="271"/>
        <v>1.417190456646534E-3</v>
      </c>
      <c r="I2722">
        <f t="shared" si="272"/>
        <v>17608.865354340975</v>
      </c>
      <c r="J2722">
        <f t="shared" si="273"/>
        <v>28774.132499684136</v>
      </c>
      <c r="AB2722" s="1">
        <v>42682</v>
      </c>
      <c r="AC2722">
        <v>2777.18</v>
      </c>
    </row>
    <row r="2723" spans="1:29">
      <c r="A2723" s="1">
        <v>42667</v>
      </c>
      <c r="B2723">
        <v>3391.0793512130199</v>
      </c>
      <c r="D2723" s="1">
        <v>42696</v>
      </c>
      <c r="E2723">
        <f t="shared" si="268"/>
        <v>2708.77</v>
      </c>
      <c r="F2723">
        <f t="shared" si="269"/>
        <v>3140.6175340290702</v>
      </c>
      <c r="G2723" s="2">
        <f t="shared" si="270"/>
        <v>7.0191771307825945E-4</v>
      </c>
      <c r="H2723" s="2">
        <f t="shared" si="271"/>
        <v>2.2558344527824022E-3</v>
      </c>
      <c r="I2723">
        <f t="shared" si="272"/>
        <v>17621.225328840395</v>
      </c>
      <c r="J2723">
        <f t="shared" si="273"/>
        <v>28839.042179125849</v>
      </c>
      <c r="AB2723" s="1">
        <v>42683</v>
      </c>
      <c r="AC2723">
        <v>2741.57</v>
      </c>
    </row>
    <row r="2724" spans="1:29">
      <c r="A2724" s="1">
        <v>42668</v>
      </c>
      <c r="B2724">
        <v>3420.11787255019</v>
      </c>
      <c r="D2724" s="1">
        <v>42697</v>
      </c>
      <c r="E2724">
        <f t="shared" si="268"/>
        <v>2705.01</v>
      </c>
      <c r="F2724">
        <f t="shared" si="269"/>
        <v>3072.1472036631299</v>
      </c>
      <c r="G2724" s="2">
        <f t="shared" si="270"/>
        <v>-1.3880838904741788E-3</v>
      </c>
      <c r="H2724" s="2">
        <f t="shared" si="271"/>
        <v>-2.1832899259500747E-2</v>
      </c>
      <c r="I2724">
        <f t="shared" si="272"/>
        <v>17596.765589831015</v>
      </c>
      <c r="J2724">
        <f t="shared" si="273"/>
        <v>28209.402276488501</v>
      </c>
      <c r="AB2724" s="1">
        <v>42684</v>
      </c>
      <c r="AC2724">
        <v>2739.64</v>
      </c>
    </row>
    <row r="2725" spans="1:29">
      <c r="A2725" s="1">
        <v>42669</v>
      </c>
      <c r="B2725">
        <v>3393.87427877345</v>
      </c>
      <c r="D2725" s="1">
        <v>42699</v>
      </c>
      <c r="E2725">
        <f t="shared" si="268"/>
        <v>2703.4</v>
      </c>
      <c r="F2725">
        <f t="shared" si="269"/>
        <v>3048.0903181797298</v>
      </c>
      <c r="G2725" s="2">
        <f t="shared" si="270"/>
        <v>-5.9519188468803996E-4</v>
      </c>
      <c r="H2725" s="2">
        <f t="shared" si="271"/>
        <v>-7.8619913887015055E-3</v>
      </c>
      <c r="I2725">
        <f t="shared" si="272"/>
        <v>17586.29213775519</v>
      </c>
      <c r="J2725">
        <f t="shared" si="273"/>
        <v>27987.620198710334</v>
      </c>
      <c r="AB2725" s="1">
        <v>42688</v>
      </c>
      <c r="AC2725">
        <v>2722.05</v>
      </c>
    </row>
    <row r="2726" spans="1:29">
      <c r="A2726" s="1">
        <v>42670</v>
      </c>
      <c r="B2726">
        <v>3387.1459132909099</v>
      </c>
      <c r="D2726" s="1">
        <v>42702</v>
      </c>
      <c r="E2726">
        <f t="shared" si="268"/>
        <v>2711.64</v>
      </c>
      <c r="F2726">
        <f t="shared" si="269"/>
        <v>3090.7176814526601</v>
      </c>
      <c r="G2726" s="2">
        <f t="shared" si="270"/>
        <v>3.0480136124879653E-3</v>
      </c>
      <c r="H2726" s="2">
        <f t="shared" si="271"/>
        <v>1.3953591797100618E-2</v>
      </c>
      <c r="I2726">
        <f t="shared" si="272"/>
        <v>17639.895395584259</v>
      </c>
      <c r="J2726">
        <f t="shared" si="273"/>
        <v>28378.148026335424</v>
      </c>
      <c r="AB2726" s="1">
        <v>42689</v>
      </c>
      <c r="AC2726">
        <v>2722.75</v>
      </c>
    </row>
    <row r="2727" spans="1:29">
      <c r="A2727" s="1">
        <v>42671</v>
      </c>
      <c r="B2727">
        <v>3404.1528556804201</v>
      </c>
      <c r="D2727" s="1">
        <v>42703</v>
      </c>
      <c r="E2727">
        <f t="shared" si="268"/>
        <v>2716.96</v>
      </c>
      <c r="F2727">
        <f t="shared" si="269"/>
        <v>3086.4683944768499</v>
      </c>
      <c r="G2727" s="2">
        <f t="shared" si="270"/>
        <v>1.9619123482468304E-3</v>
      </c>
      <c r="H2727" s="2">
        <f t="shared" si="271"/>
        <v>-1.4062036620991251E-3</v>
      </c>
      <c r="I2727">
        <f t="shared" si="272"/>
        <v>17674.503324182639</v>
      </c>
      <c r="J2727">
        <f t="shared" si="273"/>
        <v>28338.242570657199</v>
      </c>
      <c r="AB2727" s="1">
        <v>42690</v>
      </c>
      <c r="AC2727">
        <v>2726.49</v>
      </c>
    </row>
    <row r="2728" spans="1:29">
      <c r="A2728" s="1">
        <v>42674</v>
      </c>
      <c r="B2728">
        <v>3400.9257329543698</v>
      </c>
      <c r="D2728" s="1">
        <v>42704</v>
      </c>
      <c r="E2728">
        <f t="shared" si="268"/>
        <v>2708.65</v>
      </c>
      <c r="F2728">
        <f t="shared" si="269"/>
        <v>3028.7336326177501</v>
      </c>
      <c r="G2728" s="2">
        <f t="shared" si="270"/>
        <v>-3.058565455509088E-3</v>
      </c>
      <c r="H2728" s="2">
        <f t="shared" si="271"/>
        <v>-1.873711724933794E-2</v>
      </c>
      <c r="I2728">
        <f t="shared" si="272"/>
        <v>17620.444698872012</v>
      </c>
      <c r="J2728">
        <f t="shared" si="273"/>
        <v>27807.265596970617</v>
      </c>
      <c r="AB2728" s="1">
        <v>42691</v>
      </c>
      <c r="AC2728">
        <v>2717.38</v>
      </c>
    </row>
    <row r="2729" spans="1:29">
      <c r="A2729" s="1">
        <v>42675</v>
      </c>
      <c r="B2729">
        <v>3437.81814055106</v>
      </c>
      <c r="D2729" s="1">
        <v>42705</v>
      </c>
      <c r="E2729">
        <f t="shared" si="268"/>
        <v>2697.86</v>
      </c>
      <c r="F2729">
        <f t="shared" si="269"/>
        <v>3003.3031817088799</v>
      </c>
      <c r="G2729" s="2">
        <f t="shared" si="270"/>
        <v>-3.983534232920416E-3</v>
      </c>
      <c r="H2729" s="2">
        <f t="shared" si="271"/>
        <v>-8.427746510819489E-3</v>
      </c>
      <c r="I2729">
        <f t="shared" si="272"/>
        <v>17550.253054214772</v>
      </c>
      <c r="J2729">
        <f t="shared" si="273"/>
        <v>27572.913011360317</v>
      </c>
      <c r="AB2729" s="1">
        <v>42692</v>
      </c>
      <c r="AC2729">
        <v>2706.45</v>
      </c>
    </row>
    <row r="2730" spans="1:29">
      <c r="A2730" s="1">
        <v>42676</v>
      </c>
      <c r="B2730">
        <v>3495.6541244721402</v>
      </c>
      <c r="D2730" s="1">
        <v>42706</v>
      </c>
      <c r="E2730">
        <f t="shared" si="268"/>
        <v>2706.88</v>
      </c>
      <c r="F2730">
        <f t="shared" si="269"/>
        <v>3035.6535484999999</v>
      </c>
      <c r="G2730" s="2">
        <f t="shared" si="270"/>
        <v>3.3433906874338337E-3</v>
      </c>
      <c r="H2730" s="2">
        <f t="shared" si="271"/>
        <v>1.0740246211703964E-2</v>
      </c>
      <c r="I2730">
        <f t="shared" si="272"/>
        <v>17608.930406838343</v>
      </c>
      <c r="J2730">
        <f t="shared" si="273"/>
        <v>27869.052885876219</v>
      </c>
      <c r="AB2730" s="1">
        <v>42695</v>
      </c>
      <c r="AC2730">
        <v>2706.87</v>
      </c>
    </row>
    <row r="2731" spans="1:29">
      <c r="A2731" s="1">
        <v>42677</v>
      </c>
      <c r="B2731">
        <v>3475.1605622084599</v>
      </c>
      <c r="D2731" s="1">
        <v>42709</v>
      </c>
      <c r="E2731">
        <f t="shared" si="268"/>
        <v>2709.11</v>
      </c>
      <c r="F2731">
        <f t="shared" si="269"/>
        <v>3037.3924888982801</v>
      </c>
      <c r="G2731" s="2">
        <f t="shared" si="270"/>
        <v>8.2382669346259263E-4</v>
      </c>
      <c r="H2731" s="2">
        <f t="shared" si="271"/>
        <v>5.4148968007091758E-4</v>
      </c>
      <c r="I2731">
        <f t="shared" si="272"/>
        <v>17623.437113750821</v>
      </c>
      <c r="J2731">
        <f t="shared" si="273"/>
        <v>27884.143690407269</v>
      </c>
      <c r="AB2731" s="1">
        <v>42696</v>
      </c>
      <c r="AC2731">
        <v>2708.77</v>
      </c>
    </row>
    <row r="2732" spans="1:29">
      <c r="A2732" s="1">
        <v>42678</v>
      </c>
      <c r="B2732">
        <v>3487.00566494961</v>
      </c>
      <c r="D2732" s="1">
        <v>42710</v>
      </c>
      <c r="E2732">
        <f t="shared" si="268"/>
        <v>2707.96</v>
      </c>
      <c r="F2732">
        <f t="shared" si="269"/>
        <v>3018.0195697387799</v>
      </c>
      <c r="G2732" s="2">
        <f t="shared" si="270"/>
        <v>-4.2449365289709551E-4</v>
      </c>
      <c r="H2732" s="2">
        <f t="shared" si="271"/>
        <v>-6.4094907308010259E-3</v>
      </c>
      <c r="I2732">
        <f t="shared" si="272"/>
        <v>17615.956076553801</v>
      </c>
      <c r="J2732">
        <f t="shared" si="273"/>
        <v>27705.42052988728</v>
      </c>
      <c r="AB2732" s="1">
        <v>42697</v>
      </c>
      <c r="AC2732">
        <v>2705.01</v>
      </c>
    </row>
    <row r="2733" spans="1:29">
      <c r="A2733" s="1">
        <v>42681</v>
      </c>
      <c r="B2733">
        <v>3410.9033684511401</v>
      </c>
      <c r="D2733" s="1">
        <v>42711</v>
      </c>
      <c r="E2733">
        <f t="shared" si="268"/>
        <v>2718.18</v>
      </c>
      <c r="F2733">
        <f t="shared" si="269"/>
        <v>3048.9367559520001</v>
      </c>
      <c r="G2733" s="2">
        <f t="shared" si="270"/>
        <v>3.7740587010146598E-3</v>
      </c>
      <c r="H2733" s="2">
        <f t="shared" si="271"/>
        <v>1.0212847525581237E-2</v>
      </c>
      <c r="I2733">
        <f t="shared" si="272"/>
        <v>17682.439728861209</v>
      </c>
      <c r="J2733">
        <f t="shared" si="273"/>
        <v>27988.371765391126</v>
      </c>
      <c r="AB2733" s="1">
        <v>42699</v>
      </c>
      <c r="AC2733">
        <v>2703.4</v>
      </c>
    </row>
    <row r="2734" spans="1:29">
      <c r="A2734" s="1">
        <v>42682</v>
      </c>
      <c r="B2734">
        <v>3391.29043738264</v>
      </c>
      <c r="D2734" s="1">
        <v>42712</v>
      </c>
      <c r="E2734">
        <f t="shared" si="268"/>
        <v>2710.99</v>
      </c>
      <c r="F2734">
        <f t="shared" si="269"/>
        <v>3024.2027584546499</v>
      </c>
      <c r="G2734" s="2">
        <f t="shared" si="270"/>
        <v>-2.6451522710049247E-3</v>
      </c>
      <c r="H2734" s="2">
        <f t="shared" si="271"/>
        <v>-8.1436845800055054E-3</v>
      </c>
      <c r="I2734">
        <f t="shared" si="272"/>
        <v>17635.666983255505</v>
      </c>
      <c r="J2734">
        <f t="shared" si="273"/>
        <v>27760.443293825851</v>
      </c>
      <c r="AB2734" s="1">
        <v>42702</v>
      </c>
      <c r="AC2734">
        <v>2711.64</v>
      </c>
    </row>
    <row r="2735" spans="1:29">
      <c r="A2735" s="1">
        <v>42683</v>
      </c>
      <c r="B2735">
        <v>3349.6832557271</v>
      </c>
      <c r="D2735" s="1">
        <v>42713</v>
      </c>
      <c r="E2735">
        <f t="shared" si="268"/>
        <v>2699.04</v>
      </c>
      <c r="F2735">
        <f t="shared" si="269"/>
        <v>2985.7028485047599</v>
      </c>
      <c r="G2735" s="2">
        <f t="shared" si="270"/>
        <v>-4.407983799276205E-3</v>
      </c>
      <c r="H2735" s="2">
        <f t="shared" si="271"/>
        <v>-1.2761947325889122E-2</v>
      </c>
      <c r="I2735">
        <f t="shared" si="272"/>
        <v>17557.929248903885</v>
      </c>
      <c r="J2735">
        <f t="shared" si="273"/>
        <v>27406.165978766716</v>
      </c>
      <c r="AB2735" s="1">
        <v>42703</v>
      </c>
      <c r="AC2735">
        <v>2716.96</v>
      </c>
    </row>
    <row r="2736" spans="1:29">
      <c r="A2736" s="1">
        <v>42684</v>
      </c>
      <c r="B2736">
        <v>3322.0548625665001</v>
      </c>
      <c r="D2736" s="1">
        <v>42716</v>
      </c>
      <c r="E2736">
        <f t="shared" si="268"/>
        <v>2700.2</v>
      </c>
      <c r="F2736">
        <f t="shared" si="269"/>
        <v>2997.9100557869301</v>
      </c>
      <c r="G2736" s="2">
        <f t="shared" si="270"/>
        <v>4.2978244116431696E-4</v>
      </c>
      <c r="H2736" s="2">
        <f t="shared" si="271"/>
        <v>4.057204779618873E-3</v>
      </c>
      <c r="I2736">
        <f t="shared" si="272"/>
        <v>17565.475338598269</v>
      </c>
      <c r="J2736">
        <f t="shared" si="273"/>
        <v>27517.358406366795</v>
      </c>
      <c r="AB2736" s="1">
        <v>42704</v>
      </c>
      <c r="AC2736">
        <v>2708.65</v>
      </c>
    </row>
    <row r="2737" spans="1:29">
      <c r="A2737" s="1">
        <v>42685</v>
      </c>
      <c r="B2737">
        <v>3322.0548625665001</v>
      </c>
      <c r="D2737" s="1">
        <v>42717</v>
      </c>
      <c r="E2737">
        <f t="shared" si="268"/>
        <v>2703.43</v>
      </c>
      <c r="F2737">
        <f t="shared" si="269"/>
        <v>2986.0870666379801</v>
      </c>
      <c r="G2737" s="2">
        <f t="shared" si="270"/>
        <v>1.1962076883194062E-3</v>
      </c>
      <c r="H2737" s="2">
        <f t="shared" si="271"/>
        <v>-3.9750929908325735E-3</v>
      </c>
      <c r="I2737">
        <f t="shared" si="272"/>
        <v>17586.487295247287</v>
      </c>
      <c r="J2737">
        <f t="shared" si="273"/>
        <v>27407.974347839419</v>
      </c>
      <c r="AB2737" s="1">
        <v>42705</v>
      </c>
      <c r="AC2737">
        <v>2697.86</v>
      </c>
    </row>
    <row r="2738" spans="1:29">
      <c r="A2738" s="1">
        <v>42688</v>
      </c>
      <c r="B2738">
        <v>3177.8973510781798</v>
      </c>
      <c r="D2738" s="1">
        <v>42718</v>
      </c>
      <c r="E2738">
        <f t="shared" si="268"/>
        <v>2698.38</v>
      </c>
      <c r="F2738">
        <f t="shared" si="269"/>
        <v>2986.1127240873302</v>
      </c>
      <c r="G2738" s="2">
        <f t="shared" si="270"/>
        <v>-1.8679973219205559E-3</v>
      </c>
      <c r="H2738" s="2">
        <f t="shared" si="271"/>
        <v>-2.2756875054962603E-5</v>
      </c>
      <c r="I2738">
        <f t="shared" si="272"/>
        <v>17553.635784077775</v>
      </c>
      <c r="J2738">
        <f t="shared" si="273"/>
        <v>27407.350627991676</v>
      </c>
      <c r="AB2738" s="1">
        <v>42706</v>
      </c>
      <c r="AC2738">
        <v>2706.88</v>
      </c>
    </row>
    <row r="2739" spans="1:29">
      <c r="A2739" s="1">
        <v>42689</v>
      </c>
      <c r="B2739">
        <v>3192.7978779361902</v>
      </c>
      <c r="D2739" s="1">
        <v>42719</v>
      </c>
      <c r="E2739">
        <f t="shared" si="268"/>
        <v>2691.42</v>
      </c>
      <c r="F2739">
        <f t="shared" si="269"/>
        <v>2892.4115940201</v>
      </c>
      <c r="G2739" s="2">
        <f t="shared" si="270"/>
        <v>-2.5793253730015397E-3</v>
      </c>
      <c r="H2739" s="2">
        <f t="shared" si="271"/>
        <v>-3.1410315348985009E-2</v>
      </c>
      <c r="I2739">
        <f t="shared" si="272"/>
        <v>17508.359245911473</v>
      </c>
      <c r="J2739">
        <f t="shared" si="273"/>
        <v>26546.477101886256</v>
      </c>
      <c r="AB2739" s="1">
        <v>42709</v>
      </c>
      <c r="AC2739">
        <v>2709.11</v>
      </c>
    </row>
    <row r="2740" spans="1:29">
      <c r="A2740" s="1">
        <v>42690</v>
      </c>
      <c r="B2740">
        <v>3197.6583744980999</v>
      </c>
      <c r="D2740" s="1">
        <v>42720</v>
      </c>
      <c r="E2740">
        <f t="shared" si="268"/>
        <v>2689.84</v>
      </c>
      <c r="F2740">
        <f t="shared" si="269"/>
        <v>2913.4081973021598</v>
      </c>
      <c r="G2740" s="2">
        <f t="shared" si="270"/>
        <v>-5.8705070185993691E-4</v>
      </c>
      <c r="H2740" s="2">
        <f t="shared" si="271"/>
        <v>7.2278539186379723E-3</v>
      </c>
      <c r="I2740">
        <f t="shared" si="272"/>
        <v>17498.080951327745</v>
      </c>
      <c r="J2740">
        <f t="shared" si="273"/>
        <v>26738.351160433154</v>
      </c>
      <c r="AB2740" s="1">
        <v>42710</v>
      </c>
      <c r="AC2740">
        <v>2707.96</v>
      </c>
    </row>
    <row r="2741" spans="1:29">
      <c r="A2741" s="1">
        <v>42691</v>
      </c>
      <c r="B2741">
        <v>3160.74188681141</v>
      </c>
      <c r="D2741" s="1">
        <v>42723</v>
      </c>
      <c r="E2741">
        <f t="shared" si="268"/>
        <v>2701.16</v>
      </c>
      <c r="F2741">
        <f t="shared" si="269"/>
        <v>2943.9118207629399</v>
      </c>
      <c r="G2741" s="2">
        <f t="shared" si="270"/>
        <v>4.2084287541266363E-3</v>
      </c>
      <c r="H2741" s="2">
        <f t="shared" si="271"/>
        <v>1.0438733046122939E-2</v>
      </c>
      <c r="I2741">
        <f t="shared" si="272"/>
        <v>17571.720378345348</v>
      </c>
      <c r="J2741">
        <f t="shared" si="273"/>
        <v>27017.465670290407</v>
      </c>
      <c r="AB2741" s="1">
        <v>42711</v>
      </c>
      <c r="AC2741">
        <v>2718.18</v>
      </c>
    </row>
    <row r="2742" spans="1:29">
      <c r="A2742" s="1">
        <v>42692</v>
      </c>
      <c r="B2742">
        <v>3128.9183942653699</v>
      </c>
      <c r="D2742" s="1">
        <v>42724</v>
      </c>
      <c r="E2742">
        <f t="shared" si="268"/>
        <v>2698.06</v>
      </c>
      <c r="F2742">
        <f t="shared" si="269"/>
        <v>2913.8204054125599</v>
      </c>
      <c r="G2742" s="2">
        <f t="shared" si="270"/>
        <v>-1.1476550815204822E-3</v>
      </c>
      <c r="H2742" s="2">
        <f t="shared" si="271"/>
        <v>-1.025292416594884E-2</v>
      </c>
      <c r="I2742">
        <f t="shared" si="272"/>
        <v>17551.554104162082</v>
      </c>
      <c r="J2742">
        <f t="shared" si="273"/>
        <v>26740.457643616795</v>
      </c>
      <c r="AB2742" s="1">
        <v>42712</v>
      </c>
      <c r="AC2742">
        <v>2710.99</v>
      </c>
    </row>
    <row r="2743" spans="1:29">
      <c r="A2743" s="1">
        <v>42695</v>
      </c>
      <c r="B2743">
        <v>3133.4507566617399</v>
      </c>
      <c r="D2743" s="1">
        <v>42725</v>
      </c>
      <c r="E2743">
        <f t="shared" si="268"/>
        <v>2704.07</v>
      </c>
      <c r="F2743">
        <f t="shared" si="269"/>
        <v>2918.5721909484701</v>
      </c>
      <c r="G2743" s="2">
        <f t="shared" si="270"/>
        <v>2.2275264449271859E-3</v>
      </c>
      <c r="H2743" s="2">
        <f t="shared" si="271"/>
        <v>1.5994258157089E-3</v>
      </c>
      <c r="I2743">
        <f t="shared" si="272"/>
        <v>17590.650655078673</v>
      </c>
      <c r="J2743">
        <f t="shared" si="273"/>
        <v>26783.227021895866</v>
      </c>
      <c r="AB2743" s="1">
        <v>42713</v>
      </c>
      <c r="AC2743">
        <v>2699.04</v>
      </c>
    </row>
    <row r="2744" spans="1:29">
      <c r="A2744" s="1">
        <v>42696</v>
      </c>
      <c r="B2744">
        <v>3140.6175340290702</v>
      </c>
      <c r="D2744" s="1">
        <v>42726</v>
      </c>
      <c r="E2744">
        <f t="shared" si="268"/>
        <v>2704.33</v>
      </c>
      <c r="F2744">
        <f t="shared" si="269"/>
        <v>2910.7050105327498</v>
      </c>
      <c r="G2744" s="2">
        <f t="shared" si="270"/>
        <v>9.6151357028340101E-5</v>
      </c>
      <c r="H2744" s="2">
        <f t="shared" si="271"/>
        <v>-2.7269071370796031E-3</v>
      </c>
      <c r="I2744">
        <f t="shared" si="272"/>
        <v>17592.342020010168</v>
      </c>
      <c r="J2744">
        <f t="shared" si="273"/>
        <v>26710.191648975837</v>
      </c>
      <c r="AB2744" s="1">
        <v>42716</v>
      </c>
      <c r="AC2744">
        <v>2700.2</v>
      </c>
    </row>
    <row r="2745" spans="1:29">
      <c r="A2745" s="1">
        <v>42697</v>
      </c>
      <c r="B2745">
        <v>3072.1472036631299</v>
      </c>
      <c r="D2745" s="1">
        <v>42727</v>
      </c>
      <c r="E2745">
        <f t="shared" si="268"/>
        <v>2706.94</v>
      </c>
      <c r="F2745">
        <f t="shared" si="269"/>
        <v>2921.0842070351</v>
      </c>
      <c r="G2745" s="2">
        <f t="shared" si="270"/>
        <v>9.6511890190931204E-4</v>
      </c>
      <c r="H2745" s="2">
        <f t="shared" si="271"/>
        <v>3.5345210775826427E-3</v>
      </c>
      <c r="I2745">
        <f t="shared" si="272"/>
        <v>17609.320721822533</v>
      </c>
      <c r="J2745">
        <f t="shared" si="273"/>
        <v>26804.599384345413</v>
      </c>
      <c r="AB2745" s="1">
        <v>42717</v>
      </c>
      <c r="AC2745">
        <v>2703.43</v>
      </c>
    </row>
    <row r="2746" spans="1:29">
      <c r="A2746" s="1">
        <v>42699</v>
      </c>
      <c r="B2746">
        <v>3048.0903181797298</v>
      </c>
      <c r="D2746" s="1">
        <v>42731</v>
      </c>
      <c r="E2746">
        <f t="shared" si="268"/>
        <v>2704.4</v>
      </c>
      <c r="F2746">
        <f t="shared" si="269"/>
        <v>2917.75390011436</v>
      </c>
      <c r="G2746" s="2">
        <f t="shared" si="270"/>
        <v>-9.383288879694085E-4</v>
      </c>
      <c r="H2746" s="2">
        <f t="shared" si="271"/>
        <v>-1.1714419543498492E-3</v>
      </c>
      <c r="I2746">
        <f t="shared" si="272"/>
        <v>17592.79738749173</v>
      </c>
      <c r="J2746">
        <f t="shared" si="273"/>
        <v>26773.19935205705</v>
      </c>
      <c r="AB2746" s="1">
        <v>42718</v>
      </c>
      <c r="AC2746">
        <v>2698.38</v>
      </c>
    </row>
    <row r="2747" spans="1:29">
      <c r="A2747" s="1">
        <v>42702</v>
      </c>
      <c r="B2747">
        <v>3090.7176814526601</v>
      </c>
      <c r="D2747" s="1">
        <v>42732</v>
      </c>
      <c r="E2747">
        <f t="shared" si="268"/>
        <v>2714.06</v>
      </c>
      <c r="F2747">
        <f t="shared" si="269"/>
        <v>2948.51457209199</v>
      </c>
      <c r="G2747" s="2">
        <f t="shared" si="270"/>
        <v>3.5719568111225453E-3</v>
      </c>
      <c r="H2747" s="2">
        <f t="shared" si="271"/>
        <v>1.0511236985181272E-2</v>
      </c>
      <c r="I2747">
        <f t="shared" si="272"/>
        <v>17655.638099946678</v>
      </c>
      <c r="J2747">
        <f t="shared" si="273"/>
        <v>27054.618795298022</v>
      </c>
      <c r="AB2747" s="1">
        <v>42719</v>
      </c>
      <c r="AC2747">
        <v>2691.42</v>
      </c>
    </row>
    <row r="2748" spans="1:29">
      <c r="A2748" s="1">
        <v>42703</v>
      </c>
      <c r="B2748">
        <v>3086.4683944768499</v>
      </c>
      <c r="D2748" s="1">
        <v>42733</v>
      </c>
      <c r="E2748">
        <f t="shared" si="268"/>
        <v>2719.21</v>
      </c>
      <c r="F2748">
        <f t="shared" si="269"/>
        <v>2992.3293406631201</v>
      </c>
      <c r="G2748" s="2">
        <f t="shared" si="270"/>
        <v>1.8975262153380079E-3</v>
      </c>
      <c r="H2748" s="2">
        <f t="shared" si="271"/>
        <v>1.4828597217467621E-2</v>
      </c>
      <c r="I2748">
        <f t="shared" si="272"/>
        <v>17689.140136089849</v>
      </c>
      <c r="J2748">
        <f t="shared" si="273"/>
        <v>27455.800840285625</v>
      </c>
      <c r="AB2748" s="1">
        <v>42720</v>
      </c>
      <c r="AC2748">
        <v>2689.84</v>
      </c>
    </row>
    <row r="2749" spans="1:29">
      <c r="A2749" s="1">
        <v>42704</v>
      </c>
      <c r="B2749">
        <v>3028.7336326177501</v>
      </c>
      <c r="D2749" s="1">
        <v>42734</v>
      </c>
      <c r="E2749">
        <f t="shared" si="268"/>
        <v>2726.78</v>
      </c>
      <c r="F2749">
        <f t="shared" si="269"/>
        <v>2979.77153411975</v>
      </c>
      <c r="G2749" s="2">
        <f t="shared" si="270"/>
        <v>2.7838967935540637E-3</v>
      </c>
      <c r="H2749" s="2">
        <f t="shared" si="271"/>
        <v>-4.2280151189947653E-3</v>
      </c>
      <c r="I2749">
        <f t="shared" si="272"/>
        <v>17738.384876595439</v>
      </c>
      <c r="J2749">
        <f t="shared" si="273"/>
        <v>27339.717299228789</v>
      </c>
      <c r="AB2749" s="1">
        <v>42723</v>
      </c>
      <c r="AC2749">
        <v>2701.16</v>
      </c>
    </row>
    <row r="2750" spans="1:29">
      <c r="A2750" s="1">
        <v>42705</v>
      </c>
      <c r="B2750">
        <v>3003.3031817088799</v>
      </c>
      <c r="D2750" s="1">
        <v>42738</v>
      </c>
      <c r="E2750">
        <f t="shared" si="268"/>
        <v>2727.96</v>
      </c>
      <c r="F2750">
        <f t="shared" si="269"/>
        <v>3011.1635460778898</v>
      </c>
      <c r="G2750" s="2">
        <f t="shared" si="270"/>
        <v>4.3274484923605527E-4</v>
      </c>
      <c r="H2750" s="2">
        <f t="shared" si="271"/>
        <v>1.0503690677979927E-2</v>
      </c>
      <c r="I2750">
        <f t="shared" si="272"/>
        <v>17746.061071284552</v>
      </c>
      <c r="J2750">
        <f t="shared" si="273"/>
        <v>27626.885232963301</v>
      </c>
      <c r="AB2750" s="1">
        <v>42724</v>
      </c>
      <c r="AC2750">
        <v>2698.06</v>
      </c>
    </row>
    <row r="2751" spans="1:29">
      <c r="A2751" s="1">
        <v>42706</v>
      </c>
      <c r="B2751">
        <v>3035.6535484999999</v>
      </c>
      <c r="D2751" s="1">
        <v>42739</v>
      </c>
      <c r="E2751">
        <f t="shared" si="268"/>
        <v>2730.16</v>
      </c>
      <c r="F2751">
        <f t="shared" si="269"/>
        <v>3026.6187349882698</v>
      </c>
      <c r="G2751" s="2">
        <f t="shared" si="270"/>
        <v>8.0646343788015606E-4</v>
      </c>
      <c r="H2751" s="2">
        <f t="shared" si="271"/>
        <v>5.1012809792515216E-3</v>
      </c>
      <c r="I2751">
        <f t="shared" si="272"/>
        <v>17760.372620704929</v>
      </c>
      <c r="J2751">
        <f t="shared" si="273"/>
        <v>27767.817737118181</v>
      </c>
      <c r="AB2751" s="1">
        <v>42725</v>
      </c>
      <c r="AC2751">
        <v>2704.07</v>
      </c>
    </row>
    <row r="2752" spans="1:29">
      <c r="A2752" s="1">
        <v>42709</v>
      </c>
      <c r="B2752">
        <v>3037.3924888982801</v>
      </c>
      <c r="D2752" s="1">
        <v>42740</v>
      </c>
      <c r="E2752">
        <f t="shared" si="268"/>
        <v>2745.21</v>
      </c>
      <c r="F2752">
        <f t="shared" si="269"/>
        <v>3085.9655640012502</v>
      </c>
      <c r="G2752" s="2">
        <f t="shared" si="270"/>
        <v>5.5124974360478696E-3</v>
      </c>
      <c r="H2752" s="2">
        <f t="shared" si="271"/>
        <v>1.9576944473630977E-2</v>
      </c>
      <c r="I2752">
        <f t="shared" si="272"/>
        <v>17858.276629239819</v>
      </c>
      <c r="J2752">
        <f t="shared" si="273"/>
        <v>28311.426763111645</v>
      </c>
      <c r="AB2752" s="1">
        <v>42726</v>
      </c>
      <c r="AC2752">
        <v>2704.33</v>
      </c>
    </row>
    <row r="2753" spans="1:29">
      <c r="A2753" s="1">
        <v>42710</v>
      </c>
      <c r="B2753">
        <v>3018.0195697387799</v>
      </c>
      <c r="D2753" s="1">
        <v>42741</v>
      </c>
      <c r="E2753">
        <f t="shared" si="268"/>
        <v>2735.61</v>
      </c>
      <c r="F2753">
        <f t="shared" si="269"/>
        <v>3052.7879553121902</v>
      </c>
      <c r="G2753" s="2">
        <f t="shared" si="270"/>
        <v>-3.4970002294906211E-3</v>
      </c>
      <c r="H2753" s="2">
        <f t="shared" si="271"/>
        <v>-1.0782476528081874E-2</v>
      </c>
      <c r="I2753">
        <f t="shared" si="272"/>
        <v>17795.826231769061</v>
      </c>
      <c r="J2753">
        <f t="shared" si="273"/>
        <v>28006.159468561887</v>
      </c>
      <c r="AB2753" s="1">
        <v>42727</v>
      </c>
      <c r="AC2753">
        <v>2706.94</v>
      </c>
    </row>
    <row r="2754" spans="1:29">
      <c r="A2754" s="1">
        <v>42711</v>
      </c>
      <c r="B2754">
        <v>3048.9367559520001</v>
      </c>
      <c r="D2754" s="1">
        <v>42744</v>
      </c>
      <c r="E2754">
        <f t="shared" si="268"/>
        <v>2743.33</v>
      </c>
      <c r="F2754">
        <f t="shared" si="269"/>
        <v>3093.7444340552302</v>
      </c>
      <c r="G2754" s="2">
        <f t="shared" si="270"/>
        <v>2.8220396913301027E-3</v>
      </c>
      <c r="H2754" s="2">
        <f t="shared" si="271"/>
        <v>1.3384741050352334E-2</v>
      </c>
      <c r="I2754">
        <f t="shared" si="272"/>
        <v>17846.046759735127</v>
      </c>
      <c r="J2754">
        <f t="shared" si="273"/>
        <v>28381.01466086346</v>
      </c>
      <c r="AB2754" s="1">
        <v>42731</v>
      </c>
      <c r="AC2754">
        <v>2704.4</v>
      </c>
    </row>
    <row r="2755" spans="1:29">
      <c r="A2755" s="1">
        <v>42712</v>
      </c>
      <c r="B2755">
        <v>3024.2027584546499</v>
      </c>
      <c r="D2755" s="1">
        <v>42745</v>
      </c>
      <c r="E2755">
        <f t="shared" si="268"/>
        <v>2742.05</v>
      </c>
      <c r="F2755">
        <f t="shared" si="269"/>
        <v>3093.6601162639399</v>
      </c>
      <c r="G2755" s="2">
        <f t="shared" si="270"/>
        <v>-4.6658622914474979E-4</v>
      </c>
      <c r="H2755" s="2">
        <f t="shared" si="271"/>
        <v>-5.8603490950802976E-5</v>
      </c>
      <c r="I2755">
        <f t="shared" si="272"/>
        <v>17837.720040072363</v>
      </c>
      <c r="J2755">
        <f t="shared" si="273"/>
        <v>28379.351434327607</v>
      </c>
      <c r="AB2755" s="1">
        <v>42732</v>
      </c>
      <c r="AC2755">
        <v>2714.06</v>
      </c>
    </row>
    <row r="2756" spans="1:29">
      <c r="A2756" s="1">
        <v>42713</v>
      </c>
      <c r="B2756">
        <v>2985.7028485047599</v>
      </c>
      <c r="D2756" s="1">
        <v>42746</v>
      </c>
      <c r="E2756">
        <f t="shared" si="268"/>
        <v>2743.85</v>
      </c>
      <c r="F2756">
        <f t="shared" si="269"/>
        <v>3124.8947219359902</v>
      </c>
      <c r="G2756" s="2">
        <f t="shared" si="270"/>
        <v>6.564431720792463E-4</v>
      </c>
      <c r="H2756" s="2">
        <f t="shared" si="271"/>
        <v>1.0064978282195625E-2</v>
      </c>
      <c r="I2756">
        <f t="shared" si="272"/>
        <v>17849.429489598129</v>
      </c>
      <c r="J2756">
        <f t="shared" si="273"/>
        <v>28664.988990176909</v>
      </c>
      <c r="AB2756" s="1">
        <v>42733</v>
      </c>
      <c r="AC2756">
        <v>2719.21</v>
      </c>
    </row>
    <row r="2757" spans="1:29">
      <c r="A2757" s="1">
        <v>42716</v>
      </c>
      <c r="B2757">
        <v>2997.9100557869301</v>
      </c>
      <c r="D2757" s="1">
        <v>42747</v>
      </c>
      <c r="E2757">
        <f t="shared" ref="E2757:E2820" si="274">SUMIF(AB:AB,D2757,AC:AC)</f>
        <v>2745.01</v>
      </c>
      <c r="F2757">
        <f t="shared" ref="F2757:F2820" si="275">SUMIF(A:A,D2757,B:B)</f>
        <v>3136.09225053814</v>
      </c>
      <c r="G2757" s="2">
        <f t="shared" ref="G2757:G2820" si="276">E2757/E2756-1</f>
        <v>4.2276363503845893E-4</v>
      </c>
      <c r="H2757" s="2">
        <f t="shared" ref="H2757:H2820" si="277">(F2757/F2756-1)-($M$23/252)</f>
        <v>3.5519806650688665E-3</v>
      </c>
      <c r="I2757">
        <f t="shared" ref="I2757:I2820" si="278">I2756*(1+G2757)</f>
        <v>17856.975579292513</v>
      </c>
      <c r="J2757">
        <f t="shared" ref="J2757:J2820" si="279">J2756*(1+H2757)</f>
        <v>28766.806476834427</v>
      </c>
      <c r="AB2757" s="1">
        <v>42734</v>
      </c>
      <c r="AC2757">
        <v>2726.78</v>
      </c>
    </row>
    <row r="2758" spans="1:29">
      <c r="A2758" s="1">
        <v>42717</v>
      </c>
      <c r="B2758">
        <v>2986.0870666379801</v>
      </c>
      <c r="D2758" s="1">
        <v>42748</v>
      </c>
      <c r="E2758">
        <f t="shared" si="274"/>
        <v>2742.45</v>
      </c>
      <c r="F2758">
        <f t="shared" si="275"/>
        <v>3119.3393588905801</v>
      </c>
      <c r="G2758" s="2">
        <f t="shared" si="276"/>
        <v>-9.3260133842876236E-4</v>
      </c>
      <c r="H2758" s="2">
        <f t="shared" si="277"/>
        <v>-5.3733131248803519E-3</v>
      </c>
      <c r="I2758">
        <f t="shared" si="278"/>
        <v>17840.322139966975</v>
      </c>
      <c r="J2758">
        <f t="shared" si="279"/>
        <v>28612.233418031559</v>
      </c>
      <c r="AB2758" s="1">
        <v>42738</v>
      </c>
      <c r="AC2758">
        <v>2727.96</v>
      </c>
    </row>
    <row r="2759" spans="1:29">
      <c r="A2759" s="1">
        <v>42718</v>
      </c>
      <c r="B2759">
        <v>2986.1127240873302</v>
      </c>
      <c r="D2759" s="1">
        <v>42752</v>
      </c>
      <c r="E2759">
        <f t="shared" si="274"/>
        <v>2752.73</v>
      </c>
      <c r="F2759">
        <f t="shared" si="275"/>
        <v>3177.36041192519</v>
      </c>
      <c r="G2759" s="2">
        <f t="shared" si="276"/>
        <v>3.748473080639636E-3</v>
      </c>
      <c r="H2759" s="2">
        <f t="shared" si="277"/>
        <v>1.8569080679306262E-2</v>
      </c>
      <c r="I2759">
        <f t="shared" si="278"/>
        <v>17907.19610725858</v>
      </c>
      <c r="J2759">
        <f t="shared" si="279"/>
        <v>29143.536288786127</v>
      </c>
      <c r="AB2759" s="1">
        <v>42739</v>
      </c>
      <c r="AC2759">
        <v>2730.16</v>
      </c>
    </row>
    <row r="2760" spans="1:29">
      <c r="A2760" s="1">
        <v>42719</v>
      </c>
      <c r="B2760">
        <v>2892.4115940201</v>
      </c>
      <c r="D2760" s="1">
        <v>42753</v>
      </c>
      <c r="E2760">
        <f t="shared" si="274"/>
        <v>2741.37</v>
      </c>
      <c r="F2760">
        <f t="shared" si="275"/>
        <v>3156.1960826957102</v>
      </c>
      <c r="G2760" s="2">
        <f t="shared" si="276"/>
        <v>-4.1268122917976768E-3</v>
      </c>
      <c r="H2760" s="2">
        <f t="shared" si="277"/>
        <v>-6.6923276556451246E-3</v>
      </c>
      <c r="I2760">
        <f t="shared" si="278"/>
        <v>17833.296470251513</v>
      </c>
      <c r="J2760">
        <f t="shared" si="279"/>
        <v>28948.498194897387</v>
      </c>
      <c r="AB2760" s="1">
        <v>42740</v>
      </c>
      <c r="AC2760">
        <v>2745.21</v>
      </c>
    </row>
    <row r="2761" spans="1:29">
      <c r="A2761" s="1">
        <v>42720</v>
      </c>
      <c r="B2761">
        <v>2913.4081973021598</v>
      </c>
      <c r="D2761" s="1">
        <v>42754</v>
      </c>
      <c r="E2761">
        <f t="shared" si="274"/>
        <v>2730.81</v>
      </c>
      <c r="F2761">
        <f t="shared" si="275"/>
        <v>3122.44365491694</v>
      </c>
      <c r="G2761" s="2">
        <f t="shared" si="276"/>
        <v>-3.8520885542630001E-3</v>
      </c>
      <c r="H2761" s="2">
        <f t="shared" si="277"/>
        <v>-1.072537039337954E-2</v>
      </c>
      <c r="I2761">
        <f t="shared" si="278"/>
        <v>17764.601033033679</v>
      </c>
      <c r="J2761">
        <f t="shared" si="279"/>
        <v>28638.014829425036</v>
      </c>
      <c r="AB2761" s="1">
        <v>42741</v>
      </c>
      <c r="AC2761">
        <v>2735.61</v>
      </c>
    </row>
    <row r="2762" spans="1:29">
      <c r="A2762" s="1">
        <v>42723</v>
      </c>
      <c r="B2762">
        <v>2943.9118207629399</v>
      </c>
      <c r="D2762" s="1">
        <v>42755</v>
      </c>
      <c r="E2762">
        <f t="shared" si="274"/>
        <v>2730.89</v>
      </c>
      <c r="F2762">
        <f t="shared" si="275"/>
        <v>3131.4426688573899</v>
      </c>
      <c r="G2762" s="2">
        <f t="shared" si="276"/>
        <v>2.9295337280910161E-5</v>
      </c>
      <c r="H2762" s="2">
        <f t="shared" si="277"/>
        <v>2.8506928526897631E-3</v>
      </c>
      <c r="I2762">
        <f t="shared" si="278"/>
        <v>17765.121453012602</v>
      </c>
      <c r="J2762">
        <f t="shared" si="279"/>
        <v>28719.653013614497</v>
      </c>
      <c r="AB2762" s="1">
        <v>42744</v>
      </c>
      <c r="AC2762">
        <v>2743.33</v>
      </c>
    </row>
    <row r="2763" spans="1:29">
      <c r="A2763" s="1">
        <v>42724</v>
      </c>
      <c r="B2763">
        <v>2913.8204054125599</v>
      </c>
      <c r="D2763" s="1">
        <v>42758</v>
      </c>
      <c r="E2763">
        <f t="shared" si="274"/>
        <v>2742.8</v>
      </c>
      <c r="F2763">
        <f t="shared" si="275"/>
        <v>3174.8169277465599</v>
      </c>
      <c r="G2763" s="2">
        <f t="shared" si="276"/>
        <v>4.3612155744099379E-3</v>
      </c>
      <c r="H2763" s="2">
        <f t="shared" si="277"/>
        <v>1.3819857242529066E-2</v>
      </c>
      <c r="I2763">
        <f t="shared" si="278"/>
        <v>17842.598977374764</v>
      </c>
      <c r="J2763">
        <f t="shared" si="279"/>
        <v>29116.554518317618</v>
      </c>
      <c r="AB2763" s="1">
        <v>42745</v>
      </c>
      <c r="AC2763">
        <v>2742.05</v>
      </c>
    </row>
    <row r="2764" spans="1:29">
      <c r="A2764" s="1">
        <v>42725</v>
      </c>
      <c r="B2764">
        <v>2918.5721909484701</v>
      </c>
      <c r="D2764" s="1">
        <v>42759</v>
      </c>
      <c r="E2764">
        <f t="shared" si="274"/>
        <v>2731.74</v>
      </c>
      <c r="F2764">
        <f t="shared" si="275"/>
        <v>3150.43099440172</v>
      </c>
      <c r="G2764" s="2">
        <f t="shared" si="276"/>
        <v>-4.032375674493327E-3</v>
      </c>
      <c r="H2764" s="2">
        <f t="shared" si="277"/>
        <v>-7.7124010275478102E-3</v>
      </c>
      <c r="I2764">
        <f t="shared" si="278"/>
        <v>17770.650915288657</v>
      </c>
      <c r="J2764">
        <f t="shared" si="279"/>
        <v>28891.995973331894</v>
      </c>
      <c r="AB2764" s="1">
        <v>42746</v>
      </c>
      <c r="AC2764">
        <v>2743.85</v>
      </c>
    </row>
    <row r="2765" spans="1:29">
      <c r="A2765" s="1">
        <v>42726</v>
      </c>
      <c r="B2765">
        <v>2910.7050105327498</v>
      </c>
      <c r="D2765" s="1">
        <v>42760</v>
      </c>
      <c r="E2765">
        <f t="shared" si="274"/>
        <v>2723.61</v>
      </c>
      <c r="F2765">
        <f t="shared" si="275"/>
        <v>3105.3856867425302</v>
      </c>
      <c r="G2765" s="2">
        <f t="shared" si="276"/>
        <v>-2.9761251070744565E-3</v>
      </c>
      <c r="H2765" s="2">
        <f t="shared" si="277"/>
        <v>-1.4329490552480817E-2</v>
      </c>
      <c r="I2765">
        <f t="shared" si="278"/>
        <v>17717.763234930611</v>
      </c>
      <c r="J2765">
        <f t="shared" si="279"/>
        <v>28477.988389989721</v>
      </c>
      <c r="AB2765" s="1">
        <v>42747</v>
      </c>
      <c r="AC2765">
        <v>2745.01</v>
      </c>
    </row>
    <row r="2766" spans="1:29">
      <c r="A2766" s="1">
        <v>42727</v>
      </c>
      <c r="B2766">
        <v>2921.0842070351</v>
      </c>
      <c r="D2766" s="1">
        <v>42761</v>
      </c>
      <c r="E2766">
        <f t="shared" si="274"/>
        <v>2727.92</v>
      </c>
      <c r="F2766">
        <f t="shared" si="275"/>
        <v>3090.92931974559</v>
      </c>
      <c r="G2766" s="2">
        <f t="shared" si="276"/>
        <v>1.5824585751997855E-3</v>
      </c>
      <c r="H2766" s="2">
        <f t="shared" si="277"/>
        <v>-4.6866057365307131E-3</v>
      </c>
      <c r="I2766">
        <f t="shared" si="278"/>
        <v>17745.800861295087</v>
      </c>
      <c r="J2766">
        <f t="shared" si="279"/>
        <v>28344.523286236341</v>
      </c>
      <c r="AB2766" s="1">
        <v>42748</v>
      </c>
      <c r="AC2766">
        <v>2742.45</v>
      </c>
    </row>
    <row r="2767" spans="1:29">
      <c r="A2767" s="1">
        <v>42731</v>
      </c>
      <c r="B2767">
        <v>2917.75390011436</v>
      </c>
      <c r="D2767" s="1">
        <v>42762</v>
      </c>
      <c r="E2767">
        <f t="shared" si="274"/>
        <v>2733.45</v>
      </c>
      <c r="F2767">
        <f t="shared" si="275"/>
        <v>3091.00944561289</v>
      </c>
      <c r="G2767" s="2">
        <f t="shared" si="276"/>
        <v>2.0271855479632173E-3</v>
      </c>
      <c r="H2767" s="2">
        <f t="shared" si="277"/>
        <v>-5.4263012902225938E-6</v>
      </c>
      <c r="I2767">
        <f t="shared" si="278"/>
        <v>17781.774892338137</v>
      </c>
      <c r="J2767">
        <f t="shared" si="279"/>
        <v>28344.369480313064</v>
      </c>
      <c r="AB2767" s="1">
        <v>42752</v>
      </c>
      <c r="AC2767">
        <v>2752.73</v>
      </c>
    </row>
    <row r="2768" spans="1:29">
      <c r="A2768" s="1">
        <v>42732</v>
      </c>
      <c r="B2768">
        <v>2948.51457209199</v>
      </c>
      <c r="D2768" s="1">
        <v>42765</v>
      </c>
      <c r="E2768">
        <f t="shared" si="274"/>
        <v>2731.99</v>
      </c>
      <c r="F2768">
        <f t="shared" si="275"/>
        <v>3101.8031501453602</v>
      </c>
      <c r="G2768" s="2">
        <f t="shared" si="276"/>
        <v>-5.341235435073477E-4</v>
      </c>
      <c r="H2768" s="2">
        <f t="shared" si="277"/>
        <v>3.4606182956556605E-3</v>
      </c>
      <c r="I2768">
        <f t="shared" si="278"/>
        <v>17772.277227722792</v>
      </c>
      <c r="J2768">
        <f t="shared" si="279"/>
        <v>28442.458523915458</v>
      </c>
      <c r="AB2768" s="1">
        <v>42753</v>
      </c>
      <c r="AC2768">
        <v>2741.37</v>
      </c>
    </row>
    <row r="2769" spans="1:29">
      <c r="A2769" s="1">
        <v>42733</v>
      </c>
      <c r="B2769">
        <v>2992.3293406631201</v>
      </c>
      <c r="D2769" s="1">
        <v>42766</v>
      </c>
      <c r="E2769">
        <f t="shared" si="274"/>
        <v>2735.18</v>
      </c>
      <c r="F2769">
        <f t="shared" si="275"/>
        <v>3147.78235204672</v>
      </c>
      <c r="G2769" s="2">
        <f t="shared" si="276"/>
        <v>1.1676470265264971E-3</v>
      </c>
      <c r="H2769" s="2">
        <f t="shared" si="277"/>
        <v>1.4792029220874603E-2</v>
      </c>
      <c r="I2769">
        <f t="shared" si="278"/>
        <v>17793.028974382349</v>
      </c>
      <c r="J2769">
        <f t="shared" si="279"/>
        <v>28863.180201514726</v>
      </c>
      <c r="AB2769" s="1">
        <v>42754</v>
      </c>
      <c r="AC2769">
        <v>2730.81</v>
      </c>
    </row>
    <row r="2770" spans="1:29">
      <c r="A2770" s="1">
        <v>42734</v>
      </c>
      <c r="B2770">
        <v>2979.77153411975</v>
      </c>
      <c r="D2770" s="1">
        <v>42767</v>
      </c>
      <c r="E2770">
        <f t="shared" si="274"/>
        <v>2731.46</v>
      </c>
      <c r="F2770">
        <f t="shared" si="275"/>
        <v>3130.6839490860202</v>
      </c>
      <c r="G2770" s="2">
        <f t="shared" si="276"/>
        <v>-1.3600567421522269E-3</v>
      </c>
      <c r="H2770" s="2">
        <f t="shared" si="277"/>
        <v>-5.4632377705577159E-3</v>
      </c>
      <c r="I2770">
        <f t="shared" si="278"/>
        <v>17768.829445362429</v>
      </c>
      <c r="J2770">
        <f t="shared" si="279"/>
        <v>28705.493785259398</v>
      </c>
      <c r="AB2770" s="1">
        <v>42755</v>
      </c>
      <c r="AC2770">
        <v>2730.89</v>
      </c>
    </row>
    <row r="2771" spans="1:29">
      <c r="A2771" s="1">
        <v>42738</v>
      </c>
      <c r="B2771">
        <v>3011.1635460778898</v>
      </c>
      <c r="D2771" s="1">
        <v>42768</v>
      </c>
      <c r="E2771">
        <f t="shared" si="274"/>
        <v>2732.55</v>
      </c>
      <c r="F2771">
        <f t="shared" si="275"/>
        <v>3162.6560648392201</v>
      </c>
      <c r="G2771" s="2">
        <f t="shared" si="276"/>
        <v>3.9905398578055085E-4</v>
      </c>
      <c r="H2771" s="2">
        <f t="shared" si="277"/>
        <v>1.0181152685620443E-2</v>
      </c>
      <c r="I2771">
        <f t="shared" si="278"/>
        <v>17775.920167575256</v>
      </c>
      <c r="J2771">
        <f t="shared" si="279"/>
        <v>28997.748800403249</v>
      </c>
      <c r="AB2771" s="1">
        <v>42758</v>
      </c>
      <c r="AC2771">
        <v>2742.8</v>
      </c>
    </row>
    <row r="2772" spans="1:29">
      <c r="A2772" s="1">
        <v>42739</v>
      </c>
      <c r="B2772">
        <v>3026.6187349882698</v>
      </c>
      <c r="D2772" s="1">
        <v>42769</v>
      </c>
      <c r="E2772">
        <f t="shared" si="274"/>
        <v>2729.23</v>
      </c>
      <c r="F2772">
        <f t="shared" si="275"/>
        <v>3167.42788454523</v>
      </c>
      <c r="G2772" s="2">
        <f t="shared" si="276"/>
        <v>-1.2149823425006145E-3</v>
      </c>
      <c r="H2772" s="2">
        <f t="shared" si="277"/>
        <v>1.4774521328354225E-3</v>
      </c>
      <c r="I2772">
        <f t="shared" si="278"/>
        <v>17754.322738449951</v>
      </c>
      <c r="J2772">
        <f t="shared" si="279"/>
        <v>29040.591586215829</v>
      </c>
      <c r="AB2772" s="1">
        <v>42759</v>
      </c>
      <c r="AC2772">
        <v>2731.74</v>
      </c>
    </row>
    <row r="2773" spans="1:29">
      <c r="A2773" s="1">
        <v>42740</v>
      </c>
      <c r="B2773">
        <v>3085.9655640012502</v>
      </c>
      <c r="D2773" s="1">
        <v>42772</v>
      </c>
      <c r="E2773">
        <f t="shared" si="274"/>
        <v>2742.51</v>
      </c>
      <c r="F2773">
        <f t="shared" si="275"/>
        <v>3211.3473774890899</v>
      </c>
      <c r="G2773" s="2">
        <f t="shared" si="276"/>
        <v>4.8658412812405683E-3</v>
      </c>
      <c r="H2773" s="2">
        <f t="shared" si="277"/>
        <v>1.383463118681324E-2</v>
      </c>
      <c r="I2773">
        <f t="shared" si="278"/>
        <v>17840.712454951168</v>
      </c>
      <c r="J2773">
        <f t="shared" si="279"/>
        <v>29442.357460257994</v>
      </c>
      <c r="AB2773" s="1">
        <v>42760</v>
      </c>
      <c r="AC2773">
        <v>2723.61</v>
      </c>
    </row>
    <row r="2774" spans="1:29">
      <c r="A2774" s="1">
        <v>42741</v>
      </c>
      <c r="B2774">
        <v>3052.7879553121902</v>
      </c>
      <c r="D2774" s="1">
        <v>42773</v>
      </c>
      <c r="E2774">
        <f t="shared" si="274"/>
        <v>2747.55</v>
      </c>
      <c r="F2774">
        <f t="shared" si="275"/>
        <v>3225.79867798537</v>
      </c>
      <c r="G2774" s="2">
        <f t="shared" si="276"/>
        <v>1.8377325880305495E-3</v>
      </c>
      <c r="H2774" s="2">
        <f t="shared" si="277"/>
        <v>4.4687246871138678E-3</v>
      </c>
      <c r="I2774">
        <f t="shared" si="278"/>
        <v>17873.498913623316</v>
      </c>
      <c r="J2774">
        <f t="shared" si="279"/>
        <v>29573.927249887478</v>
      </c>
      <c r="AB2774" s="1">
        <v>42761</v>
      </c>
      <c r="AC2774">
        <v>2727.92</v>
      </c>
    </row>
    <row r="2775" spans="1:29">
      <c r="A2775" s="1">
        <v>42744</v>
      </c>
      <c r="B2775">
        <v>3093.7444340552302</v>
      </c>
      <c r="D2775" s="1">
        <v>42774</v>
      </c>
      <c r="E2775">
        <f t="shared" si="274"/>
        <v>2754.85</v>
      </c>
      <c r="F2775">
        <f t="shared" si="275"/>
        <v>3244.6855872243</v>
      </c>
      <c r="G2775" s="2">
        <f t="shared" si="276"/>
        <v>2.6569125220650136E-3</v>
      </c>
      <c r="H2775" s="2">
        <f t="shared" si="277"/>
        <v>5.8236067671356365E-3</v>
      </c>
      <c r="I2775">
        <f t="shared" si="278"/>
        <v>17920.987236700039</v>
      </c>
      <c r="J2775">
        <f t="shared" si="279"/>
        <v>29746.154172750696</v>
      </c>
      <c r="AB2775" s="1">
        <v>42762</v>
      </c>
      <c r="AC2775">
        <v>2733.45</v>
      </c>
    </row>
    <row r="2776" spans="1:29">
      <c r="A2776" s="1">
        <v>42745</v>
      </c>
      <c r="B2776">
        <v>3093.6601162639399</v>
      </c>
      <c r="D2776" s="1">
        <v>42775</v>
      </c>
      <c r="E2776">
        <f t="shared" si="274"/>
        <v>2745.49</v>
      </c>
      <c r="F2776">
        <f t="shared" si="275"/>
        <v>3224.4878155392198</v>
      </c>
      <c r="G2776" s="2">
        <f t="shared" si="276"/>
        <v>-3.397644154854218E-3</v>
      </c>
      <c r="H2776" s="2">
        <f t="shared" si="277"/>
        <v>-6.2562271312265657E-3</v>
      </c>
      <c r="I2776">
        <f t="shared" si="278"/>
        <v>17860.098099166047</v>
      </c>
      <c r="J2776">
        <f t="shared" si="279"/>
        <v>29560.055475965484</v>
      </c>
      <c r="AB2776" s="1">
        <v>42765</v>
      </c>
      <c r="AC2776">
        <v>2731.99</v>
      </c>
    </row>
    <row r="2777" spans="1:29">
      <c r="A2777" s="1">
        <v>42746</v>
      </c>
      <c r="B2777">
        <v>3124.8947219359902</v>
      </c>
      <c r="D2777" s="1">
        <v>42776</v>
      </c>
      <c r="E2777">
        <f t="shared" si="274"/>
        <v>2743.99</v>
      </c>
      <c r="F2777">
        <f t="shared" si="275"/>
        <v>3223.4381457044801</v>
      </c>
      <c r="G2777" s="2">
        <f t="shared" si="276"/>
        <v>-5.4635056037355412E-4</v>
      </c>
      <c r="H2777" s="2">
        <f t="shared" si="277"/>
        <v>-3.5687992464842255E-4</v>
      </c>
      <c r="I2777">
        <f t="shared" si="278"/>
        <v>17850.340224561241</v>
      </c>
      <c r="J2777">
        <f t="shared" si="279"/>
        <v>29549.506085594618</v>
      </c>
      <c r="AB2777" s="1">
        <v>42766</v>
      </c>
      <c r="AC2777">
        <v>2735.18</v>
      </c>
    </row>
    <row r="2778" spans="1:29">
      <c r="A2778" s="1">
        <v>42747</v>
      </c>
      <c r="B2778">
        <v>3136.09225053814</v>
      </c>
      <c r="D2778" s="1">
        <v>42779</v>
      </c>
      <c r="E2778">
        <f t="shared" si="274"/>
        <v>2742.58</v>
      </c>
      <c r="F2778">
        <f t="shared" si="275"/>
        <v>3193.46483367679</v>
      </c>
      <c r="G2778" s="2">
        <f t="shared" si="276"/>
        <v>-5.1385026913353116E-4</v>
      </c>
      <c r="H2778" s="2">
        <f t="shared" si="277"/>
        <v>-9.3299026988777119E-3</v>
      </c>
      <c r="I2778">
        <f t="shared" si="278"/>
        <v>17841.167822432726</v>
      </c>
      <c r="J2778">
        <f t="shared" si="279"/>
        <v>29273.812069016127</v>
      </c>
      <c r="AB2778" s="1">
        <v>42767</v>
      </c>
      <c r="AC2778">
        <v>2731.46</v>
      </c>
    </row>
    <row r="2779" spans="1:29">
      <c r="A2779" s="1">
        <v>42748</v>
      </c>
      <c r="B2779">
        <v>3119.3393588905801</v>
      </c>
      <c r="D2779" s="1">
        <v>42780</v>
      </c>
      <c r="E2779">
        <f t="shared" si="274"/>
        <v>2738.26</v>
      </c>
      <c r="F2779">
        <f t="shared" si="275"/>
        <v>3185.0139999545399</v>
      </c>
      <c r="G2779" s="2">
        <f t="shared" si="276"/>
        <v>-1.5751591567063628E-3</v>
      </c>
      <c r="H2779" s="2">
        <f t="shared" si="277"/>
        <v>-2.6776391022426452E-3</v>
      </c>
      <c r="I2779">
        <f t="shared" si="278"/>
        <v>17813.065143570886</v>
      </c>
      <c r="J2779">
        <f t="shared" si="279"/>
        <v>29195.427365148429</v>
      </c>
      <c r="AB2779" s="1">
        <v>42768</v>
      </c>
      <c r="AC2779">
        <v>2732.55</v>
      </c>
    </row>
    <row r="2780" spans="1:29">
      <c r="A2780" s="1">
        <v>42752</v>
      </c>
      <c r="B2780">
        <v>3177.36041192519</v>
      </c>
      <c r="D2780" s="1">
        <v>42781</v>
      </c>
      <c r="E2780">
        <f t="shared" si="274"/>
        <v>2733.74</v>
      </c>
      <c r="F2780">
        <f t="shared" si="275"/>
        <v>3201.5483480876401</v>
      </c>
      <c r="G2780" s="2">
        <f t="shared" si="276"/>
        <v>-1.6506832806235661E-3</v>
      </c>
      <c r="H2780" s="2">
        <f t="shared" si="277"/>
        <v>5.1599460700094361E-3</v>
      </c>
      <c r="I2780">
        <f t="shared" si="278"/>
        <v>17783.661414761737</v>
      </c>
      <c r="J2780">
        <f t="shared" si="279"/>
        <v>29346.07419584347</v>
      </c>
      <c r="AB2780" s="1">
        <v>42769</v>
      </c>
      <c r="AC2780">
        <v>2729.23</v>
      </c>
    </row>
    <row r="2781" spans="1:29">
      <c r="A2781" s="1">
        <v>42753</v>
      </c>
      <c r="B2781">
        <v>3156.1960826957102</v>
      </c>
      <c r="D2781" s="1">
        <v>42782</v>
      </c>
      <c r="E2781">
        <f t="shared" si="274"/>
        <v>2742.51</v>
      </c>
      <c r="F2781">
        <f t="shared" si="275"/>
        <v>3235.1789306283499</v>
      </c>
      <c r="G2781" s="2">
        <f t="shared" si="276"/>
        <v>3.2080592887400172E-3</v>
      </c>
      <c r="H2781" s="2">
        <f t="shared" si="277"/>
        <v>1.0473125155500885E-2</v>
      </c>
      <c r="I2781">
        <f t="shared" si="278"/>
        <v>17840.712454951172</v>
      </c>
      <c r="J2781">
        <f t="shared" si="279"/>
        <v>29653.419303719151</v>
      </c>
      <c r="AB2781" s="1">
        <v>42772</v>
      </c>
      <c r="AC2781">
        <v>2742.51</v>
      </c>
    </row>
    <row r="2782" spans="1:29">
      <c r="A2782" s="1">
        <v>42754</v>
      </c>
      <c r="B2782">
        <v>3122.44365491694</v>
      </c>
      <c r="D2782" s="1">
        <v>42783</v>
      </c>
      <c r="E2782">
        <f t="shared" si="274"/>
        <v>2746.32</v>
      </c>
      <c r="F2782">
        <f t="shared" si="275"/>
        <v>3236.7453238182802</v>
      </c>
      <c r="G2782" s="2">
        <f t="shared" si="276"/>
        <v>1.3892383254754392E-3</v>
      </c>
      <c r="H2782" s="2">
        <f t="shared" si="277"/>
        <v>4.5282592693348745E-4</v>
      </c>
      <c r="I2782">
        <f t="shared" si="278"/>
        <v>17865.497456447378</v>
      </c>
      <c r="J2782">
        <f t="shared" si="279"/>
        <v>29666.847140802103</v>
      </c>
      <c r="AB2782" s="1">
        <v>42773</v>
      </c>
      <c r="AC2782">
        <v>2747.55</v>
      </c>
    </row>
    <row r="2783" spans="1:29">
      <c r="A2783" s="1">
        <v>42755</v>
      </c>
      <c r="B2783">
        <v>3131.4426688573899</v>
      </c>
      <c r="D2783" s="1">
        <v>42787</v>
      </c>
      <c r="E2783">
        <f t="shared" si="274"/>
        <v>2746.47</v>
      </c>
      <c r="F2783">
        <f t="shared" si="275"/>
        <v>3237.0556653037702</v>
      </c>
      <c r="G2783" s="2">
        <f t="shared" si="276"/>
        <v>5.461854408794764E-5</v>
      </c>
      <c r="H2783" s="2">
        <f t="shared" si="277"/>
        <v>6.4531517786371121E-5</v>
      </c>
      <c r="I2783">
        <f t="shared" si="278"/>
        <v>17866.473243907854</v>
      </c>
      <c r="J2783">
        <f t="shared" si="279"/>
        <v>29668.761587476034</v>
      </c>
      <c r="AB2783" s="1">
        <v>42774</v>
      </c>
      <c r="AC2783">
        <v>2754.85</v>
      </c>
    </row>
    <row r="2784" spans="1:29">
      <c r="A2784" s="1">
        <v>42758</v>
      </c>
      <c r="B2784">
        <v>3174.8169277465599</v>
      </c>
      <c r="D2784" s="1">
        <v>42788</v>
      </c>
      <c r="E2784">
        <f t="shared" si="274"/>
        <v>2750.3</v>
      </c>
      <c r="F2784">
        <f t="shared" si="275"/>
        <v>3221.87741364775</v>
      </c>
      <c r="G2784" s="2">
        <f t="shared" si="276"/>
        <v>1.3945173258766985E-3</v>
      </c>
      <c r="H2784" s="2">
        <f t="shared" si="277"/>
        <v>-4.720255800915207E-3</v>
      </c>
      <c r="I2784">
        <f t="shared" si="278"/>
        <v>17891.388350398796</v>
      </c>
      <c r="J2784">
        <f t="shared" si="279"/>
        <v>29528.717443486781</v>
      </c>
      <c r="AB2784" s="1">
        <v>42775</v>
      </c>
      <c r="AC2784">
        <v>2745.49</v>
      </c>
    </row>
    <row r="2785" spans="1:29">
      <c r="A2785" s="1">
        <v>42759</v>
      </c>
      <c r="B2785">
        <v>3150.43099440172</v>
      </c>
      <c r="D2785" s="1">
        <v>42789</v>
      </c>
      <c r="E2785">
        <f t="shared" si="274"/>
        <v>2756.19</v>
      </c>
      <c r="F2785">
        <f t="shared" si="275"/>
        <v>3277.21336657033</v>
      </c>
      <c r="G2785" s="2">
        <f t="shared" si="276"/>
        <v>2.141584554412157E-3</v>
      </c>
      <c r="H2785" s="2">
        <f t="shared" si="277"/>
        <v>1.714371545879886E-2</v>
      </c>
      <c r="I2785">
        <f t="shared" si="278"/>
        <v>17929.704271347</v>
      </c>
      <c r="J2785">
        <f t="shared" si="279"/>
        <v>30034.949373201187</v>
      </c>
      <c r="AB2785" s="1">
        <v>42776</v>
      </c>
      <c r="AC2785">
        <v>2743.99</v>
      </c>
    </row>
    <row r="2786" spans="1:29">
      <c r="A2786" s="1">
        <v>42760</v>
      </c>
      <c r="B2786">
        <v>3105.3856867425302</v>
      </c>
      <c r="D2786" s="1">
        <v>42790</v>
      </c>
      <c r="E2786">
        <f t="shared" si="274"/>
        <v>2769.52</v>
      </c>
      <c r="F2786">
        <f t="shared" si="275"/>
        <v>3309.6571124021302</v>
      </c>
      <c r="G2786" s="2">
        <f t="shared" si="276"/>
        <v>4.8363864610203589E-3</v>
      </c>
      <c r="H2786" s="2">
        <f t="shared" si="277"/>
        <v>9.8684474204885023E-3</v>
      </c>
      <c r="I2786">
        <f t="shared" si="278"/>
        <v>18016.419250335042</v>
      </c>
      <c r="J2786">
        <f t="shared" si="279"/>
        <v>30331.347691867653</v>
      </c>
      <c r="AB2786" s="1">
        <v>42779</v>
      </c>
      <c r="AC2786">
        <v>2742.58</v>
      </c>
    </row>
    <row r="2787" spans="1:29">
      <c r="A2787" s="1">
        <v>42761</v>
      </c>
      <c r="B2787">
        <v>3090.92931974559</v>
      </c>
      <c r="D2787" s="1">
        <v>42793</v>
      </c>
      <c r="E2787">
        <f t="shared" si="274"/>
        <v>2763.31</v>
      </c>
      <c r="F2787">
        <f t="shared" si="275"/>
        <v>3302.5012002447802</v>
      </c>
      <c r="G2787" s="2">
        <f t="shared" si="276"/>
        <v>-2.2422658077934088E-3</v>
      </c>
      <c r="H2787" s="2">
        <f t="shared" si="277"/>
        <v>-2.1934801807437557E-3</v>
      </c>
      <c r="I2787">
        <f t="shared" si="278"/>
        <v>17976.021649471146</v>
      </c>
      <c r="J2787">
        <f t="shared" si="279"/>
        <v>30264.816481850296</v>
      </c>
      <c r="AB2787" s="1">
        <v>42780</v>
      </c>
      <c r="AC2787">
        <v>2738.26</v>
      </c>
    </row>
    <row r="2788" spans="1:29">
      <c r="A2788" s="1">
        <v>42762</v>
      </c>
      <c r="B2788">
        <v>3091.00944561289</v>
      </c>
      <c r="D2788" s="1">
        <v>42794</v>
      </c>
      <c r="E2788">
        <f t="shared" si="274"/>
        <v>2766.55</v>
      </c>
      <c r="F2788">
        <f t="shared" si="275"/>
        <v>3295.7581222040299</v>
      </c>
      <c r="G2788" s="2">
        <f t="shared" si="276"/>
        <v>1.172506884859148E-3</v>
      </c>
      <c r="H2788" s="2">
        <f t="shared" si="277"/>
        <v>-2.0731586204534628E-3</v>
      </c>
      <c r="I2788">
        <f t="shared" si="278"/>
        <v>17997.098658617528</v>
      </c>
      <c r="J2788">
        <f t="shared" si="279"/>
        <v>30202.072716664508</v>
      </c>
      <c r="AB2788" s="1">
        <v>42781</v>
      </c>
      <c r="AC2788">
        <v>2733.74</v>
      </c>
    </row>
    <row r="2789" spans="1:29">
      <c r="A2789" s="1">
        <v>42765</v>
      </c>
      <c r="B2789">
        <v>3101.8031501453602</v>
      </c>
      <c r="D2789" s="1">
        <v>42795</v>
      </c>
      <c r="E2789">
        <f t="shared" si="274"/>
        <v>2750.04</v>
      </c>
      <c r="F2789">
        <f t="shared" si="275"/>
        <v>3261.8896134514498</v>
      </c>
      <c r="G2789" s="2">
        <f t="shared" si="276"/>
        <v>-5.9677215304260178E-3</v>
      </c>
      <c r="H2789" s="2">
        <f t="shared" si="277"/>
        <v>-1.0307743133562119E-2</v>
      </c>
      <c r="I2789">
        <f t="shared" si="278"/>
        <v>17889.696985467293</v>
      </c>
      <c r="J2789">
        <f t="shared" si="279"/>
        <v>29890.757508999966</v>
      </c>
      <c r="AB2789" s="1">
        <v>42782</v>
      </c>
      <c r="AC2789">
        <v>2742.51</v>
      </c>
    </row>
    <row r="2790" spans="1:29">
      <c r="A2790" s="1">
        <v>42766</v>
      </c>
      <c r="B2790">
        <v>3147.78235204672</v>
      </c>
      <c r="D2790" s="1">
        <v>42796</v>
      </c>
      <c r="E2790">
        <f t="shared" si="274"/>
        <v>2746.4</v>
      </c>
      <c r="F2790">
        <f t="shared" si="275"/>
        <v>3212.4839099963901</v>
      </c>
      <c r="G2790" s="2">
        <f t="shared" si="276"/>
        <v>-1.3236171110238004E-3</v>
      </c>
      <c r="H2790" s="2">
        <f t="shared" si="277"/>
        <v>-1.5177693598666863E-2</v>
      </c>
      <c r="I2790">
        <f t="shared" si="278"/>
        <v>17866.017876426296</v>
      </c>
      <c r="J2790">
        <f t="shared" si="279"/>
        <v>29437.084750096314</v>
      </c>
      <c r="AB2790" s="1">
        <v>42783</v>
      </c>
      <c r="AC2790">
        <v>2746.32</v>
      </c>
    </row>
    <row r="2791" spans="1:29">
      <c r="A2791" s="1">
        <v>42767</v>
      </c>
      <c r="B2791">
        <v>3130.6839490860202</v>
      </c>
      <c r="D2791" s="1">
        <v>42797</v>
      </c>
      <c r="E2791">
        <f t="shared" si="274"/>
        <v>2747.46</v>
      </c>
      <c r="F2791">
        <f t="shared" si="275"/>
        <v>3197.0499438916099</v>
      </c>
      <c r="G2791" s="2">
        <f t="shared" si="276"/>
        <v>3.8595980192246415E-4</v>
      </c>
      <c r="H2791" s="2">
        <f t="shared" si="277"/>
        <v>-4.8357206949514505E-3</v>
      </c>
      <c r="I2791">
        <f t="shared" si="278"/>
        <v>17872.913441147026</v>
      </c>
      <c r="J2791">
        <f t="shared" si="279"/>
        <v>29294.735230171234</v>
      </c>
      <c r="AB2791" s="1">
        <v>42787</v>
      </c>
      <c r="AC2791">
        <v>2746.47</v>
      </c>
    </row>
    <row r="2792" spans="1:29">
      <c r="A2792" s="1">
        <v>42768</v>
      </c>
      <c r="B2792">
        <v>3162.6560648392201</v>
      </c>
      <c r="D2792" s="1">
        <v>42800</v>
      </c>
      <c r="E2792">
        <f t="shared" si="274"/>
        <v>2748.12</v>
      </c>
      <c r="F2792">
        <f t="shared" si="275"/>
        <v>3194.5853041017899</v>
      </c>
      <c r="G2792" s="2">
        <f t="shared" si="276"/>
        <v>2.4022187766159497E-4</v>
      </c>
      <c r="H2792" s="2">
        <f t="shared" si="277"/>
        <v>-8.022598374230242E-4</v>
      </c>
      <c r="I2792">
        <f t="shared" si="278"/>
        <v>17877.20690597314</v>
      </c>
      <c r="J2792">
        <f t="shared" si="279"/>
        <v>29271.233240648129</v>
      </c>
      <c r="AB2792" s="1">
        <v>42788</v>
      </c>
      <c r="AC2792">
        <v>2750.3</v>
      </c>
    </row>
    <row r="2793" spans="1:29">
      <c r="A2793" s="1">
        <v>42769</v>
      </c>
      <c r="B2793">
        <v>3167.42788454523</v>
      </c>
      <c r="D2793" s="1">
        <v>42801</v>
      </c>
      <c r="E2793">
        <f t="shared" si="274"/>
        <v>2742.5</v>
      </c>
      <c r="F2793">
        <f t="shared" si="275"/>
        <v>3163.9771066091298</v>
      </c>
      <c r="G2793" s="2">
        <f t="shared" si="276"/>
        <v>-2.0450344235330986E-3</v>
      </c>
      <c r="H2793" s="2">
        <f t="shared" si="277"/>
        <v>-9.6126233245766076E-3</v>
      </c>
      <c r="I2793">
        <f t="shared" si="278"/>
        <v>17840.6474024538</v>
      </c>
      <c r="J2793">
        <f t="shared" si="279"/>
        <v>28989.859901259955</v>
      </c>
      <c r="AB2793" s="1">
        <v>42789</v>
      </c>
      <c r="AC2793">
        <v>2756.19</v>
      </c>
    </row>
    <row r="2794" spans="1:29">
      <c r="A2794" s="1">
        <v>42772</v>
      </c>
      <c r="B2794">
        <v>3211.3473774890899</v>
      </c>
      <c r="D2794" s="1">
        <v>42802</v>
      </c>
      <c r="E2794">
        <f t="shared" si="274"/>
        <v>2732.07</v>
      </c>
      <c r="F2794">
        <f t="shared" si="275"/>
        <v>3134.4268633135098</v>
      </c>
      <c r="G2794" s="2">
        <f t="shared" si="276"/>
        <v>-3.8030993618960451E-3</v>
      </c>
      <c r="H2794" s="2">
        <f t="shared" si="277"/>
        <v>-9.3709374207814663E-3</v>
      </c>
      <c r="I2794">
        <f t="shared" si="278"/>
        <v>17772.797647701715</v>
      </c>
      <c r="J2794">
        <f t="shared" si="279"/>
        <v>28718.197738288029</v>
      </c>
      <c r="AB2794" s="1">
        <v>42790</v>
      </c>
      <c r="AC2794">
        <v>2769.52</v>
      </c>
    </row>
    <row r="2795" spans="1:29">
      <c r="A2795" s="1">
        <v>42773</v>
      </c>
      <c r="B2795">
        <v>3225.79867798537</v>
      </c>
      <c r="D2795" s="1">
        <v>42803</v>
      </c>
      <c r="E2795">
        <f t="shared" si="274"/>
        <v>2720.65</v>
      </c>
      <c r="F2795">
        <f t="shared" si="275"/>
        <v>3107.3251270750502</v>
      </c>
      <c r="G2795" s="2">
        <f t="shared" si="276"/>
        <v>-4.1799807471990524E-3</v>
      </c>
      <c r="H2795" s="2">
        <f t="shared" si="277"/>
        <v>-8.677821885507286E-3</v>
      </c>
      <c r="I2795">
        <f t="shared" si="278"/>
        <v>17698.507695710457</v>
      </c>
      <c r="J2795">
        <f t="shared" si="279"/>
        <v>28468.986333442386</v>
      </c>
      <c r="AB2795" s="1">
        <v>42793</v>
      </c>
      <c r="AC2795">
        <v>2763.31</v>
      </c>
    </row>
    <row r="2796" spans="1:29">
      <c r="A2796" s="1">
        <v>42774</v>
      </c>
      <c r="B2796">
        <v>3244.6855872243</v>
      </c>
      <c r="D2796" s="1">
        <v>42804</v>
      </c>
      <c r="E2796">
        <f t="shared" si="274"/>
        <v>2723.37</v>
      </c>
      <c r="F2796">
        <f t="shared" si="275"/>
        <v>3106.34602691994</v>
      </c>
      <c r="G2796" s="2">
        <f t="shared" si="276"/>
        <v>9.9976108650490225E-4</v>
      </c>
      <c r="H2796" s="2">
        <f t="shared" si="277"/>
        <v>-3.4644341602144612E-4</v>
      </c>
      <c r="I2796">
        <f t="shared" si="278"/>
        <v>17716.201974993837</v>
      </c>
      <c r="J2796">
        <f t="shared" si="279"/>
        <v>28459.12344056636</v>
      </c>
      <c r="AB2796" s="1">
        <v>42794</v>
      </c>
      <c r="AC2796">
        <v>2766.55</v>
      </c>
    </row>
    <row r="2797" spans="1:29">
      <c r="A2797" s="1">
        <v>42775</v>
      </c>
      <c r="B2797">
        <v>3224.4878155392198</v>
      </c>
      <c r="D2797" s="1">
        <v>42807</v>
      </c>
      <c r="E2797">
        <f t="shared" si="274"/>
        <v>2719.72</v>
      </c>
      <c r="F2797">
        <f t="shared" si="275"/>
        <v>3104.7013553124698</v>
      </c>
      <c r="G2797" s="2">
        <f t="shared" si="276"/>
        <v>-1.3402512328475336E-3</v>
      </c>
      <c r="H2797" s="2">
        <f t="shared" si="277"/>
        <v>-5.6080458357291507E-4</v>
      </c>
      <c r="I2797">
        <f t="shared" si="278"/>
        <v>17692.457813455476</v>
      </c>
      <c r="J2797">
        <f t="shared" si="279"/>
        <v>28443.163433696423</v>
      </c>
      <c r="AB2797" s="1">
        <v>42795</v>
      </c>
      <c r="AC2797">
        <v>2750.04</v>
      </c>
    </row>
    <row r="2798" spans="1:29">
      <c r="A2798" s="1">
        <v>42776</v>
      </c>
      <c r="B2798">
        <v>3223.4381457044801</v>
      </c>
      <c r="D2798" s="1">
        <v>42808</v>
      </c>
      <c r="E2798">
        <f t="shared" si="274"/>
        <v>2719.94</v>
      </c>
      <c r="F2798">
        <f t="shared" si="275"/>
        <v>3105.7494120094698</v>
      </c>
      <c r="G2798" s="2">
        <f t="shared" si="276"/>
        <v>8.0890679923006914E-5</v>
      </c>
      <c r="H2798" s="2">
        <f t="shared" si="277"/>
        <v>3.0622165057278073E-4</v>
      </c>
      <c r="I2798">
        <f t="shared" si="278"/>
        <v>17693.888968397514</v>
      </c>
      <c r="J2798">
        <f t="shared" si="279"/>
        <v>28451.873346150598</v>
      </c>
      <c r="AB2798" s="1">
        <v>42796</v>
      </c>
      <c r="AC2798">
        <v>2746.4</v>
      </c>
    </row>
    <row r="2799" spans="1:29">
      <c r="A2799" s="1">
        <v>42779</v>
      </c>
      <c r="B2799">
        <v>3193.46483367679</v>
      </c>
      <c r="D2799" s="1">
        <v>42809</v>
      </c>
      <c r="E2799">
        <f t="shared" si="274"/>
        <v>2736.46</v>
      </c>
      <c r="F2799">
        <f t="shared" si="275"/>
        <v>3120.2334772075101</v>
      </c>
      <c r="G2799" s="2">
        <f t="shared" si="276"/>
        <v>6.0736633896336656E-3</v>
      </c>
      <c r="H2799" s="2">
        <f t="shared" si="277"/>
        <v>4.6322804934689436E-3</v>
      </c>
      <c r="I2799">
        <f t="shared" si="278"/>
        <v>17801.355694045113</v>
      </c>
      <c r="J2799">
        <f t="shared" si="279"/>
        <v>28583.670404054617</v>
      </c>
      <c r="AB2799" s="1">
        <v>42797</v>
      </c>
      <c r="AC2799">
        <v>2747.46</v>
      </c>
    </row>
    <row r="2800" spans="1:29">
      <c r="A2800" s="1">
        <v>42780</v>
      </c>
      <c r="B2800">
        <v>3185.0139999545399</v>
      </c>
      <c r="D2800" s="1">
        <v>42810</v>
      </c>
      <c r="E2800">
        <f t="shared" si="274"/>
        <v>2735</v>
      </c>
      <c r="F2800">
        <f t="shared" si="275"/>
        <v>3182.5938742347298</v>
      </c>
      <c r="G2800" s="2">
        <f t="shared" si="276"/>
        <v>-5.3353602829930846E-4</v>
      </c>
      <c r="H2800" s="2">
        <f t="shared" si="277"/>
        <v>1.9954461946164317E-2</v>
      </c>
      <c r="I2800">
        <f t="shared" si="278"/>
        <v>17791.858029429768</v>
      </c>
      <c r="J2800">
        <f t="shared" si="279"/>
        <v>29154.042167414027</v>
      </c>
      <c r="AB2800" s="1">
        <v>42800</v>
      </c>
      <c r="AC2800">
        <v>2748.12</v>
      </c>
    </row>
    <row r="2801" spans="1:29">
      <c r="A2801" s="1">
        <v>42781</v>
      </c>
      <c r="B2801">
        <v>3201.5483480876401</v>
      </c>
      <c r="D2801" s="1">
        <v>42811</v>
      </c>
      <c r="E2801">
        <f t="shared" si="274"/>
        <v>2738.35</v>
      </c>
      <c r="F2801">
        <f t="shared" si="275"/>
        <v>3198.52460250077</v>
      </c>
      <c r="G2801" s="2">
        <f t="shared" si="276"/>
        <v>1.2248628884825585E-3</v>
      </c>
      <c r="H2801" s="2">
        <f t="shared" si="277"/>
        <v>4.9742308002643457E-3</v>
      </c>
      <c r="I2801">
        <f t="shared" si="278"/>
        <v>17813.650616047165</v>
      </c>
      <c r="J2801">
        <f t="shared" si="279"/>
        <v>29299.06110191538</v>
      </c>
      <c r="AB2801" s="1">
        <v>42801</v>
      </c>
      <c r="AC2801">
        <v>2742.5</v>
      </c>
    </row>
    <row r="2802" spans="1:29">
      <c r="A2802" s="1">
        <v>42782</v>
      </c>
      <c r="B2802">
        <v>3235.1789306283499</v>
      </c>
      <c r="D2802" s="1">
        <v>42814</v>
      </c>
      <c r="E2802">
        <f t="shared" si="274"/>
        <v>2744.65</v>
      </c>
      <c r="F2802">
        <f t="shared" si="275"/>
        <v>3215.5267918429499</v>
      </c>
      <c r="G2802" s="2">
        <f t="shared" si="276"/>
        <v>2.3006555042270893E-3</v>
      </c>
      <c r="H2802" s="2">
        <f t="shared" si="277"/>
        <v>5.2842857988924744E-3</v>
      </c>
      <c r="I2802">
        <f t="shared" si="278"/>
        <v>17854.633689387352</v>
      </c>
      <c r="J2802">
        <f t="shared" si="279"/>
        <v>29453.885714417112</v>
      </c>
      <c r="AB2802" s="1">
        <v>42802</v>
      </c>
      <c r="AC2802">
        <v>2732.07</v>
      </c>
    </row>
    <row r="2803" spans="1:29">
      <c r="A2803" s="1">
        <v>42783</v>
      </c>
      <c r="B2803">
        <v>3236.7453238182802</v>
      </c>
      <c r="D2803" s="1">
        <v>42815</v>
      </c>
      <c r="E2803">
        <f t="shared" si="274"/>
        <v>2751.39</v>
      </c>
      <c r="F2803">
        <f t="shared" si="275"/>
        <v>3259.22819204199</v>
      </c>
      <c r="G2803" s="2">
        <f t="shared" si="276"/>
        <v>2.4556865174065745E-3</v>
      </c>
      <c r="H2803" s="2">
        <f t="shared" si="277"/>
        <v>1.3559394403655911E-2</v>
      </c>
      <c r="I2803">
        <f t="shared" si="278"/>
        <v>17898.479072611615</v>
      </c>
      <c r="J2803">
        <f t="shared" si="279"/>
        <v>29853.262567539099</v>
      </c>
      <c r="AB2803" s="1">
        <v>42803</v>
      </c>
      <c r="AC2803">
        <v>2720.65</v>
      </c>
    </row>
    <row r="2804" spans="1:29">
      <c r="A2804" s="1">
        <v>42787</v>
      </c>
      <c r="B2804">
        <v>3237.0556653037702</v>
      </c>
      <c r="D2804" s="1">
        <v>42816</v>
      </c>
      <c r="E2804">
        <f t="shared" si="274"/>
        <v>2757.24</v>
      </c>
      <c r="F2804">
        <f t="shared" si="275"/>
        <v>3273.4257173402998</v>
      </c>
      <c r="G2804" s="2">
        <f t="shared" si="276"/>
        <v>2.1261980308133754E-3</v>
      </c>
      <c r="H2804" s="2">
        <f t="shared" si="277"/>
        <v>4.324751214288847E-3</v>
      </c>
      <c r="I2804">
        <f t="shared" si="278"/>
        <v>17936.534783570358</v>
      </c>
      <c r="J2804">
        <f t="shared" si="279"/>
        <v>29982.370501078545</v>
      </c>
      <c r="AB2804" s="1">
        <v>42804</v>
      </c>
      <c r="AC2804">
        <v>2723.37</v>
      </c>
    </row>
    <row r="2805" spans="1:29">
      <c r="A2805" s="1">
        <v>42788</v>
      </c>
      <c r="B2805">
        <v>3221.87741364775</v>
      </c>
      <c r="D2805" s="1">
        <v>42817</v>
      </c>
      <c r="E2805">
        <f t="shared" si="274"/>
        <v>2754.36</v>
      </c>
      <c r="F2805">
        <f t="shared" si="275"/>
        <v>3265.33397265945</v>
      </c>
      <c r="G2805" s="2">
        <f t="shared" si="276"/>
        <v>-1.044522783653079E-3</v>
      </c>
      <c r="H2805" s="2">
        <f t="shared" si="277"/>
        <v>-2.5032991998943702E-3</v>
      </c>
      <c r="I2805">
        <f t="shared" si="278"/>
        <v>17917.799664329134</v>
      </c>
      <c r="J2805">
        <f t="shared" si="279"/>
        <v>29907.315656992261</v>
      </c>
      <c r="AB2805" s="1">
        <v>42807</v>
      </c>
      <c r="AC2805">
        <v>2719.72</v>
      </c>
    </row>
    <row r="2806" spans="1:29">
      <c r="A2806" s="1">
        <v>42789</v>
      </c>
      <c r="B2806">
        <v>3277.21336657033</v>
      </c>
      <c r="D2806" s="1">
        <v>42818</v>
      </c>
      <c r="E2806">
        <f t="shared" si="274"/>
        <v>2758.1</v>
      </c>
      <c r="F2806">
        <f t="shared" si="275"/>
        <v>3269.60632998145</v>
      </c>
      <c r="G2806" s="2">
        <f t="shared" si="276"/>
        <v>1.3578471949926563E-3</v>
      </c>
      <c r="H2806" s="2">
        <f t="shared" si="277"/>
        <v>1.2770490640184548E-3</v>
      </c>
      <c r="I2806">
        <f t="shared" si="278"/>
        <v>17942.129298343782</v>
      </c>
      <c r="J2806">
        <f t="shared" si="279"/>
        <v>29945.508766459327</v>
      </c>
      <c r="AB2806" s="1">
        <v>42808</v>
      </c>
      <c r="AC2806">
        <v>2719.94</v>
      </c>
    </row>
    <row r="2807" spans="1:29">
      <c r="A2807" s="1">
        <v>42790</v>
      </c>
      <c r="B2807">
        <v>3309.6571124021302</v>
      </c>
      <c r="D2807" s="1">
        <v>42821</v>
      </c>
      <c r="E2807">
        <f t="shared" si="274"/>
        <v>2762.49</v>
      </c>
      <c r="F2807">
        <f t="shared" si="275"/>
        <v>3295.6686321889101</v>
      </c>
      <c r="G2807" s="2">
        <f t="shared" si="276"/>
        <v>1.5916754287370605E-3</v>
      </c>
      <c r="H2807" s="2">
        <f t="shared" si="277"/>
        <v>7.9397334186369298E-3</v>
      </c>
      <c r="I2807">
        <f t="shared" si="278"/>
        <v>17970.68734468718</v>
      </c>
      <c r="J2807">
        <f t="shared" si="279"/>
        <v>30183.268123150465</v>
      </c>
      <c r="AB2807" s="1">
        <v>42809</v>
      </c>
      <c r="AC2807">
        <v>2736.46</v>
      </c>
    </row>
    <row r="2808" spans="1:29">
      <c r="A2808" s="1">
        <v>42793</v>
      </c>
      <c r="B2808">
        <v>3302.5012002447802</v>
      </c>
      <c r="D2808" s="1">
        <v>42822</v>
      </c>
      <c r="E2808">
        <f t="shared" si="274"/>
        <v>2757.09</v>
      </c>
      <c r="F2808">
        <f t="shared" si="275"/>
        <v>3286.8348097386402</v>
      </c>
      <c r="G2808" s="2">
        <f t="shared" si="276"/>
        <v>-1.9547582072694247E-3</v>
      </c>
      <c r="H2808" s="2">
        <f t="shared" si="277"/>
        <v>-2.7117832657657429E-3</v>
      </c>
      <c r="I2808">
        <f t="shared" si="278"/>
        <v>17935.558996109881</v>
      </c>
      <c r="J2808">
        <f t="shared" si="279"/>
        <v>30101.417641747987</v>
      </c>
      <c r="AB2808" s="1">
        <v>42810</v>
      </c>
      <c r="AC2808">
        <v>2735</v>
      </c>
    </row>
    <row r="2809" spans="1:29">
      <c r="A2809" s="1">
        <v>42794</v>
      </c>
      <c r="B2809">
        <v>3295.7581222040299</v>
      </c>
      <c r="D2809" s="1">
        <v>42823</v>
      </c>
      <c r="E2809">
        <f t="shared" si="274"/>
        <v>2762.13</v>
      </c>
      <c r="F2809">
        <f t="shared" si="275"/>
        <v>3291.9336834232399</v>
      </c>
      <c r="G2809" s="2">
        <f t="shared" si="276"/>
        <v>1.82801431944557E-3</v>
      </c>
      <c r="H2809" s="2">
        <f t="shared" si="277"/>
        <v>1.5199528759740296E-3</v>
      </c>
      <c r="I2809">
        <f t="shared" si="278"/>
        <v>17968.345454782029</v>
      </c>
      <c r="J2809">
        <f t="shared" si="279"/>
        <v>30147.170378063456</v>
      </c>
      <c r="AB2809" s="1">
        <v>42811</v>
      </c>
      <c r="AC2809">
        <v>2738.35</v>
      </c>
    </row>
    <row r="2810" spans="1:29">
      <c r="A2810" s="1">
        <v>42795</v>
      </c>
      <c r="B2810">
        <v>3261.8896134514498</v>
      </c>
      <c r="D2810" s="1">
        <v>42824</v>
      </c>
      <c r="E2810">
        <f t="shared" si="274"/>
        <v>2757.17</v>
      </c>
      <c r="F2810">
        <f t="shared" si="275"/>
        <v>3259.62713291518</v>
      </c>
      <c r="G2810" s="2">
        <f t="shared" si="276"/>
        <v>-1.7957156252602635E-3</v>
      </c>
      <c r="H2810" s="2">
        <f t="shared" si="277"/>
        <v>-9.8452013719447003E-3</v>
      </c>
      <c r="I2810">
        <f t="shared" si="278"/>
        <v>17936.079416088804</v>
      </c>
      <c r="J2810">
        <f t="shared" si="279"/>
        <v>29850.365414897096</v>
      </c>
      <c r="AB2810" s="1">
        <v>42814</v>
      </c>
      <c r="AC2810">
        <v>2744.65</v>
      </c>
    </row>
    <row r="2811" spans="1:29">
      <c r="A2811" s="1">
        <v>42796</v>
      </c>
      <c r="B2811">
        <v>3212.4839099963901</v>
      </c>
      <c r="D2811" s="1">
        <v>42825</v>
      </c>
      <c r="E2811">
        <f t="shared" si="274"/>
        <v>2760.12</v>
      </c>
      <c r="F2811">
        <f t="shared" si="275"/>
        <v>3272.3774967505601</v>
      </c>
      <c r="G2811" s="2">
        <f t="shared" si="276"/>
        <v>1.0699376534635263E-3</v>
      </c>
      <c r="H2811" s="2">
        <f t="shared" si="277"/>
        <v>3.88025273935474E-3</v>
      </c>
      <c r="I2811">
        <f t="shared" si="278"/>
        <v>17955.269902811589</v>
      </c>
      <c r="J2811">
        <f t="shared" si="279"/>
        <v>29966.19237706899</v>
      </c>
      <c r="AB2811" s="1">
        <v>42815</v>
      </c>
      <c r="AC2811">
        <v>2751.39</v>
      </c>
    </row>
    <row r="2812" spans="1:29">
      <c r="A2812" s="1">
        <v>42797</v>
      </c>
      <c r="B2812">
        <v>3197.0499438916099</v>
      </c>
      <c r="D2812" s="1">
        <v>42828</v>
      </c>
      <c r="E2812">
        <f t="shared" si="274"/>
        <v>2769.05</v>
      </c>
      <c r="F2812">
        <f t="shared" si="275"/>
        <v>3292.3329007074099</v>
      </c>
      <c r="G2812" s="2">
        <f t="shared" si="276"/>
        <v>3.2353665782647312E-3</v>
      </c>
      <c r="H2812" s="2">
        <f t="shared" si="277"/>
        <v>6.0667870803919558E-3</v>
      </c>
      <c r="I2812">
        <f t="shared" si="278"/>
        <v>18013.361782958869</v>
      </c>
      <c r="J2812">
        <f t="shared" si="279"/>
        <v>30147.990885830728</v>
      </c>
      <c r="AB2812" s="1">
        <v>42816</v>
      </c>
      <c r="AC2812">
        <v>2757.24</v>
      </c>
    </row>
    <row r="2813" spans="1:29">
      <c r="A2813" s="1">
        <v>42800</v>
      </c>
      <c r="B2813">
        <v>3194.5853041017899</v>
      </c>
      <c r="D2813" s="1">
        <v>42829</v>
      </c>
      <c r="E2813">
        <f t="shared" si="274"/>
        <v>2768.06</v>
      </c>
      <c r="F2813">
        <f t="shared" si="275"/>
        <v>3297.7351927405398</v>
      </c>
      <c r="G2813" s="2">
        <f t="shared" si="276"/>
        <v>-3.5752333832916872E-4</v>
      </c>
      <c r="H2813" s="2">
        <f t="shared" si="277"/>
        <v>1.609521324079067E-3</v>
      </c>
      <c r="I2813">
        <f t="shared" si="278"/>
        <v>18006.921585719694</v>
      </c>
      <c r="J2813">
        <f t="shared" si="279"/>
        <v>30196.514720039613</v>
      </c>
      <c r="AB2813" s="1">
        <v>42817</v>
      </c>
      <c r="AC2813">
        <v>2754.36</v>
      </c>
    </row>
    <row r="2814" spans="1:29">
      <c r="A2814" s="1">
        <v>42801</v>
      </c>
      <c r="B2814">
        <v>3163.9771066091298</v>
      </c>
      <c r="D2814" s="1">
        <v>42830</v>
      </c>
      <c r="E2814">
        <f t="shared" si="274"/>
        <v>2768.37</v>
      </c>
      <c r="F2814">
        <f t="shared" si="275"/>
        <v>3278.2216029743799</v>
      </c>
      <c r="G2814" s="2">
        <f t="shared" si="276"/>
        <v>1.1199179208531973E-4</v>
      </c>
      <c r="H2814" s="2">
        <f t="shared" si="277"/>
        <v>-5.9486192797972067E-3</v>
      </c>
      <c r="I2814">
        <f t="shared" si="278"/>
        <v>18008.938213138019</v>
      </c>
      <c r="J2814">
        <f t="shared" si="279"/>
        <v>30016.887150393308</v>
      </c>
      <c r="AB2814" s="1">
        <v>42818</v>
      </c>
      <c r="AC2814">
        <v>2758.1</v>
      </c>
    </row>
    <row r="2815" spans="1:29">
      <c r="A2815" s="1">
        <v>42802</v>
      </c>
      <c r="B2815">
        <v>3134.4268633135098</v>
      </c>
      <c r="D2815" s="1">
        <v>42831</v>
      </c>
      <c r="E2815">
        <f t="shared" si="274"/>
        <v>2770.51</v>
      </c>
      <c r="F2815">
        <f t="shared" si="275"/>
        <v>3288.6433022664501</v>
      </c>
      <c r="G2815" s="2">
        <f t="shared" si="276"/>
        <v>7.7301805755736197E-4</v>
      </c>
      <c r="H2815" s="2">
        <f t="shared" si="277"/>
        <v>3.1477218127101366E-3</v>
      </c>
      <c r="I2815">
        <f t="shared" si="278"/>
        <v>18022.85944757421</v>
      </c>
      <c r="J2815">
        <f t="shared" si="279"/>
        <v>30111.371960826258</v>
      </c>
      <c r="AB2815" s="1">
        <v>42821</v>
      </c>
      <c r="AC2815">
        <v>2762.49</v>
      </c>
    </row>
    <row r="2816" spans="1:29">
      <c r="A2816" s="1">
        <v>42803</v>
      </c>
      <c r="B2816">
        <v>3107.3251270750502</v>
      </c>
      <c r="D2816" s="1">
        <v>42832</v>
      </c>
      <c r="E2816">
        <f t="shared" si="274"/>
        <v>2766.67</v>
      </c>
      <c r="F2816">
        <f t="shared" si="275"/>
        <v>3293.61931689421</v>
      </c>
      <c r="G2816" s="2">
        <f t="shared" si="276"/>
        <v>-1.3860263994716071E-3</v>
      </c>
      <c r="H2816" s="2">
        <f t="shared" si="277"/>
        <v>1.4817411991473136E-3</v>
      </c>
      <c r="I2816">
        <f t="shared" si="278"/>
        <v>17997.879288585907</v>
      </c>
      <c r="J2816">
        <f t="shared" si="279"/>
        <v>30155.989221223463</v>
      </c>
      <c r="AB2816" s="1">
        <v>42822</v>
      </c>
      <c r="AC2816">
        <v>2757.09</v>
      </c>
    </row>
    <row r="2817" spans="1:29">
      <c r="A2817" s="1">
        <v>42804</v>
      </c>
      <c r="B2817">
        <v>3106.34602691994</v>
      </c>
      <c r="D2817" s="1">
        <v>42835</v>
      </c>
      <c r="E2817">
        <f t="shared" si="274"/>
        <v>2770.63</v>
      </c>
      <c r="F2817">
        <f t="shared" si="275"/>
        <v>3289.0093177879899</v>
      </c>
      <c r="G2817" s="2">
        <f t="shared" si="276"/>
        <v>1.4313235767184906E-3</v>
      </c>
      <c r="H2817" s="2">
        <f t="shared" si="277"/>
        <v>-1.4310249620061214E-3</v>
      </c>
      <c r="I2817">
        <f t="shared" si="278"/>
        <v>18023.640077542594</v>
      </c>
      <c r="J2817">
        <f t="shared" si="279"/>
        <v>30112.835247893905</v>
      </c>
      <c r="AB2817" s="1">
        <v>42823</v>
      </c>
      <c r="AC2817">
        <v>2762.13</v>
      </c>
    </row>
    <row r="2818" spans="1:29">
      <c r="A2818" s="1">
        <v>42807</v>
      </c>
      <c r="B2818">
        <v>3104.7013553124698</v>
      </c>
      <c r="D2818" s="1">
        <v>42836</v>
      </c>
      <c r="E2818">
        <f t="shared" si="274"/>
        <v>2782.21</v>
      </c>
      <c r="F2818">
        <f t="shared" si="275"/>
        <v>3356.3741837263801</v>
      </c>
      <c r="G2818" s="2">
        <f t="shared" si="276"/>
        <v>4.1795548304897068E-3</v>
      </c>
      <c r="H2818" s="2">
        <f t="shared" si="277"/>
        <v>2.0450461402717748E-2</v>
      </c>
      <c r="I2818">
        <f t="shared" si="278"/>
        <v>18098.970869491695</v>
      </c>
      <c r="J2818">
        <f t="shared" si="279"/>
        <v>30728.656622857354</v>
      </c>
      <c r="AB2818" s="1">
        <v>42824</v>
      </c>
      <c r="AC2818">
        <v>2757.17</v>
      </c>
    </row>
    <row r="2819" spans="1:29">
      <c r="A2819" s="1">
        <v>42808</v>
      </c>
      <c r="B2819">
        <v>3105.7494120094698</v>
      </c>
      <c r="D2819" s="1">
        <v>42837</v>
      </c>
      <c r="E2819">
        <f t="shared" si="274"/>
        <v>2782.45</v>
      </c>
      <c r="F2819">
        <f t="shared" si="275"/>
        <v>3367.7596763149199</v>
      </c>
      <c r="G2819" s="2">
        <f t="shared" si="276"/>
        <v>8.6262359778599418E-5</v>
      </c>
      <c r="H2819" s="2">
        <f t="shared" si="277"/>
        <v>3.3608508182317539E-3</v>
      </c>
      <c r="I2819">
        <f t="shared" si="278"/>
        <v>18100.532129428462</v>
      </c>
      <c r="J2819">
        <f t="shared" si="279"/>
        <v>30831.931053611443</v>
      </c>
      <c r="AB2819" s="1">
        <v>42825</v>
      </c>
      <c r="AC2819">
        <v>2760.12</v>
      </c>
    </row>
    <row r="2820" spans="1:29">
      <c r="A2820" s="1">
        <v>42809</v>
      </c>
      <c r="B2820">
        <v>3120.2334772075101</v>
      </c>
      <c r="D2820" s="1">
        <v>42838</v>
      </c>
      <c r="E2820">
        <f t="shared" si="274"/>
        <v>2791.97</v>
      </c>
      <c r="F2820">
        <f t="shared" si="275"/>
        <v>3406.0783853703902</v>
      </c>
      <c r="G2820" s="2">
        <f t="shared" si="276"/>
        <v>3.4214451292924331E-3</v>
      </c>
      <c r="H2820" s="2">
        <f t="shared" si="277"/>
        <v>1.1346751590142057E-2</v>
      </c>
      <c r="I2820">
        <f t="shared" si="278"/>
        <v>18162.462106920295</v>
      </c>
      <c r="J2820">
        <f t="shared" si="279"/>
        <v>31181.773316321156</v>
      </c>
      <c r="AB2820" s="1">
        <v>42828</v>
      </c>
      <c r="AC2820">
        <v>2769.05</v>
      </c>
    </row>
    <row r="2821" spans="1:29">
      <c r="A2821" s="1">
        <v>42810</v>
      </c>
      <c r="B2821">
        <v>3182.5938742347298</v>
      </c>
      <c r="D2821" s="1">
        <v>42842</v>
      </c>
      <c r="E2821">
        <f t="shared" ref="E2821:E2884" si="280">SUMIF(AB:AB,D2821,AC:AC)</f>
        <v>2788.71</v>
      </c>
      <c r="F2821">
        <f t="shared" ref="F2821:F2884" si="281">SUMIF(A:A,D2821,B:B)</f>
        <v>3412.0918408207599</v>
      </c>
      <c r="G2821" s="2">
        <f t="shared" ref="G2821:G2884" si="282">E2821/E2820-1</f>
        <v>-1.1676343227182695E-3</v>
      </c>
      <c r="H2821" s="2">
        <f t="shared" ref="H2821:H2884" si="283">(F2821/F2820-1)-($M$23/252)</f>
        <v>1.7341578577859348E-3</v>
      </c>
      <c r="I2821">
        <f t="shared" ref="I2821:I2884" si="284">I2820*(1+G2821)</f>
        <v>18141.254992779184</v>
      </c>
      <c r="J2821">
        <f t="shared" ref="J2821:J2884" si="285">J2820*(1+H2821)</f>
        <v>31235.84743353735</v>
      </c>
      <c r="AB2821" s="1">
        <v>42829</v>
      </c>
      <c r="AC2821">
        <v>2768.06</v>
      </c>
    </row>
    <row r="2822" spans="1:29">
      <c r="A2822" s="1">
        <v>42811</v>
      </c>
      <c r="B2822">
        <v>3198.52460250077</v>
      </c>
      <c r="D2822" s="1">
        <v>42843</v>
      </c>
      <c r="E2822">
        <f t="shared" si="280"/>
        <v>2800.83</v>
      </c>
      <c r="F2822">
        <f t="shared" si="281"/>
        <v>3433.6108610184201</v>
      </c>
      <c r="G2822" s="2">
        <f t="shared" si="282"/>
        <v>4.3460955065244278E-3</v>
      </c>
      <c r="H2822" s="2">
        <f t="shared" si="283"/>
        <v>6.2753451036386635E-3</v>
      </c>
      <c r="I2822">
        <f t="shared" si="284"/>
        <v>18220.098619586017</v>
      </c>
      <c r="J2822">
        <f t="shared" si="285"/>
        <v>31431.8631557874</v>
      </c>
      <c r="AB2822" s="1">
        <v>42830</v>
      </c>
      <c r="AC2822">
        <v>2768.37</v>
      </c>
    </row>
    <row r="2823" spans="1:29">
      <c r="A2823" s="1">
        <v>42814</v>
      </c>
      <c r="B2823">
        <v>3215.5267918429499</v>
      </c>
      <c r="D2823" s="1">
        <v>42844</v>
      </c>
      <c r="E2823">
        <f t="shared" si="280"/>
        <v>2797.49</v>
      </c>
      <c r="F2823">
        <f t="shared" si="281"/>
        <v>3397.9525103020201</v>
      </c>
      <c r="G2823" s="2">
        <f t="shared" si="282"/>
        <v>-1.192503650703558E-3</v>
      </c>
      <c r="H2823" s="2">
        <f t="shared" si="283"/>
        <v>-1.0416437138481316E-2</v>
      </c>
      <c r="I2823">
        <f t="shared" si="284"/>
        <v>18198.37108546598</v>
      </c>
      <c r="J2823">
        <f t="shared" si="285"/>
        <v>31104.455129079794</v>
      </c>
      <c r="AB2823" s="1">
        <v>42831</v>
      </c>
      <c r="AC2823">
        <v>2770.51</v>
      </c>
    </row>
    <row r="2824" spans="1:29">
      <c r="A2824" s="1">
        <v>42815</v>
      </c>
      <c r="B2824">
        <v>3259.22819204199</v>
      </c>
      <c r="D2824" s="1">
        <v>42845</v>
      </c>
      <c r="E2824">
        <f t="shared" si="280"/>
        <v>2789.98</v>
      </c>
      <c r="F2824">
        <f t="shared" si="281"/>
        <v>3392.9290026826998</v>
      </c>
      <c r="G2824" s="2">
        <f t="shared" si="282"/>
        <v>-2.684549363893951E-3</v>
      </c>
      <c r="H2824" s="2">
        <f t="shared" si="283"/>
        <v>-1.5097417395261484E-3</v>
      </c>
      <c r="I2824">
        <f t="shared" si="284"/>
        <v>18149.516659944587</v>
      </c>
      <c r="J2824">
        <f t="shared" si="285"/>
        <v>31057.495434886205</v>
      </c>
      <c r="AB2824" s="1">
        <v>42832</v>
      </c>
      <c r="AC2824">
        <v>2766.67</v>
      </c>
    </row>
    <row r="2825" spans="1:29">
      <c r="A2825" s="1">
        <v>42816</v>
      </c>
      <c r="B2825">
        <v>3273.4257173402998</v>
      </c>
      <c r="D2825" s="1">
        <v>42846</v>
      </c>
      <c r="E2825">
        <f t="shared" si="280"/>
        <v>2792.21</v>
      </c>
      <c r="F2825">
        <f t="shared" si="281"/>
        <v>3407.6109100610902</v>
      </c>
      <c r="G2825" s="2">
        <f t="shared" si="282"/>
        <v>7.9928888379132701E-4</v>
      </c>
      <c r="H2825" s="2">
        <f t="shared" si="283"/>
        <v>4.2958581613209094E-3</v>
      </c>
      <c r="I2825">
        <f t="shared" si="284"/>
        <v>18164.023366857065</v>
      </c>
      <c r="J2825">
        <f t="shared" si="285"/>
        <v>31190.914030120344</v>
      </c>
      <c r="AB2825" s="1">
        <v>42835</v>
      </c>
      <c r="AC2825">
        <v>2770.63</v>
      </c>
    </row>
    <row r="2826" spans="1:29">
      <c r="A2826" s="1">
        <v>42817</v>
      </c>
      <c r="B2826">
        <v>3265.33397265945</v>
      </c>
      <c r="D2826" s="1">
        <v>42849</v>
      </c>
      <c r="E2826">
        <f t="shared" si="280"/>
        <v>2787.31</v>
      </c>
      <c r="F2826">
        <f t="shared" si="281"/>
        <v>3371.7316167662102</v>
      </c>
      <c r="G2826" s="2">
        <f t="shared" si="282"/>
        <v>-1.7548823333488617E-3</v>
      </c>
      <c r="H2826" s="2">
        <f t="shared" si="283"/>
        <v>-1.0560512964143542E-2</v>
      </c>
      <c r="I2826">
        <f t="shared" si="284"/>
        <v>18132.147643148033</v>
      </c>
      <c r="J2826">
        <f t="shared" si="285"/>
        <v>30861.521978141773</v>
      </c>
      <c r="AB2826" s="1">
        <v>42836</v>
      </c>
      <c r="AC2826">
        <v>2782.21</v>
      </c>
    </row>
    <row r="2827" spans="1:29">
      <c r="A2827" s="1">
        <v>42818</v>
      </c>
      <c r="B2827">
        <v>3269.60632998145</v>
      </c>
      <c r="D2827" s="1">
        <v>42850</v>
      </c>
      <c r="E2827">
        <f t="shared" si="280"/>
        <v>2779.1</v>
      </c>
      <c r="F2827">
        <f t="shared" si="281"/>
        <v>3333.0364693592201</v>
      </c>
      <c r="G2827" s="2">
        <f t="shared" si="282"/>
        <v>-2.9454922487990309E-3</v>
      </c>
      <c r="H2827" s="2">
        <f t="shared" si="283"/>
        <v>-1.1507691870924075E-2</v>
      </c>
      <c r="I2827">
        <f t="shared" si="284"/>
        <v>18078.739542811061</v>
      </c>
      <c r="J2827">
        <f t="shared" si="285"/>
        <v>30506.377092549566</v>
      </c>
      <c r="AB2827" s="1">
        <v>42837</v>
      </c>
      <c r="AC2827">
        <v>2782.45</v>
      </c>
    </row>
    <row r="2828" spans="1:29">
      <c r="A2828" s="1">
        <v>42821</v>
      </c>
      <c r="B2828">
        <v>3295.6686321889101</v>
      </c>
      <c r="D2828" s="1">
        <v>42851</v>
      </c>
      <c r="E2828">
        <f t="shared" si="280"/>
        <v>2783.13</v>
      </c>
      <c r="F2828">
        <f t="shared" si="281"/>
        <v>3331.8237006985801</v>
      </c>
      <c r="G2828" s="2">
        <f t="shared" si="282"/>
        <v>1.4501097477601643E-3</v>
      </c>
      <c r="H2828" s="2">
        <f t="shared" si="283"/>
        <v>-3.9521220988639671E-4</v>
      </c>
      <c r="I2828">
        <f t="shared" si="284"/>
        <v>18104.955699249309</v>
      </c>
      <c r="J2828">
        <f t="shared" si="285"/>
        <v>30494.320599843195</v>
      </c>
      <c r="AB2828" s="1">
        <v>42838</v>
      </c>
      <c r="AC2828">
        <v>2791.97</v>
      </c>
    </row>
    <row r="2829" spans="1:29">
      <c r="A2829" s="1">
        <v>42822</v>
      </c>
      <c r="B2829">
        <v>3286.8348097386402</v>
      </c>
      <c r="D2829" s="1">
        <v>42852</v>
      </c>
      <c r="E2829">
        <f t="shared" si="280"/>
        <v>2786.32</v>
      </c>
      <c r="F2829">
        <f t="shared" si="281"/>
        <v>3338.65683711054</v>
      </c>
      <c r="G2829" s="2">
        <f t="shared" si="282"/>
        <v>1.1461915181827376E-3</v>
      </c>
      <c r="H2829" s="2">
        <f t="shared" si="283"/>
        <v>2.0195205352061215E-3</v>
      </c>
      <c r="I2829">
        <f t="shared" si="284"/>
        <v>18125.707445908862</v>
      </c>
      <c r="J2829">
        <f t="shared" si="285"/>
        <v>30555.904506501734</v>
      </c>
      <c r="AB2829" s="1">
        <v>42842</v>
      </c>
      <c r="AC2829">
        <v>2788.71</v>
      </c>
    </row>
    <row r="2830" spans="1:29">
      <c r="A2830" s="1">
        <v>42823</v>
      </c>
      <c r="B2830">
        <v>3291.9336834232399</v>
      </c>
      <c r="D2830" s="1">
        <v>42853</v>
      </c>
      <c r="E2830">
        <f t="shared" si="280"/>
        <v>2789.61</v>
      </c>
      <c r="F2830">
        <f t="shared" si="281"/>
        <v>3347.8125690308502</v>
      </c>
      <c r="G2830" s="2">
        <f t="shared" si="282"/>
        <v>1.1807688994802668E-3</v>
      </c>
      <c r="H2830" s="2">
        <f t="shared" si="283"/>
        <v>2.710990712668638E-3</v>
      </c>
      <c r="I2830">
        <f t="shared" si="284"/>
        <v>18147.109717542069</v>
      </c>
      <c r="J2830">
        <f t="shared" si="285"/>
        <v>30638.741279836049</v>
      </c>
      <c r="AB2830" s="1">
        <v>42843</v>
      </c>
      <c r="AC2830">
        <v>2800.83</v>
      </c>
    </row>
    <row r="2831" spans="1:29">
      <c r="A2831" s="1">
        <v>42824</v>
      </c>
      <c r="B2831">
        <v>3259.62713291518</v>
      </c>
      <c r="D2831" s="1">
        <v>42856</v>
      </c>
      <c r="E2831">
        <f t="shared" si="280"/>
        <v>2782.23</v>
      </c>
      <c r="F2831">
        <f t="shared" si="281"/>
        <v>3306.2114579883801</v>
      </c>
      <c r="G2831" s="2">
        <f t="shared" si="282"/>
        <v>-2.6455310957446132E-3</v>
      </c>
      <c r="H2831" s="2">
        <f t="shared" si="283"/>
        <v>-1.2457705277565323E-2</v>
      </c>
      <c r="I2831">
        <f t="shared" si="284"/>
        <v>18099.100974486424</v>
      </c>
      <c r="J2831">
        <f t="shared" si="285"/>
        <v>30257.052870896277</v>
      </c>
      <c r="AB2831" s="1">
        <v>42844</v>
      </c>
      <c r="AC2831">
        <v>2797.49</v>
      </c>
    </row>
    <row r="2832" spans="1:29">
      <c r="A2832" s="1">
        <v>42825</v>
      </c>
      <c r="B2832">
        <v>3272.3774967505601</v>
      </c>
      <c r="D2832" s="1">
        <v>42857</v>
      </c>
      <c r="E2832">
        <f t="shared" si="280"/>
        <v>2788.62</v>
      </c>
      <c r="F2832">
        <f t="shared" si="281"/>
        <v>3317.68885605471</v>
      </c>
      <c r="G2832" s="2">
        <f t="shared" si="282"/>
        <v>2.2967188190767818E-3</v>
      </c>
      <c r="H2832" s="2">
        <f t="shared" si="283"/>
        <v>3.4401160075888345E-3</v>
      </c>
      <c r="I2832">
        <f t="shared" si="284"/>
        <v>18140.669520302898</v>
      </c>
      <c r="J2832">
        <f t="shared" si="285"/>
        <v>30361.140642819908</v>
      </c>
      <c r="AB2832" s="1">
        <v>42845</v>
      </c>
      <c r="AC2832">
        <v>2789.98</v>
      </c>
    </row>
    <row r="2833" spans="1:29">
      <c r="A2833" s="1">
        <v>42828</v>
      </c>
      <c r="B2833">
        <v>3292.3329007074099</v>
      </c>
      <c r="D2833" s="1">
        <v>42858</v>
      </c>
      <c r="E2833">
        <f t="shared" si="280"/>
        <v>2788.68</v>
      </c>
      <c r="F2833">
        <f t="shared" si="281"/>
        <v>3293.5879778943799</v>
      </c>
      <c r="G2833" s="2">
        <f t="shared" si="282"/>
        <v>2.1516018675837856E-5</v>
      </c>
      <c r="H2833" s="2">
        <f t="shared" si="283"/>
        <v>-7.2957067775381353E-3</v>
      </c>
      <c r="I2833">
        <f t="shared" si="284"/>
        <v>18141.059835287087</v>
      </c>
      <c r="J2833">
        <f t="shared" si="285"/>
        <v>30139.634663258301</v>
      </c>
      <c r="AB2833" s="1">
        <v>42846</v>
      </c>
      <c r="AC2833">
        <v>2792.21</v>
      </c>
    </row>
    <row r="2834" spans="1:29">
      <c r="A2834" s="1">
        <v>42829</v>
      </c>
      <c r="B2834">
        <v>3297.7351927405398</v>
      </c>
      <c r="D2834" s="1">
        <v>42859</v>
      </c>
      <c r="E2834">
        <f t="shared" si="280"/>
        <v>2781.41</v>
      </c>
      <c r="F2834">
        <f t="shared" si="281"/>
        <v>3235.4787355939402</v>
      </c>
      <c r="G2834" s="2">
        <f t="shared" si="282"/>
        <v>-2.6069681713212223E-3</v>
      </c>
      <c r="H2834" s="2">
        <f t="shared" si="283"/>
        <v>-1.767449178837591E-2</v>
      </c>
      <c r="I2834">
        <f t="shared" si="284"/>
        <v>18093.766669702462</v>
      </c>
      <c r="J2834">
        <f t="shared" si="285"/>
        <v>29606.931937897894</v>
      </c>
      <c r="AB2834" s="1">
        <v>42849</v>
      </c>
      <c r="AC2834">
        <v>2787.31</v>
      </c>
    </row>
    <row r="2835" spans="1:29">
      <c r="A2835" s="1">
        <v>42830</v>
      </c>
      <c r="B2835">
        <v>3278.2216029743799</v>
      </c>
      <c r="D2835" s="1">
        <v>42860</v>
      </c>
      <c r="E2835">
        <f t="shared" si="280"/>
        <v>2783.07</v>
      </c>
      <c r="F2835">
        <f t="shared" si="281"/>
        <v>3232.15584981352</v>
      </c>
      <c r="G2835" s="2">
        <f t="shared" si="282"/>
        <v>5.9681959869295476E-4</v>
      </c>
      <c r="H2835" s="2">
        <f t="shared" si="283"/>
        <v>-1.0583643877084873E-3</v>
      </c>
      <c r="I2835">
        <f t="shared" si="284"/>
        <v>18104.565384265119</v>
      </c>
      <c r="J2835">
        <f t="shared" si="285"/>
        <v>29575.597015505515</v>
      </c>
      <c r="AB2835" s="1">
        <v>42850</v>
      </c>
      <c r="AC2835">
        <v>2779.1</v>
      </c>
    </row>
    <row r="2836" spans="1:29">
      <c r="A2836" s="1">
        <v>42831</v>
      </c>
      <c r="B2836">
        <v>3288.6433022664501</v>
      </c>
      <c r="D2836" s="1">
        <v>42863</v>
      </c>
      <c r="E2836">
        <f t="shared" si="280"/>
        <v>2780.07</v>
      </c>
      <c r="F2836">
        <f t="shared" si="281"/>
        <v>3227.8067967044699</v>
      </c>
      <c r="G2836" s="2">
        <f t="shared" si="282"/>
        <v>-1.0779462967155373E-3</v>
      </c>
      <c r="H2836" s="2">
        <f t="shared" si="283"/>
        <v>-1.3769071902877453E-3</v>
      </c>
      <c r="I2836">
        <f t="shared" si="284"/>
        <v>18085.049635055508</v>
      </c>
      <c r="J2836">
        <f t="shared" si="285"/>
        <v>29534.874163317814</v>
      </c>
      <c r="AB2836" s="1">
        <v>42851</v>
      </c>
      <c r="AC2836">
        <v>2783.13</v>
      </c>
    </row>
    <row r="2837" spans="1:29">
      <c r="A2837" s="1">
        <v>42832</v>
      </c>
      <c r="B2837">
        <v>3293.61931689421</v>
      </c>
      <c r="D2837" s="1">
        <v>42864</v>
      </c>
      <c r="E2837">
        <f t="shared" si="280"/>
        <v>2777.23</v>
      </c>
      <c r="F2837">
        <f t="shared" si="281"/>
        <v>3199.0659920632602</v>
      </c>
      <c r="G2837" s="2">
        <f t="shared" si="282"/>
        <v>-1.0215570111544725E-3</v>
      </c>
      <c r="H2837" s="2">
        <f t="shared" si="283"/>
        <v>-8.9354771332602941E-3</v>
      </c>
      <c r="I2837">
        <f t="shared" si="284"/>
        <v>18066.574725803741</v>
      </c>
      <c r="J2837">
        <f t="shared" si="285"/>
        <v>29270.965970597768</v>
      </c>
      <c r="AB2837" s="1">
        <v>42852</v>
      </c>
      <c r="AC2837">
        <v>2786.32</v>
      </c>
    </row>
    <row r="2838" spans="1:29">
      <c r="A2838" s="1">
        <v>42835</v>
      </c>
      <c r="B2838">
        <v>3289.0093177879899</v>
      </c>
      <c r="D2838" s="1">
        <v>42865</v>
      </c>
      <c r="E2838">
        <f t="shared" si="280"/>
        <v>2779.15</v>
      </c>
      <c r="F2838">
        <f t="shared" si="281"/>
        <v>3206.5875695179502</v>
      </c>
      <c r="G2838" s="2">
        <f t="shared" si="282"/>
        <v>6.9133633152462792E-4</v>
      </c>
      <c r="H2838" s="2">
        <f t="shared" si="283"/>
        <v>2.3198300045051642E-3</v>
      </c>
      <c r="I2838">
        <f t="shared" si="284"/>
        <v>18079.064805297894</v>
      </c>
      <c r="J2838">
        <f t="shared" si="285"/>
        <v>29338.869635717208</v>
      </c>
      <c r="AB2838" s="1">
        <v>42853</v>
      </c>
      <c r="AC2838">
        <v>2789.61</v>
      </c>
    </row>
    <row r="2839" spans="1:29">
      <c r="A2839" s="1">
        <v>42836</v>
      </c>
      <c r="B2839">
        <v>3356.3741837263801</v>
      </c>
      <c r="D2839" s="1">
        <v>42866</v>
      </c>
      <c r="E2839">
        <f t="shared" si="280"/>
        <v>2781.68</v>
      </c>
      <c r="F2839">
        <f t="shared" si="281"/>
        <v>3223.88459603199</v>
      </c>
      <c r="G2839" s="2">
        <f t="shared" si="282"/>
        <v>9.1035028695807263E-4</v>
      </c>
      <c r="H2839" s="2">
        <f t="shared" si="283"/>
        <v>5.3628669624111395E-3</v>
      </c>
      <c r="I2839">
        <f t="shared" si="284"/>
        <v>18095.523087131329</v>
      </c>
      <c r="J2839">
        <f t="shared" si="285"/>
        <v>29496.21009040108</v>
      </c>
      <c r="AB2839" s="1">
        <v>42856</v>
      </c>
      <c r="AC2839">
        <v>2782.23</v>
      </c>
    </row>
    <row r="2840" spans="1:29">
      <c r="A2840" s="1">
        <v>42837</v>
      </c>
      <c r="B2840">
        <v>3367.7596763149199</v>
      </c>
      <c r="D2840" s="1">
        <v>42867</v>
      </c>
      <c r="E2840">
        <f t="shared" si="280"/>
        <v>2793.6</v>
      </c>
      <c r="F2840">
        <f t="shared" si="281"/>
        <v>3246.6281610198398</v>
      </c>
      <c r="G2840" s="2">
        <f t="shared" si="282"/>
        <v>4.2851801788847954E-3</v>
      </c>
      <c r="H2840" s="2">
        <f t="shared" si="283"/>
        <v>7.0233589602653693E-3</v>
      </c>
      <c r="I2840">
        <f t="shared" si="284"/>
        <v>18173.065663990856</v>
      </c>
      <c r="J2840">
        <f t="shared" si="285"/>
        <v>29703.372561833366</v>
      </c>
      <c r="AB2840" s="1">
        <v>42857</v>
      </c>
      <c r="AC2840">
        <v>2788.62</v>
      </c>
    </row>
    <row r="2841" spans="1:29">
      <c r="A2841" s="1">
        <v>42838</v>
      </c>
      <c r="B2841">
        <v>3406.0783853703902</v>
      </c>
      <c r="D2841" s="1">
        <v>42870</v>
      </c>
      <c r="E2841">
        <f t="shared" si="280"/>
        <v>2794.76</v>
      </c>
      <c r="F2841">
        <f t="shared" si="281"/>
        <v>3251.5530579937099</v>
      </c>
      <c r="G2841" s="2">
        <f t="shared" si="282"/>
        <v>4.1523482245153787E-4</v>
      </c>
      <c r="H2841" s="2">
        <f t="shared" si="283"/>
        <v>1.4855775033369664E-3</v>
      </c>
      <c r="I2841">
        <f t="shared" si="284"/>
        <v>18180.611753685243</v>
      </c>
      <c r="J2841">
        <f t="shared" si="285"/>
        <v>29747.499223884461</v>
      </c>
      <c r="AB2841" s="1">
        <v>42858</v>
      </c>
      <c r="AC2841">
        <v>2788.68</v>
      </c>
    </row>
    <row r="2842" spans="1:29">
      <c r="A2842" s="1">
        <v>42842</v>
      </c>
      <c r="B2842">
        <v>3412.0918408207599</v>
      </c>
      <c r="D2842" s="1">
        <v>42871</v>
      </c>
      <c r="E2842">
        <f t="shared" si="280"/>
        <v>2797.35</v>
      </c>
      <c r="F2842">
        <f t="shared" si="281"/>
        <v>3274.4872568883702</v>
      </c>
      <c r="G2842" s="2">
        <f t="shared" si="282"/>
        <v>9.267343170789033E-4</v>
      </c>
      <c r="H2842" s="2">
        <f t="shared" si="283"/>
        <v>7.0219568555887849E-3</v>
      </c>
      <c r="I2842">
        <f t="shared" si="284"/>
        <v>18197.460350502872</v>
      </c>
      <c r="J2842">
        <f t="shared" si="285"/>
        <v>29956.384879996236</v>
      </c>
      <c r="AB2842" s="1">
        <v>42859</v>
      </c>
      <c r="AC2842">
        <v>2781.41</v>
      </c>
    </row>
    <row r="2843" spans="1:29">
      <c r="A2843" s="1">
        <v>42843</v>
      </c>
      <c r="B2843">
        <v>3433.6108610184201</v>
      </c>
      <c r="D2843" s="1">
        <v>42872</v>
      </c>
      <c r="E2843">
        <f t="shared" si="280"/>
        <v>2815.98</v>
      </c>
      <c r="F2843">
        <f t="shared" si="281"/>
        <v>3352.1204469508002</v>
      </c>
      <c r="G2843" s="2">
        <f t="shared" si="282"/>
        <v>6.6598745241031043E-3</v>
      </c>
      <c r="H2843" s="2">
        <f t="shared" si="283"/>
        <v>2.3677153521556384E-2</v>
      </c>
      <c r="I2843">
        <f t="shared" si="284"/>
        <v>18318.653153094561</v>
      </c>
      <c r="J2843">
        <f t="shared" si="285"/>
        <v>30665.666803750733</v>
      </c>
      <c r="AB2843" s="1">
        <v>42860</v>
      </c>
      <c r="AC2843">
        <v>2783.07</v>
      </c>
    </row>
    <row r="2844" spans="1:29">
      <c r="A2844" s="1">
        <v>42844</v>
      </c>
      <c r="B2844">
        <v>3397.9525103020201</v>
      </c>
      <c r="D2844" s="1">
        <v>42873</v>
      </c>
      <c r="E2844">
        <f t="shared" si="280"/>
        <v>2810.78</v>
      </c>
      <c r="F2844">
        <f t="shared" si="281"/>
        <v>3334.3852147197299</v>
      </c>
      <c r="G2844" s="2">
        <f t="shared" si="282"/>
        <v>-1.846604024176246E-3</v>
      </c>
      <c r="H2844" s="2">
        <f t="shared" si="283"/>
        <v>-5.3220994976172272E-3</v>
      </c>
      <c r="I2844">
        <f t="shared" si="284"/>
        <v>18284.825854464569</v>
      </c>
      <c r="J2844">
        <f t="shared" si="285"/>
        <v>30502.461073860395</v>
      </c>
      <c r="AB2844" s="1">
        <v>42863</v>
      </c>
      <c r="AC2844">
        <v>2780.07</v>
      </c>
    </row>
    <row r="2845" spans="1:29">
      <c r="A2845" s="1">
        <v>42845</v>
      </c>
      <c r="B2845">
        <v>3392.9290026826998</v>
      </c>
      <c r="D2845" s="1">
        <v>42874</v>
      </c>
      <c r="E2845">
        <f t="shared" si="280"/>
        <v>2810.45</v>
      </c>
      <c r="F2845">
        <f t="shared" si="281"/>
        <v>3338.0668125786201</v>
      </c>
      <c r="G2845" s="2">
        <f t="shared" si="282"/>
        <v>-1.1740513309488332E-4</v>
      </c>
      <c r="H2845" s="2">
        <f t="shared" si="283"/>
        <v>1.0727817268848202E-3</v>
      </c>
      <c r="I2845">
        <f t="shared" si="284"/>
        <v>18282.679122051508</v>
      </c>
      <c r="J2845">
        <f t="shared" si="285"/>
        <v>30535.183556725446</v>
      </c>
      <c r="AB2845" s="1">
        <v>42864</v>
      </c>
      <c r="AC2845">
        <v>2777.23</v>
      </c>
    </row>
    <row r="2846" spans="1:29">
      <c r="A2846" s="1">
        <v>42846</v>
      </c>
      <c r="B2846">
        <v>3407.6109100610902</v>
      </c>
      <c r="D2846" s="1">
        <v>42877</v>
      </c>
      <c r="E2846">
        <f t="shared" si="280"/>
        <v>2810.78</v>
      </c>
      <c r="F2846">
        <f t="shared" si="281"/>
        <v>3336.2564485041898</v>
      </c>
      <c r="G2846" s="2">
        <f t="shared" si="282"/>
        <v>1.1741891867855792E-4</v>
      </c>
      <c r="H2846" s="2">
        <f t="shared" si="283"/>
        <v>-5.7368828344864708E-4</v>
      </c>
      <c r="I2846">
        <f t="shared" si="284"/>
        <v>18284.825854464565</v>
      </c>
      <c r="J2846">
        <f t="shared" si="285"/>
        <v>30517.665879685999</v>
      </c>
      <c r="AB2846" s="1">
        <v>42865</v>
      </c>
      <c r="AC2846">
        <v>2779.15</v>
      </c>
    </row>
    <row r="2847" spans="1:29">
      <c r="A2847" s="1">
        <v>42849</v>
      </c>
      <c r="B2847">
        <v>3371.7316167662102</v>
      </c>
      <c r="D2847" s="1">
        <v>42878</v>
      </c>
      <c r="E2847">
        <f t="shared" si="280"/>
        <v>2805.42</v>
      </c>
      <c r="F2847">
        <f t="shared" si="281"/>
        <v>3333.3265694069801</v>
      </c>
      <c r="G2847" s="2">
        <f t="shared" si="282"/>
        <v>-1.9069439799629384E-3</v>
      </c>
      <c r="H2847" s="2">
        <f t="shared" si="283"/>
        <v>-9.0954281719205421E-4</v>
      </c>
      <c r="I2847">
        <f t="shared" si="284"/>
        <v>18249.957715876724</v>
      </c>
      <c r="J2847">
        <f t="shared" si="285"/>
        <v>30489.908755887664</v>
      </c>
      <c r="AB2847" s="1">
        <v>42866</v>
      </c>
      <c r="AC2847">
        <v>2781.68</v>
      </c>
    </row>
    <row r="2848" spans="1:29">
      <c r="A2848" s="1">
        <v>42850</v>
      </c>
      <c r="B2848">
        <v>3333.0364693592201</v>
      </c>
      <c r="D2848" s="1">
        <v>42879</v>
      </c>
      <c r="E2848">
        <f t="shared" si="280"/>
        <v>2807.7</v>
      </c>
      <c r="F2848">
        <f t="shared" si="281"/>
        <v>3332.94802008227</v>
      </c>
      <c r="G2848" s="2">
        <f t="shared" si="282"/>
        <v>8.1271253502146479E-4</v>
      </c>
      <c r="H2848" s="2">
        <f t="shared" si="283"/>
        <v>-1.4491423420584992E-4</v>
      </c>
      <c r="I2848">
        <f t="shared" si="284"/>
        <v>18264.789685276028</v>
      </c>
      <c r="J2848">
        <f t="shared" si="285"/>
        <v>30485.490334109298</v>
      </c>
      <c r="AB2848" s="1">
        <v>42867</v>
      </c>
      <c r="AC2848">
        <v>2793.6</v>
      </c>
    </row>
    <row r="2849" spans="1:29">
      <c r="A2849" s="1">
        <v>42851</v>
      </c>
      <c r="B2849">
        <v>3331.8237006985801</v>
      </c>
      <c r="D2849" s="1">
        <v>42880</v>
      </c>
      <c r="E2849">
        <f t="shared" si="280"/>
        <v>2810.17</v>
      </c>
      <c r="F2849">
        <f t="shared" si="281"/>
        <v>3342.58265863919</v>
      </c>
      <c r="G2849" s="2">
        <f t="shared" si="282"/>
        <v>8.7972361719557135E-4</v>
      </c>
      <c r="H2849" s="2">
        <f t="shared" si="283"/>
        <v>2.8593765112040156E-3</v>
      </c>
      <c r="I2849">
        <f t="shared" si="284"/>
        <v>18280.857652125276</v>
      </c>
      <c r="J2849">
        <f t="shared" si="285"/>
        <v>30572.659829103184</v>
      </c>
      <c r="AB2849" s="1">
        <v>42870</v>
      </c>
      <c r="AC2849">
        <v>2794.76</v>
      </c>
    </row>
    <row r="2850" spans="1:29">
      <c r="A2850" s="1">
        <v>42852</v>
      </c>
      <c r="B2850">
        <v>3338.65683711054</v>
      </c>
      <c r="D2850" s="1">
        <v>42881</v>
      </c>
      <c r="E2850">
        <f t="shared" si="280"/>
        <v>2810.96</v>
      </c>
      <c r="F2850">
        <f t="shared" si="281"/>
        <v>3375.09686840526</v>
      </c>
      <c r="G2850" s="2">
        <f t="shared" si="282"/>
        <v>2.8112178266792576E-4</v>
      </c>
      <c r="H2850" s="2">
        <f t="shared" si="283"/>
        <v>9.6959225133295916E-3</v>
      </c>
      <c r="I2850">
        <f t="shared" si="284"/>
        <v>18285.996799417142</v>
      </c>
      <c r="J2850">
        <f t="shared" si="285"/>
        <v>30869.089969832552</v>
      </c>
      <c r="AB2850" s="1">
        <v>42871</v>
      </c>
      <c r="AC2850">
        <v>2797.35</v>
      </c>
    </row>
    <row r="2851" spans="1:29">
      <c r="A2851" s="1">
        <v>42853</v>
      </c>
      <c r="B2851">
        <v>3347.8125690308502</v>
      </c>
      <c r="D2851" s="1">
        <v>42885</v>
      </c>
      <c r="E2851">
        <f t="shared" si="280"/>
        <v>2818.11</v>
      </c>
      <c r="F2851">
        <f t="shared" si="281"/>
        <v>3368.0908510496702</v>
      </c>
      <c r="G2851" s="2">
        <f t="shared" si="282"/>
        <v>2.5436149927426932E-3</v>
      </c>
      <c r="H2851" s="2">
        <f t="shared" si="283"/>
        <v>-2.1071466215802129E-3</v>
      </c>
      <c r="I2851">
        <f t="shared" si="284"/>
        <v>18332.509335033385</v>
      </c>
      <c r="J2851">
        <f t="shared" si="285"/>
        <v>30804.044271191364</v>
      </c>
      <c r="AB2851" s="1">
        <v>42872</v>
      </c>
      <c r="AC2851">
        <v>2815.98</v>
      </c>
    </row>
    <row r="2852" spans="1:29">
      <c r="A2852" s="1">
        <v>42856</v>
      </c>
      <c r="B2852">
        <v>3306.2114579883801</v>
      </c>
      <c r="D2852" s="1">
        <v>42886</v>
      </c>
      <c r="E2852">
        <f t="shared" si="280"/>
        <v>2821.68</v>
      </c>
      <c r="F2852">
        <f t="shared" si="281"/>
        <v>3395.4203203730699</v>
      </c>
      <c r="G2852" s="2">
        <f t="shared" si="282"/>
        <v>1.2668064766809817E-3</v>
      </c>
      <c r="H2852" s="2">
        <f t="shared" si="283"/>
        <v>8.0828824257584645E-3</v>
      </c>
      <c r="I2852">
        <f t="shared" si="284"/>
        <v>18355.73307659282</v>
      </c>
      <c r="J2852">
        <f t="shared" si="285"/>
        <v>31053.029739273261</v>
      </c>
      <c r="AB2852" s="1">
        <v>42873</v>
      </c>
      <c r="AC2852">
        <v>2810.78</v>
      </c>
    </row>
    <row r="2853" spans="1:29">
      <c r="A2853" s="1">
        <v>42857</v>
      </c>
      <c r="B2853">
        <v>3317.68885605471</v>
      </c>
      <c r="D2853" s="1">
        <v>42887</v>
      </c>
      <c r="E2853">
        <f t="shared" si="280"/>
        <v>2819.35</v>
      </c>
      <c r="F2853">
        <f t="shared" si="281"/>
        <v>3379.5497076787701</v>
      </c>
      <c r="G2853" s="2">
        <f t="shared" si="282"/>
        <v>-8.2574919905864519E-4</v>
      </c>
      <c r="H2853" s="2">
        <f t="shared" si="283"/>
        <v>-4.7054723477681134E-3</v>
      </c>
      <c r="I2853">
        <f t="shared" si="284"/>
        <v>18340.575844706691</v>
      </c>
      <c r="J2853">
        <f t="shared" si="285"/>
        <v>30906.910566520692</v>
      </c>
      <c r="AB2853" s="1">
        <v>42874</v>
      </c>
      <c r="AC2853">
        <v>2810.45</v>
      </c>
    </row>
    <row r="2854" spans="1:29">
      <c r="A2854" s="1">
        <v>42858</v>
      </c>
      <c r="B2854">
        <v>3293.5879778943799</v>
      </c>
      <c r="D2854" s="1">
        <v>42888</v>
      </c>
      <c r="E2854">
        <f t="shared" si="280"/>
        <v>2830.37</v>
      </c>
      <c r="F2854">
        <f t="shared" si="281"/>
        <v>3420.38990062944</v>
      </c>
      <c r="G2854" s="2">
        <f t="shared" si="282"/>
        <v>3.9087023604731375E-3</v>
      </c>
      <c r="H2854" s="2">
        <f t="shared" si="283"/>
        <v>1.2053158045571244E-2</v>
      </c>
      <c r="I2854">
        <f t="shared" si="284"/>
        <v>18412.263696803333</v>
      </c>
      <c r="J2854">
        <f t="shared" si="285"/>
        <v>31279.436444279298</v>
      </c>
      <c r="AB2854" s="1">
        <v>42877</v>
      </c>
      <c r="AC2854">
        <v>2810.78</v>
      </c>
    </row>
    <row r="2855" spans="1:29">
      <c r="A2855" s="1">
        <v>42859</v>
      </c>
      <c r="B2855">
        <v>3235.4787355939402</v>
      </c>
      <c r="D2855" s="1">
        <v>42891</v>
      </c>
      <c r="E2855">
        <f t="shared" si="280"/>
        <v>2826.72</v>
      </c>
      <c r="F2855">
        <f t="shared" si="281"/>
        <v>3421.6162990190101</v>
      </c>
      <c r="G2855" s="2">
        <f t="shared" si="282"/>
        <v>-1.2895840473153841E-3</v>
      </c>
      <c r="H2855" s="2">
        <f t="shared" si="283"/>
        <v>3.2720593654386254E-4</v>
      </c>
      <c r="I2855">
        <f t="shared" si="284"/>
        <v>18388.519535264972</v>
      </c>
      <c r="J2855">
        <f t="shared" si="285"/>
        <v>31289.671261575611</v>
      </c>
      <c r="AB2855" s="1">
        <v>42878</v>
      </c>
      <c r="AC2855">
        <v>2805.42</v>
      </c>
    </row>
    <row r="2856" spans="1:29">
      <c r="A2856" s="1">
        <v>42860</v>
      </c>
      <c r="B2856">
        <v>3232.15584981352</v>
      </c>
      <c r="D2856" s="1">
        <v>42892</v>
      </c>
      <c r="E2856">
        <f t="shared" si="280"/>
        <v>2832.97</v>
      </c>
      <c r="F2856">
        <f t="shared" si="281"/>
        <v>3469.6322576737398</v>
      </c>
      <c r="G2856" s="2">
        <f t="shared" si="282"/>
        <v>2.2110431878643588E-3</v>
      </c>
      <c r="H2856" s="2">
        <f t="shared" si="283"/>
        <v>1.4001772704046312E-2</v>
      </c>
      <c r="I2856">
        <f t="shared" si="284"/>
        <v>18429.177346118329</v>
      </c>
      <c r="J2856">
        <f t="shared" si="285"/>
        <v>31727.782126564522</v>
      </c>
      <c r="AB2856" s="1">
        <v>42879</v>
      </c>
      <c r="AC2856">
        <v>2807.7</v>
      </c>
    </row>
    <row r="2857" spans="1:29">
      <c r="A2857" s="1">
        <v>42863</v>
      </c>
      <c r="B2857">
        <v>3227.8067967044699</v>
      </c>
      <c r="D2857" s="1">
        <v>42893</v>
      </c>
      <c r="E2857">
        <f t="shared" si="280"/>
        <v>2827.79</v>
      </c>
      <c r="F2857">
        <f t="shared" si="281"/>
        <v>3452.3310177395501</v>
      </c>
      <c r="G2857" s="2">
        <f t="shared" si="282"/>
        <v>-1.8284697684761708E-3</v>
      </c>
      <c r="H2857" s="2">
        <f t="shared" si="283"/>
        <v>-5.0178257690814184E-3</v>
      </c>
      <c r="I2857">
        <f t="shared" si="284"/>
        <v>18395.480152483065</v>
      </c>
      <c r="J2857">
        <f t="shared" si="285"/>
        <v>31568.577643814046</v>
      </c>
      <c r="AB2857" s="1">
        <v>42880</v>
      </c>
      <c r="AC2857">
        <v>2810.17</v>
      </c>
    </row>
    <row r="2858" spans="1:29">
      <c r="A2858" s="1">
        <v>42864</v>
      </c>
      <c r="B2858">
        <v>3199.0659920632602</v>
      </c>
      <c r="D2858" s="1">
        <v>42894</v>
      </c>
      <c r="E2858">
        <f t="shared" si="280"/>
        <v>2824.96</v>
      </c>
      <c r="F2858">
        <f t="shared" si="281"/>
        <v>3412.0420239269401</v>
      </c>
      <c r="G2858" s="2">
        <f t="shared" si="282"/>
        <v>-1.0007815290385969E-3</v>
      </c>
      <c r="H2858" s="2">
        <f t="shared" si="283"/>
        <v>-1.170143344960054E-2</v>
      </c>
      <c r="I2858">
        <f t="shared" si="284"/>
        <v>18377.070295728663</v>
      </c>
      <c r="J2858">
        <f t="shared" si="285"/>
        <v>31199.180033416411</v>
      </c>
      <c r="AB2858" s="1">
        <v>42881</v>
      </c>
      <c r="AC2858">
        <v>2810.96</v>
      </c>
    </row>
    <row r="2859" spans="1:29">
      <c r="A2859" s="1">
        <v>42865</v>
      </c>
      <c r="B2859">
        <v>3206.5875695179502</v>
      </c>
      <c r="D2859" s="1">
        <v>42895</v>
      </c>
      <c r="E2859">
        <f t="shared" si="280"/>
        <v>2824.92</v>
      </c>
      <c r="F2859">
        <f t="shared" si="281"/>
        <v>3387.8104380708201</v>
      </c>
      <c r="G2859" s="2">
        <f t="shared" si="282"/>
        <v>-1.41594925238131E-5</v>
      </c>
      <c r="H2859" s="2">
        <f t="shared" si="283"/>
        <v>-7.1331333245388314E-3</v>
      </c>
      <c r="I2859">
        <f t="shared" si="284"/>
        <v>18376.810085739202</v>
      </c>
      <c r="J2859">
        <f t="shared" si="285"/>
        <v>30976.632122621762</v>
      </c>
      <c r="AB2859" s="1">
        <v>42885</v>
      </c>
      <c r="AC2859">
        <v>2818.11</v>
      </c>
    </row>
    <row r="2860" spans="1:29">
      <c r="A2860" s="1">
        <v>42866</v>
      </c>
      <c r="B2860">
        <v>3223.88459603199</v>
      </c>
      <c r="D2860" s="1">
        <v>42898</v>
      </c>
      <c r="E2860">
        <f t="shared" si="280"/>
        <v>2823.17</v>
      </c>
      <c r="F2860">
        <f t="shared" si="281"/>
        <v>3381.9151318504901</v>
      </c>
      <c r="G2860" s="2">
        <f t="shared" si="282"/>
        <v>-6.1948656953114689E-4</v>
      </c>
      <c r="H2860" s="2">
        <f t="shared" si="283"/>
        <v>-1.7715015342601218E-3</v>
      </c>
      <c r="I2860">
        <f t="shared" si="284"/>
        <v>18365.425898700261</v>
      </c>
      <c r="J2860">
        <f t="shared" si="285"/>
        <v>30921.756971290328</v>
      </c>
      <c r="AB2860" s="1">
        <v>42886</v>
      </c>
      <c r="AC2860">
        <v>2821.68</v>
      </c>
    </row>
    <row r="2861" spans="1:29">
      <c r="A2861" s="1">
        <v>42867</v>
      </c>
      <c r="B2861">
        <v>3246.6281610198398</v>
      </c>
      <c r="D2861" s="1">
        <v>42899</v>
      </c>
      <c r="E2861">
        <f t="shared" si="280"/>
        <v>2825.24</v>
      </c>
      <c r="F2861">
        <f t="shared" si="281"/>
        <v>3383.0623102542299</v>
      </c>
      <c r="G2861" s="2">
        <f t="shared" si="282"/>
        <v>7.3321833258344071E-4</v>
      </c>
      <c r="H2861" s="2">
        <f t="shared" si="283"/>
        <v>3.0786048964101054E-4</v>
      </c>
      <c r="I2861">
        <f t="shared" si="284"/>
        <v>18378.891765654891</v>
      </c>
      <c r="J2861">
        <f t="shared" si="285"/>
        <v>30931.276558532067</v>
      </c>
      <c r="AB2861" s="1">
        <v>42887</v>
      </c>
      <c r="AC2861">
        <v>2819.35</v>
      </c>
    </row>
    <row r="2862" spans="1:29">
      <c r="A2862" s="1">
        <v>42870</v>
      </c>
      <c r="B2862">
        <v>3251.5530579937099</v>
      </c>
      <c r="D2862" s="1">
        <v>42900</v>
      </c>
      <c r="E2862">
        <f t="shared" si="280"/>
        <v>2840.51</v>
      </c>
      <c r="F2862">
        <f t="shared" si="281"/>
        <v>3420.70822953272</v>
      </c>
      <c r="G2862" s="2">
        <f t="shared" si="282"/>
        <v>5.4048505613684128E-3</v>
      </c>
      <c r="H2862" s="2">
        <f t="shared" si="283"/>
        <v>1.1096414880165851E-2</v>
      </c>
      <c r="I2862">
        <f t="shared" si="284"/>
        <v>18478.226929131819</v>
      </c>
      <c r="J2862">
        <f t="shared" si="285"/>
        <v>31274.502835998686</v>
      </c>
      <c r="AB2862" s="1">
        <v>42888</v>
      </c>
      <c r="AC2862">
        <v>2830.37</v>
      </c>
    </row>
    <row r="2863" spans="1:29">
      <c r="A2863" s="1">
        <v>42871</v>
      </c>
      <c r="B2863">
        <v>3274.4872568883702</v>
      </c>
      <c r="D2863" s="1">
        <v>42901</v>
      </c>
      <c r="E2863">
        <f t="shared" si="280"/>
        <v>2837.29</v>
      </c>
      <c r="F2863">
        <f t="shared" si="281"/>
        <v>3359.8911240124298</v>
      </c>
      <c r="G2863" s="2">
        <f t="shared" si="282"/>
        <v>-1.1335992480224766E-3</v>
      </c>
      <c r="H2863" s="2">
        <f t="shared" si="283"/>
        <v>-1.7810446819885781E-2</v>
      </c>
      <c r="I2863">
        <f t="shared" si="284"/>
        <v>18457.280024980166</v>
      </c>
      <c r="J2863">
        <f t="shared" si="285"/>
        <v>30717.489966419766</v>
      </c>
      <c r="AB2863" s="1">
        <v>42891</v>
      </c>
      <c r="AC2863">
        <v>2826.72</v>
      </c>
    </row>
    <row r="2864" spans="1:29">
      <c r="A2864" s="1">
        <v>42872</v>
      </c>
      <c r="B2864">
        <v>3352.1204469508002</v>
      </c>
      <c r="D2864" s="1">
        <v>42902</v>
      </c>
      <c r="E2864">
        <f t="shared" si="280"/>
        <v>2838.86</v>
      </c>
      <c r="F2864">
        <f t="shared" si="281"/>
        <v>3367.1729438509101</v>
      </c>
      <c r="G2864" s="2">
        <f t="shared" si="282"/>
        <v>5.5334491715686163E-4</v>
      </c>
      <c r="H2864" s="2">
        <f t="shared" si="283"/>
        <v>2.1359293064687431E-3</v>
      </c>
      <c r="I2864">
        <f t="shared" si="284"/>
        <v>18467.493267066529</v>
      </c>
      <c r="J2864">
        <f t="shared" si="285"/>
        <v>30783.100353460199</v>
      </c>
      <c r="AB2864" s="1">
        <v>42892</v>
      </c>
      <c r="AC2864">
        <v>2832.97</v>
      </c>
    </row>
    <row r="2865" spans="1:29">
      <c r="A2865" s="1">
        <v>42873</v>
      </c>
      <c r="B2865">
        <v>3334.3852147197299</v>
      </c>
      <c r="D2865" s="1">
        <v>42905</v>
      </c>
      <c r="E2865">
        <f t="shared" si="280"/>
        <v>2836.21</v>
      </c>
      <c r="F2865">
        <f t="shared" si="281"/>
        <v>3336.9714550113799</v>
      </c>
      <c r="G2865" s="2">
        <f t="shared" si="282"/>
        <v>-9.3347329561865866E-4</v>
      </c>
      <c r="H2865" s="2">
        <f t="shared" si="283"/>
        <v>-9.0007396544055426E-3</v>
      </c>
      <c r="I2865">
        <f t="shared" si="284"/>
        <v>18450.254355264704</v>
      </c>
      <c r="J2865">
        <f t="shared" si="285"/>
        <v>30506.029681423264</v>
      </c>
      <c r="AB2865" s="1">
        <v>42893</v>
      </c>
      <c r="AC2865">
        <v>2827.79</v>
      </c>
    </row>
    <row r="2866" spans="1:29">
      <c r="A2866" s="1">
        <v>42874</v>
      </c>
      <c r="B2866">
        <v>3338.0668125786201</v>
      </c>
      <c r="D2866" s="1">
        <v>42906</v>
      </c>
      <c r="E2866">
        <f t="shared" si="280"/>
        <v>2844.16</v>
      </c>
      <c r="F2866">
        <f t="shared" si="281"/>
        <v>3338.1245514828101</v>
      </c>
      <c r="G2866" s="2">
        <f t="shared" si="282"/>
        <v>2.8030364465254642E-3</v>
      </c>
      <c r="H2866" s="2">
        <f t="shared" si="283"/>
        <v>3.1420258723854422E-4</v>
      </c>
      <c r="I2866">
        <f t="shared" si="284"/>
        <v>18501.971090670177</v>
      </c>
      <c r="J2866">
        <f t="shared" si="285"/>
        <v>30515.61475487554</v>
      </c>
      <c r="AB2866" s="1">
        <v>42894</v>
      </c>
      <c r="AC2866">
        <v>2824.96</v>
      </c>
    </row>
    <row r="2867" spans="1:29">
      <c r="A2867" s="1">
        <v>42877</v>
      </c>
      <c r="B2867">
        <v>3336.2564485041898</v>
      </c>
      <c r="D2867" s="1">
        <v>42907</v>
      </c>
      <c r="E2867">
        <f t="shared" si="280"/>
        <v>2844.82</v>
      </c>
      <c r="F2867">
        <f t="shared" si="281"/>
        <v>3345.1189528773798</v>
      </c>
      <c r="G2867" s="2">
        <f t="shared" si="282"/>
        <v>2.3205445544571823E-4</v>
      </c>
      <c r="H2867" s="2">
        <f t="shared" si="283"/>
        <v>2.0639594877086228E-3</v>
      </c>
      <c r="I2867">
        <f t="shared" si="284"/>
        <v>18506.264555496295</v>
      </c>
      <c r="J2867">
        <f t="shared" si="285"/>
        <v>30578.597747472126</v>
      </c>
      <c r="AB2867" s="1">
        <v>42895</v>
      </c>
      <c r="AC2867">
        <v>2824.92</v>
      </c>
    </row>
    <row r="2868" spans="1:29">
      <c r="A2868" s="1">
        <v>42878</v>
      </c>
      <c r="B2868">
        <v>3333.3265694069801</v>
      </c>
      <c r="D2868" s="1">
        <v>42908</v>
      </c>
      <c r="E2868">
        <f t="shared" si="280"/>
        <v>2845.14</v>
      </c>
      <c r="F2868">
        <f t="shared" si="281"/>
        <v>3354.9060496502698</v>
      </c>
      <c r="G2868" s="2">
        <f t="shared" si="282"/>
        <v>1.1248514844508506E-4</v>
      </c>
      <c r="H2868" s="2">
        <f t="shared" si="283"/>
        <v>2.8944351710558877E-3</v>
      </c>
      <c r="I2868">
        <f t="shared" si="284"/>
        <v>18508.346235411984</v>
      </c>
      <c r="J2868">
        <f t="shared" si="285"/>
        <v>30667.105516273976</v>
      </c>
      <c r="AB2868" s="1">
        <v>42898</v>
      </c>
      <c r="AC2868">
        <v>2823.17</v>
      </c>
    </row>
    <row r="2869" spans="1:29">
      <c r="A2869" s="1">
        <v>42879</v>
      </c>
      <c r="B2869">
        <v>3332.94802008227</v>
      </c>
      <c r="D2869" s="1">
        <v>42909</v>
      </c>
      <c r="E2869">
        <f t="shared" si="280"/>
        <v>2847.58</v>
      </c>
      <c r="F2869">
        <f t="shared" si="281"/>
        <v>3375.9684140228701</v>
      </c>
      <c r="G2869" s="2">
        <f t="shared" si="282"/>
        <v>8.5760278931790168E-4</v>
      </c>
      <c r="H2869" s="2">
        <f t="shared" si="283"/>
        <v>6.2467295418756289E-3</v>
      </c>
      <c r="I2869">
        <f t="shared" si="284"/>
        <v>18524.219044769136</v>
      </c>
      <c r="J2869">
        <f t="shared" si="285"/>
        <v>30858.674630266298</v>
      </c>
      <c r="AB2869" s="1">
        <v>42899</v>
      </c>
      <c r="AC2869">
        <v>2825.24</v>
      </c>
    </row>
    <row r="2870" spans="1:29">
      <c r="A2870" s="1">
        <v>42880</v>
      </c>
      <c r="B2870">
        <v>3342.58265863919</v>
      </c>
      <c r="D2870" s="1">
        <v>42912</v>
      </c>
      <c r="E2870">
        <f t="shared" si="280"/>
        <v>2851.37</v>
      </c>
      <c r="F2870">
        <f t="shared" si="281"/>
        <v>3354.1633722303</v>
      </c>
      <c r="G2870" s="2">
        <f t="shared" si="282"/>
        <v>1.3309547053990123E-3</v>
      </c>
      <c r="H2870" s="2">
        <f t="shared" si="283"/>
        <v>-6.4902490295815404E-3</v>
      </c>
      <c r="I2870">
        <f t="shared" si="284"/>
        <v>18548.873941270613</v>
      </c>
      <c r="J2870">
        <f t="shared" si="285"/>
        <v>30658.394147193041</v>
      </c>
      <c r="AB2870" s="1">
        <v>42900</v>
      </c>
      <c r="AC2870">
        <v>2840.51</v>
      </c>
    </row>
    <row r="2871" spans="1:29">
      <c r="A2871" s="1">
        <v>42881</v>
      </c>
      <c r="B2871">
        <v>3375.09686840526</v>
      </c>
      <c r="D2871" s="1">
        <v>42913</v>
      </c>
      <c r="E2871">
        <f t="shared" si="280"/>
        <v>2842.71</v>
      </c>
      <c r="F2871">
        <f t="shared" si="281"/>
        <v>3345.2126239644599</v>
      </c>
      <c r="G2871" s="2">
        <f t="shared" si="282"/>
        <v>-3.0371365343676571E-3</v>
      </c>
      <c r="H2871" s="2">
        <f t="shared" si="283"/>
        <v>-2.6998978942112443E-3</v>
      </c>
      <c r="I2871">
        <f t="shared" si="284"/>
        <v>18492.5384785522</v>
      </c>
      <c r="J2871">
        <f t="shared" si="285"/>
        <v>30575.619613395138</v>
      </c>
      <c r="AB2871" s="1">
        <v>42901</v>
      </c>
      <c r="AC2871">
        <v>2837.29</v>
      </c>
    </row>
    <row r="2872" spans="1:29">
      <c r="A2872" s="1">
        <v>42885</v>
      </c>
      <c r="B2872">
        <v>3368.0908510496702</v>
      </c>
      <c r="D2872" s="1">
        <v>42914</v>
      </c>
      <c r="E2872">
        <f t="shared" si="280"/>
        <v>2839.88</v>
      </c>
      <c r="F2872">
        <f t="shared" si="281"/>
        <v>3347.9567489983001</v>
      </c>
      <c r="G2872" s="2">
        <f t="shared" si="282"/>
        <v>-9.9552891431065049E-4</v>
      </c>
      <c r="H2872" s="2">
        <f t="shared" si="283"/>
        <v>7.8896487897436385E-4</v>
      </c>
      <c r="I2872">
        <f t="shared" si="284"/>
        <v>18474.128621797798</v>
      </c>
      <c r="J2872">
        <f t="shared" si="285"/>
        <v>30599.742703422984</v>
      </c>
      <c r="AB2872" s="1">
        <v>42902</v>
      </c>
      <c r="AC2872">
        <v>2838.86</v>
      </c>
    </row>
    <row r="2873" spans="1:29">
      <c r="A2873" s="1">
        <v>42886</v>
      </c>
      <c r="B2873">
        <v>3395.4203203730699</v>
      </c>
      <c r="D2873" s="1">
        <v>42915</v>
      </c>
      <c r="E2873">
        <f t="shared" si="280"/>
        <v>2834.3</v>
      </c>
      <c r="F2873">
        <f t="shared" si="281"/>
        <v>3332.31651116687</v>
      </c>
      <c r="G2873" s="2">
        <f t="shared" si="282"/>
        <v>-1.9648717551445927E-3</v>
      </c>
      <c r="H2873" s="2">
        <f t="shared" si="283"/>
        <v>-4.7029262319812411E-3</v>
      </c>
      <c r="I2873">
        <f t="shared" si="284"/>
        <v>18437.829328267919</v>
      </c>
      <c r="J2873">
        <f t="shared" si="285"/>
        <v>30455.834370771179</v>
      </c>
      <c r="AB2873" s="1">
        <v>42905</v>
      </c>
      <c r="AC2873">
        <v>2836.21</v>
      </c>
    </row>
    <row r="2874" spans="1:29">
      <c r="A2874" s="1">
        <v>42887</v>
      </c>
      <c r="B2874">
        <v>3379.5497076787701</v>
      </c>
      <c r="D2874" s="1">
        <v>42916</v>
      </c>
      <c r="E2874">
        <f t="shared" si="280"/>
        <v>2830.31</v>
      </c>
      <c r="F2874">
        <f t="shared" si="281"/>
        <v>3318.0162248660399</v>
      </c>
      <c r="G2874" s="2">
        <f t="shared" si="282"/>
        <v>-1.4077550012349116E-3</v>
      </c>
      <c r="H2874" s="2">
        <f t="shared" si="283"/>
        <v>-4.3227441722561207E-3</v>
      </c>
      <c r="I2874">
        <f t="shared" si="284"/>
        <v>18411.873381819132</v>
      </c>
      <c r="J2874">
        <f t="shared" si="285"/>
        <v>30324.181590233733</v>
      </c>
      <c r="AB2874" s="1">
        <v>42906</v>
      </c>
      <c r="AC2874">
        <v>2844.16</v>
      </c>
    </row>
    <row r="2875" spans="1:29">
      <c r="A2875" s="1">
        <v>42888</v>
      </c>
      <c r="B2875">
        <v>3420.38990062944</v>
      </c>
      <c r="D2875" s="1">
        <v>42919</v>
      </c>
      <c r="E2875">
        <f t="shared" si="280"/>
        <v>2824.66</v>
      </c>
      <c r="F2875">
        <f t="shared" si="281"/>
        <v>3311.7728275662998</v>
      </c>
      <c r="G2875" s="2">
        <f t="shared" si="282"/>
        <v>-1.9962477608460594E-3</v>
      </c>
      <c r="H2875" s="2">
        <f t="shared" si="283"/>
        <v>-1.9130148995276978E-3</v>
      </c>
      <c r="I2875">
        <f t="shared" si="284"/>
        <v>18375.118720807695</v>
      </c>
      <c r="J2875">
        <f t="shared" si="285"/>
        <v>30266.170979035633</v>
      </c>
      <c r="AB2875" s="1">
        <v>42907</v>
      </c>
      <c r="AC2875">
        <v>2844.82</v>
      </c>
    </row>
    <row r="2876" spans="1:29">
      <c r="A2876" s="1">
        <v>42891</v>
      </c>
      <c r="B2876">
        <v>3421.6162990190101</v>
      </c>
      <c r="D2876" s="1">
        <v>42921</v>
      </c>
      <c r="E2876">
        <f t="shared" si="280"/>
        <v>2828.16</v>
      </c>
      <c r="F2876">
        <f t="shared" si="281"/>
        <v>3260.73125006276</v>
      </c>
      <c r="G2876" s="2">
        <f t="shared" si="282"/>
        <v>1.2390871821741367E-3</v>
      </c>
      <c r="H2876" s="2">
        <f t="shared" si="283"/>
        <v>-1.5443510656157488E-2</v>
      </c>
      <c r="I2876">
        <f t="shared" si="284"/>
        <v>18397.887094885577</v>
      </c>
      <c r="J2876">
        <f t="shared" si="285"/>
        <v>29798.755044999813</v>
      </c>
      <c r="AB2876" s="1">
        <v>42908</v>
      </c>
      <c r="AC2876">
        <v>2845.14</v>
      </c>
    </row>
    <row r="2877" spans="1:29">
      <c r="A2877" s="1">
        <v>42892</v>
      </c>
      <c r="B2877">
        <v>3469.6322576737398</v>
      </c>
      <c r="D2877" s="1">
        <v>42922</v>
      </c>
      <c r="E2877">
        <f t="shared" si="280"/>
        <v>2822.74</v>
      </c>
      <c r="F2877">
        <f t="shared" si="281"/>
        <v>3258.60044007643</v>
      </c>
      <c r="G2877" s="2">
        <f t="shared" si="282"/>
        <v>-1.9164403711247058E-3</v>
      </c>
      <c r="H2877" s="2">
        <f t="shared" si="283"/>
        <v>-6.8482532042294297E-4</v>
      </c>
      <c r="I2877">
        <f t="shared" si="284"/>
        <v>18362.628641313542</v>
      </c>
      <c r="J2877">
        <f t="shared" si="285"/>
        <v>29778.348103027918</v>
      </c>
      <c r="AB2877" s="1">
        <v>42909</v>
      </c>
      <c r="AC2877">
        <v>2847.58</v>
      </c>
    </row>
    <row r="2878" spans="1:29">
      <c r="A2878" s="1">
        <v>42893</v>
      </c>
      <c r="B2878">
        <v>3452.3310177395501</v>
      </c>
      <c r="D2878" s="1">
        <v>42923</v>
      </c>
      <c r="E2878">
        <f t="shared" si="280"/>
        <v>2819.41</v>
      </c>
      <c r="F2878">
        <f t="shared" si="281"/>
        <v>3218.7336920950702</v>
      </c>
      <c r="G2878" s="2">
        <f t="shared" si="282"/>
        <v>-1.1797048258075371E-3</v>
      </c>
      <c r="H2878" s="2">
        <f t="shared" si="283"/>
        <v>-1.2265665353567578E-2</v>
      </c>
      <c r="I2878">
        <f t="shared" si="284"/>
        <v>18340.966159690874</v>
      </c>
      <c r="J2878">
        <f t="shared" si="285"/>
        <v>29413.096850414135</v>
      </c>
      <c r="AB2878" s="1">
        <v>42912</v>
      </c>
      <c r="AC2878">
        <v>2851.37</v>
      </c>
    </row>
    <row r="2879" spans="1:29">
      <c r="A2879" s="1">
        <v>42894</v>
      </c>
      <c r="B2879">
        <v>3412.0420239269401</v>
      </c>
      <c r="D2879" s="1">
        <v>42926</v>
      </c>
      <c r="E2879">
        <f t="shared" si="280"/>
        <v>2824.7</v>
      </c>
      <c r="F2879">
        <f t="shared" si="281"/>
        <v>3234.0368421278899</v>
      </c>
      <c r="G2879" s="2">
        <f t="shared" si="282"/>
        <v>1.8762790796655882E-3</v>
      </c>
      <c r="H2879" s="2">
        <f t="shared" si="283"/>
        <v>4.7230515912076391E-3</v>
      </c>
      <c r="I2879">
        <f t="shared" si="284"/>
        <v>18375.378930797156</v>
      </c>
      <c r="J2879">
        <f t="shared" si="285"/>
        <v>29552.016424295824</v>
      </c>
      <c r="AB2879" s="1">
        <v>42913</v>
      </c>
      <c r="AC2879">
        <v>2842.71</v>
      </c>
    </row>
    <row r="2880" spans="1:29">
      <c r="A2880" s="1">
        <v>42895</v>
      </c>
      <c r="B2880">
        <v>3387.8104380708201</v>
      </c>
      <c r="D2880" s="1">
        <v>42927</v>
      </c>
      <c r="E2880">
        <f t="shared" si="280"/>
        <v>2826.52</v>
      </c>
      <c r="F2880">
        <f t="shared" si="281"/>
        <v>3240.4259031022302</v>
      </c>
      <c r="G2880" s="2">
        <f t="shared" si="282"/>
        <v>6.4431621057114974E-4</v>
      </c>
      <c r="H2880" s="2">
        <f t="shared" si="283"/>
        <v>1.9442191888879531E-3</v>
      </c>
      <c r="I2880">
        <f t="shared" si="284"/>
        <v>18387.218485317655</v>
      </c>
      <c r="J2880">
        <f t="shared" si="285"/>
        <v>29609.472021698268</v>
      </c>
      <c r="AB2880" s="1">
        <v>42914</v>
      </c>
      <c r="AC2880">
        <v>2839.88</v>
      </c>
    </row>
    <row r="2881" spans="1:29">
      <c r="A2881" s="1">
        <v>42898</v>
      </c>
      <c r="B2881">
        <v>3381.9151318504901</v>
      </c>
      <c r="D2881" s="1">
        <v>42928</v>
      </c>
      <c r="E2881">
        <f t="shared" si="280"/>
        <v>2834.32</v>
      </c>
      <c r="F2881">
        <f t="shared" si="281"/>
        <v>3261.1477796515301</v>
      </c>
      <c r="G2881" s="2">
        <f t="shared" si="282"/>
        <v>2.7595771478710063E-3</v>
      </c>
      <c r="H2881" s="2">
        <f t="shared" si="283"/>
        <v>6.3634510973583306E-3</v>
      </c>
      <c r="I2881">
        <f t="shared" si="284"/>
        <v>18437.959433262648</v>
      </c>
      <c r="J2881">
        <f t="shared" si="285"/>
        <v>29797.890448926941</v>
      </c>
      <c r="AB2881" s="1">
        <v>42915</v>
      </c>
      <c r="AC2881">
        <v>2834.3</v>
      </c>
    </row>
    <row r="2882" spans="1:29">
      <c r="A2882" s="1">
        <v>42899</v>
      </c>
      <c r="B2882">
        <v>3383.0623102542299</v>
      </c>
      <c r="D2882" s="1">
        <v>42929</v>
      </c>
      <c r="E2882">
        <f t="shared" si="280"/>
        <v>2831.11</v>
      </c>
      <c r="F2882">
        <f t="shared" si="281"/>
        <v>3252.8029246276601</v>
      </c>
      <c r="G2882" s="2">
        <f t="shared" si="282"/>
        <v>-1.1325467837082215E-3</v>
      </c>
      <c r="H2882" s="2">
        <f t="shared" si="283"/>
        <v>-2.5902197598209101E-3</v>
      </c>
      <c r="I2882">
        <f t="shared" si="284"/>
        <v>18417.077581608362</v>
      </c>
      <c r="J2882">
        <f t="shared" si="285"/>
        <v>29720.707364285154</v>
      </c>
      <c r="AB2882" s="1">
        <v>42916</v>
      </c>
      <c r="AC2882">
        <v>2830.31</v>
      </c>
    </row>
    <row r="2883" spans="1:29">
      <c r="A2883" s="1">
        <v>42900</v>
      </c>
      <c r="B2883">
        <v>3420.70822953272</v>
      </c>
      <c r="D2883" s="1">
        <v>42930</v>
      </c>
      <c r="E2883">
        <f t="shared" si="280"/>
        <v>2836.04</v>
      </c>
      <c r="F2883">
        <f t="shared" si="281"/>
        <v>3285.6436250325</v>
      </c>
      <c r="G2883" s="2">
        <f t="shared" si="282"/>
        <v>1.7413664605048229E-3</v>
      </c>
      <c r="H2883" s="2">
        <f t="shared" si="283"/>
        <v>1.0064774403290977E-2</v>
      </c>
      <c r="I2883">
        <f t="shared" si="284"/>
        <v>18449.148462809491</v>
      </c>
      <c r="J2883">
        <f t="shared" si="285"/>
        <v>30019.839579012911</v>
      </c>
      <c r="AB2883" s="1">
        <v>42919</v>
      </c>
      <c r="AC2883">
        <v>2824.66</v>
      </c>
    </row>
    <row r="2884" spans="1:29">
      <c r="A2884" s="1">
        <v>42901</v>
      </c>
      <c r="B2884">
        <v>3359.8911240124298</v>
      </c>
      <c r="D2884" s="1">
        <v>42933</v>
      </c>
      <c r="E2884">
        <f t="shared" si="280"/>
        <v>2840.58</v>
      </c>
      <c r="F2884">
        <f t="shared" si="281"/>
        <v>3307.1497107426899</v>
      </c>
      <c r="G2884" s="2">
        <f t="shared" si="282"/>
        <v>1.6008236837279366E-3</v>
      </c>
      <c r="H2884" s="2">
        <f t="shared" si="283"/>
        <v>6.5141219903260498E-3</v>
      </c>
      <c r="I2884">
        <f t="shared" si="284"/>
        <v>18478.68229661337</v>
      </c>
      <c r="J2884">
        <f t="shared" si="285"/>
        <v>30215.392476160618</v>
      </c>
      <c r="AB2884" s="1">
        <v>42921</v>
      </c>
      <c r="AC2884">
        <v>2828.16</v>
      </c>
    </row>
    <row r="2885" spans="1:29">
      <c r="A2885" s="1">
        <v>42902</v>
      </c>
      <c r="B2885">
        <v>3367.1729438509101</v>
      </c>
      <c r="D2885" s="1">
        <v>42934</v>
      </c>
      <c r="E2885">
        <f t="shared" ref="E2885:E2948" si="286">SUMIF(AB:AB,D2885,AC:AC)</f>
        <v>2849.6</v>
      </c>
      <c r="F2885">
        <f t="shared" ref="F2885:F2948" si="287">SUMIF(A:A,D2885,B:B)</f>
        <v>3339.3767924875501</v>
      </c>
      <c r="G2885" s="2">
        <f t="shared" ref="G2885:G2948" si="288">E2885/E2884-1</f>
        <v>3.1754078392440821E-3</v>
      </c>
      <c r="H2885" s="2">
        <f t="shared" ref="H2885:H2948" si="289">(F2885/F2884-1)-($M$23/252)</f>
        <v>9.7133205436098161E-3</v>
      </c>
      <c r="I2885">
        <f t="shared" ref="I2885:I2948" si="290">I2884*(1+G2885)</f>
        <v>18537.359649236936</v>
      </c>
      <c r="J2885">
        <f t="shared" ref="J2885:J2948" si="291">J2884*(1+H2885)</f>
        <v>30508.884268632541</v>
      </c>
      <c r="AB2885" s="1">
        <v>42922</v>
      </c>
      <c r="AC2885">
        <v>2822.74</v>
      </c>
    </row>
    <row r="2886" spans="1:29">
      <c r="A2886" s="1">
        <v>42905</v>
      </c>
      <c r="B2886">
        <v>3336.9714550113799</v>
      </c>
      <c r="D2886" s="1">
        <v>42935</v>
      </c>
      <c r="E2886">
        <f t="shared" si="286"/>
        <v>2850.62</v>
      </c>
      <c r="F2886">
        <f t="shared" si="287"/>
        <v>3340.88966400854</v>
      </c>
      <c r="G2886" s="2">
        <f t="shared" si="288"/>
        <v>3.5794497473329301E-4</v>
      </c>
      <c r="H2886" s="2">
        <f t="shared" si="289"/>
        <v>4.216908711865649E-4</v>
      </c>
      <c r="I2886">
        <f t="shared" si="290"/>
        <v>18543.995003968204</v>
      </c>
      <c r="J2886">
        <f t="shared" si="291"/>
        <v>30521.749586618709</v>
      </c>
      <c r="AB2886" s="1">
        <v>42923</v>
      </c>
      <c r="AC2886">
        <v>2819.41</v>
      </c>
    </row>
    <row r="2887" spans="1:29">
      <c r="A2887" s="1">
        <v>42906</v>
      </c>
      <c r="B2887">
        <v>3338.1245514828101</v>
      </c>
      <c r="D2887" s="1">
        <v>42936</v>
      </c>
      <c r="E2887">
        <f t="shared" si="286"/>
        <v>2852.56</v>
      </c>
      <c r="F2887">
        <f t="shared" si="287"/>
        <v>3352.72826987502</v>
      </c>
      <c r="G2887" s="2">
        <f t="shared" si="288"/>
        <v>6.80553704106579E-4</v>
      </c>
      <c r="H2887" s="2">
        <f t="shared" si="289"/>
        <v>3.5121996854377787E-3</v>
      </c>
      <c r="I2887">
        <f t="shared" si="290"/>
        <v>18556.61518845709</v>
      </c>
      <c r="J2887">
        <f t="shared" si="291"/>
        <v>30628.94806591584</v>
      </c>
      <c r="AB2887" s="1">
        <v>42926</v>
      </c>
      <c r="AC2887">
        <v>2824.7</v>
      </c>
    </row>
    <row r="2888" spans="1:29">
      <c r="A2888" s="1">
        <v>42907</v>
      </c>
      <c r="B2888">
        <v>3345.1189528773798</v>
      </c>
      <c r="D2888" s="1">
        <v>42937</v>
      </c>
      <c r="E2888">
        <f t="shared" si="286"/>
        <v>2859.37</v>
      </c>
      <c r="F2888">
        <f t="shared" si="287"/>
        <v>3385.4705049671502</v>
      </c>
      <c r="G2888" s="2">
        <f t="shared" si="288"/>
        <v>2.3873292761589227E-3</v>
      </c>
      <c r="H2888" s="2">
        <f t="shared" si="289"/>
        <v>9.7344989198847268E-3</v>
      </c>
      <c r="I2888">
        <f t="shared" si="290"/>
        <v>18600.915939162907</v>
      </c>
      <c r="J2888">
        <f t="shared" si="291"/>
        <v>30927.105527780699</v>
      </c>
      <c r="AB2888" s="1">
        <v>42927</v>
      </c>
      <c r="AC2888">
        <v>2826.52</v>
      </c>
    </row>
    <row r="2889" spans="1:29">
      <c r="A2889" s="1">
        <v>42908</v>
      </c>
      <c r="B2889">
        <v>3354.9060496502698</v>
      </c>
      <c r="D2889" s="1">
        <v>42940</v>
      </c>
      <c r="E2889">
        <f t="shared" si="286"/>
        <v>2855.5</v>
      </c>
      <c r="F2889">
        <f t="shared" si="287"/>
        <v>3379.8837537212898</v>
      </c>
      <c r="G2889" s="2">
        <f t="shared" si="288"/>
        <v>-1.3534449896305256E-3</v>
      </c>
      <c r="H2889" s="2">
        <f t="shared" si="289"/>
        <v>-1.6815633309925962E-3</v>
      </c>
      <c r="I2889">
        <f t="shared" si="290"/>
        <v>18575.740622682508</v>
      </c>
      <c r="J2889">
        <f t="shared" si="291"/>
        <v>30875.099641191446</v>
      </c>
      <c r="AB2889" s="1">
        <v>42928</v>
      </c>
      <c r="AC2889">
        <v>2834.32</v>
      </c>
    </row>
    <row r="2890" spans="1:29">
      <c r="A2890" s="1">
        <v>42909</v>
      </c>
      <c r="B2890">
        <v>3375.9684140228701</v>
      </c>
      <c r="D2890" s="1">
        <v>42941</v>
      </c>
      <c r="E2890">
        <f t="shared" si="286"/>
        <v>2842.34</v>
      </c>
      <c r="F2890">
        <f t="shared" si="287"/>
        <v>3359.3875250466599</v>
      </c>
      <c r="G2890" s="2">
        <f t="shared" si="288"/>
        <v>-4.6086499737348907E-3</v>
      </c>
      <c r="H2890" s="2">
        <f t="shared" si="289"/>
        <v>-6.0955307487065343E-3</v>
      </c>
      <c r="I2890">
        <f t="shared" si="290"/>
        <v>18490.131536149675</v>
      </c>
      <c r="J2890">
        <f t="shared" si="291"/>
        <v>30686.899521959185</v>
      </c>
      <c r="AB2890" s="1">
        <v>42929</v>
      </c>
      <c r="AC2890">
        <v>2831.11</v>
      </c>
    </row>
    <row r="2891" spans="1:29">
      <c r="A2891" s="1">
        <v>42912</v>
      </c>
      <c r="B2891">
        <v>3354.1633722303</v>
      </c>
      <c r="D2891" s="1">
        <v>42942</v>
      </c>
      <c r="E2891">
        <f t="shared" si="286"/>
        <v>2850.29</v>
      </c>
      <c r="F2891">
        <f t="shared" si="287"/>
        <v>3360.7351349271698</v>
      </c>
      <c r="G2891" s="2">
        <f t="shared" si="288"/>
        <v>2.7969912114664819E-3</v>
      </c>
      <c r="H2891" s="2">
        <f t="shared" si="289"/>
        <v>3.697982857047929E-4</v>
      </c>
      <c r="I2891">
        <f t="shared" si="290"/>
        <v>18541.848271555144</v>
      </c>
      <c r="J2891">
        <f t="shared" si="291"/>
        <v>30698.247484796</v>
      </c>
      <c r="AB2891" s="1">
        <v>42930</v>
      </c>
      <c r="AC2891">
        <v>2836.04</v>
      </c>
    </row>
    <row r="2892" spans="1:29">
      <c r="A2892" s="1">
        <v>42913</v>
      </c>
      <c r="B2892">
        <v>3345.2126239644599</v>
      </c>
      <c r="D2892" s="1">
        <v>42943</v>
      </c>
      <c r="E2892">
        <f t="shared" si="286"/>
        <v>2846</v>
      </c>
      <c r="F2892">
        <f t="shared" si="287"/>
        <v>3385.2317403144102</v>
      </c>
      <c r="G2892" s="2">
        <f t="shared" si="288"/>
        <v>-1.5051100063502298E-3</v>
      </c>
      <c r="H2892" s="2">
        <f t="shared" si="289"/>
        <v>7.2577123839719596E-3</v>
      </c>
      <c r="I2892">
        <f t="shared" si="290"/>
        <v>18513.940750185397</v>
      </c>
      <c r="J2892">
        <f t="shared" si="291"/>
        <v>30921.046535732639</v>
      </c>
      <c r="AB2892" s="1">
        <v>42933</v>
      </c>
      <c r="AC2892">
        <v>2840.58</v>
      </c>
    </row>
    <row r="2893" spans="1:29">
      <c r="A2893" s="1">
        <v>42914</v>
      </c>
      <c r="B2893">
        <v>3347.9567489983001</v>
      </c>
      <c r="D2893" s="1">
        <v>42944</v>
      </c>
      <c r="E2893">
        <f t="shared" si="286"/>
        <v>2851.66</v>
      </c>
      <c r="F2893">
        <f t="shared" si="287"/>
        <v>3414.77450364881</v>
      </c>
      <c r="G2893" s="2">
        <f t="shared" si="288"/>
        <v>1.9887561489810857E-3</v>
      </c>
      <c r="H2893" s="2">
        <f t="shared" si="289"/>
        <v>8.695605283229069E-3</v>
      </c>
      <c r="I2893">
        <f t="shared" si="290"/>
        <v>18550.760463694198</v>
      </c>
      <c r="J2893">
        <f t="shared" si="291"/>
        <v>31189.923751351726</v>
      </c>
      <c r="AB2893" s="1">
        <v>42934</v>
      </c>
      <c r="AC2893">
        <v>2849.6</v>
      </c>
    </row>
    <row r="2894" spans="1:29">
      <c r="A2894" s="1">
        <v>42915</v>
      </c>
      <c r="B2894">
        <v>3332.31651116687</v>
      </c>
      <c r="D2894" s="1">
        <v>42947</v>
      </c>
      <c r="E2894">
        <f t="shared" si="286"/>
        <v>2851.01</v>
      </c>
      <c r="F2894">
        <f t="shared" si="287"/>
        <v>3409.4705157169101</v>
      </c>
      <c r="G2894" s="2">
        <f t="shared" si="288"/>
        <v>-2.2793741189330863E-4</v>
      </c>
      <c r="H2894" s="2">
        <f t="shared" si="289"/>
        <v>-1.5845961121792366E-3</v>
      </c>
      <c r="I2894">
        <f t="shared" si="290"/>
        <v>18546.532051365451</v>
      </c>
      <c r="J2894">
        <f t="shared" si="291"/>
        <v>31140.500319436167</v>
      </c>
      <c r="AB2894" s="1">
        <v>42935</v>
      </c>
      <c r="AC2894">
        <v>2850.62</v>
      </c>
    </row>
    <row r="2895" spans="1:29">
      <c r="A2895" s="1">
        <v>42916</v>
      </c>
      <c r="B2895">
        <v>3318.0162248660399</v>
      </c>
      <c r="D2895" s="1">
        <v>42948</v>
      </c>
      <c r="E2895">
        <f t="shared" si="286"/>
        <v>2859.74</v>
      </c>
      <c r="F2895">
        <f t="shared" si="287"/>
        <v>3435.4738065725801</v>
      </c>
      <c r="G2895" s="2">
        <f t="shared" si="288"/>
        <v>3.0620727391343916E-3</v>
      </c>
      <c r="H2895" s="2">
        <f t="shared" si="289"/>
        <v>7.595433525984319E-3</v>
      </c>
      <c r="I2895">
        <f t="shared" si="290"/>
        <v>18603.322881565418</v>
      </c>
      <c r="J2895">
        <f t="shared" si="291"/>
        <v>31377.025919578336</v>
      </c>
      <c r="AB2895" s="1">
        <v>42936</v>
      </c>
      <c r="AC2895">
        <v>2852.56</v>
      </c>
    </row>
    <row r="2896" spans="1:29">
      <c r="A2896" s="1">
        <v>42919</v>
      </c>
      <c r="B2896">
        <v>3311.7728275662998</v>
      </c>
      <c r="D2896" s="1">
        <v>42949</v>
      </c>
      <c r="E2896">
        <f t="shared" si="286"/>
        <v>2858.63</v>
      </c>
      <c r="F2896">
        <f t="shared" si="287"/>
        <v>3432.0044514701299</v>
      </c>
      <c r="G2896" s="2">
        <f t="shared" si="288"/>
        <v>-3.8814717421853384E-4</v>
      </c>
      <c r="H2896" s="2">
        <f t="shared" si="289"/>
        <v>-1.0412113964823103E-3</v>
      </c>
      <c r="I2896">
        <f t="shared" si="290"/>
        <v>18596.102054357863</v>
      </c>
      <c r="J2896">
        <f t="shared" si="291"/>
        <v>31344.355802603153</v>
      </c>
      <c r="AB2896" s="1">
        <v>42937</v>
      </c>
      <c r="AC2896">
        <v>2859.37</v>
      </c>
    </row>
    <row r="2897" spans="1:29">
      <c r="A2897" s="1">
        <v>42921</v>
      </c>
      <c r="B2897">
        <v>3260.73125006276</v>
      </c>
      <c r="D2897" s="1">
        <v>42950</v>
      </c>
      <c r="E2897">
        <f t="shared" si="286"/>
        <v>2863.75</v>
      </c>
      <c r="F2897">
        <f t="shared" si="287"/>
        <v>3427.6438375389898</v>
      </c>
      <c r="G2897" s="2">
        <f t="shared" si="288"/>
        <v>1.7910677492365412E-3</v>
      </c>
      <c r="H2897" s="2">
        <f t="shared" si="289"/>
        <v>-1.3019227131149439E-3</v>
      </c>
      <c r="I2897">
        <f t="shared" si="290"/>
        <v>18629.408933008934</v>
      </c>
      <c r="J2897">
        <f t="shared" si="291"/>
        <v>31303.54787385579</v>
      </c>
      <c r="AB2897" s="1">
        <v>42940</v>
      </c>
      <c r="AC2897">
        <v>2855.5</v>
      </c>
    </row>
    <row r="2898" spans="1:29">
      <c r="A2898" s="1">
        <v>42922</v>
      </c>
      <c r="B2898">
        <v>3258.60044007643</v>
      </c>
      <c r="D2898" s="1">
        <v>42951</v>
      </c>
      <c r="E2898">
        <f t="shared" si="286"/>
        <v>2855.19</v>
      </c>
      <c r="F2898">
        <f t="shared" si="287"/>
        <v>3391.7783767003498</v>
      </c>
      <c r="G2898" s="2">
        <f t="shared" si="288"/>
        <v>-2.9890877346137046E-3</v>
      </c>
      <c r="H2898" s="2">
        <f t="shared" si="289"/>
        <v>-1.0494939514609147E-2</v>
      </c>
      <c r="I2898">
        <f t="shared" si="290"/>
        <v>18573.723995264172</v>
      </c>
      <c r="J2898">
        <f t="shared" si="291"/>
        <v>30975.019032327004</v>
      </c>
      <c r="AB2898" s="1">
        <v>42941</v>
      </c>
      <c r="AC2898">
        <v>2842.34</v>
      </c>
    </row>
    <row r="2899" spans="1:29">
      <c r="A2899" s="1">
        <v>42923</v>
      </c>
      <c r="B2899">
        <v>3218.7336920950702</v>
      </c>
      <c r="D2899" s="1">
        <v>42954</v>
      </c>
      <c r="E2899">
        <f t="shared" si="286"/>
        <v>2856.03</v>
      </c>
      <c r="F2899">
        <f t="shared" si="287"/>
        <v>3393.5634640242602</v>
      </c>
      <c r="G2899" s="2">
        <f t="shared" si="288"/>
        <v>2.9420108644262477E-4</v>
      </c>
      <c r="H2899" s="2">
        <f t="shared" si="289"/>
        <v>4.9494913206013036E-4</v>
      </c>
      <c r="I2899">
        <f t="shared" si="290"/>
        <v>18579.188405042863</v>
      </c>
      <c r="J2899">
        <f t="shared" si="291"/>
        <v>30990.350091112596</v>
      </c>
      <c r="AB2899" s="1">
        <v>42942</v>
      </c>
      <c r="AC2899">
        <v>2850.29</v>
      </c>
    </row>
    <row r="2900" spans="1:29">
      <c r="A2900" s="1">
        <v>42926</v>
      </c>
      <c r="B2900">
        <v>3234.0368421278899</v>
      </c>
      <c r="D2900" s="1">
        <v>42955</v>
      </c>
      <c r="E2900">
        <f t="shared" si="286"/>
        <v>2848.69</v>
      </c>
      <c r="F2900">
        <f t="shared" si="287"/>
        <v>3380.2205230077998</v>
      </c>
      <c r="G2900" s="2">
        <f t="shared" si="288"/>
        <v>-2.5700010153955066E-3</v>
      </c>
      <c r="H2900" s="2">
        <f t="shared" si="289"/>
        <v>-3.9631869803914751E-3</v>
      </c>
      <c r="I2900">
        <f t="shared" si="290"/>
        <v>18531.43987197668</v>
      </c>
      <c r="J2900">
        <f t="shared" si="291"/>
        <v>30867.529539113726</v>
      </c>
      <c r="AB2900" s="1">
        <v>42943</v>
      </c>
      <c r="AC2900">
        <v>2846</v>
      </c>
    </row>
    <row r="2901" spans="1:29">
      <c r="A2901" s="1">
        <v>42927</v>
      </c>
      <c r="B2901">
        <v>3240.4259031022302</v>
      </c>
      <c r="D2901" s="1">
        <v>42956</v>
      </c>
      <c r="E2901">
        <f t="shared" si="286"/>
        <v>2851.71</v>
      </c>
      <c r="F2901">
        <f t="shared" si="287"/>
        <v>3429.9432516525198</v>
      </c>
      <c r="G2901" s="2">
        <f t="shared" si="288"/>
        <v>1.0601364135796043E-3</v>
      </c>
      <c r="H2901" s="2">
        <f t="shared" si="289"/>
        <v>1.4678557530882175E-2</v>
      </c>
      <c r="I2901">
        <f t="shared" si="290"/>
        <v>18551.085726181023</v>
      </c>
      <c r="J2901">
        <f t="shared" si="291"/>
        <v>31320.620347289809</v>
      </c>
      <c r="AB2901" s="1">
        <v>42944</v>
      </c>
      <c r="AC2901">
        <v>2851.66</v>
      </c>
    </row>
    <row r="2902" spans="1:29">
      <c r="A2902" s="1">
        <v>42928</v>
      </c>
      <c r="B2902">
        <v>3261.1477796515301</v>
      </c>
      <c r="D2902" s="1">
        <v>42957</v>
      </c>
      <c r="E2902">
        <f t="shared" si="286"/>
        <v>2853.28</v>
      </c>
      <c r="F2902">
        <f t="shared" si="287"/>
        <v>3460.2606161635599</v>
      </c>
      <c r="G2902" s="2">
        <f t="shared" si="288"/>
        <v>5.5054686486366577E-4</v>
      </c>
      <c r="H2902" s="2">
        <f t="shared" si="289"/>
        <v>8.807678814430309E-3</v>
      </c>
      <c r="I2902">
        <f t="shared" si="290"/>
        <v>18561.298968267391</v>
      </c>
      <c r="J2902">
        <f t="shared" si="291"/>
        <v>31596.482311577445</v>
      </c>
      <c r="AB2902" s="1">
        <v>42947</v>
      </c>
      <c r="AC2902">
        <v>2851.01</v>
      </c>
    </row>
    <row r="2903" spans="1:29">
      <c r="A2903" s="1">
        <v>42929</v>
      </c>
      <c r="B2903">
        <v>3252.8029246276601</v>
      </c>
      <c r="D2903" s="1">
        <v>42958</v>
      </c>
      <c r="E2903">
        <f t="shared" si="286"/>
        <v>2852.59</v>
      </c>
      <c r="F2903">
        <f t="shared" si="287"/>
        <v>3470.1508553980402</v>
      </c>
      <c r="G2903" s="2">
        <f t="shared" si="288"/>
        <v>-2.4182695003649446E-4</v>
      </c>
      <c r="H2903" s="2">
        <f t="shared" si="289"/>
        <v>2.8268861497627537E-3</v>
      </c>
      <c r="I2903">
        <f t="shared" si="290"/>
        <v>18556.810345949179</v>
      </c>
      <c r="J2903">
        <f t="shared" si="291"/>
        <v>31685.801969805263</v>
      </c>
      <c r="AB2903" s="1">
        <v>42948</v>
      </c>
      <c r="AC2903">
        <v>2859.74</v>
      </c>
    </row>
    <row r="2904" spans="1:29">
      <c r="A2904" s="1">
        <v>42930</v>
      </c>
      <c r="B2904">
        <v>3285.6436250325</v>
      </c>
      <c r="D2904" s="1">
        <v>42961</v>
      </c>
      <c r="E2904">
        <f t="shared" si="286"/>
        <v>2851.94</v>
      </c>
      <c r="F2904">
        <f t="shared" si="287"/>
        <v>3458.06285661742</v>
      </c>
      <c r="G2904" s="2">
        <f t="shared" si="288"/>
        <v>-2.278630998496789E-4</v>
      </c>
      <c r="H2904" s="2">
        <f t="shared" si="289"/>
        <v>-3.5147709030793109E-3</v>
      </c>
      <c r="I2904">
        <f t="shared" si="290"/>
        <v>18552.581933620429</v>
      </c>
      <c r="J2904">
        <f t="shared" si="291"/>
        <v>31574.43363500106</v>
      </c>
      <c r="AB2904" s="1">
        <v>42949</v>
      </c>
      <c r="AC2904">
        <v>2858.63</v>
      </c>
    </row>
    <row r="2905" spans="1:29">
      <c r="A2905" s="1">
        <v>42933</v>
      </c>
      <c r="B2905">
        <v>3307.1497107426899</v>
      </c>
      <c r="D2905" s="1">
        <v>42962</v>
      </c>
      <c r="E2905">
        <f t="shared" si="286"/>
        <v>2846.09</v>
      </c>
      <c r="F2905">
        <f t="shared" si="287"/>
        <v>3422.08704606833</v>
      </c>
      <c r="G2905" s="2">
        <f t="shared" si="288"/>
        <v>-2.0512352994803695E-3</v>
      </c>
      <c r="H2905" s="2">
        <f t="shared" si="289"/>
        <v>-1.0434806876369917E-2</v>
      </c>
      <c r="I2905">
        <f t="shared" si="290"/>
        <v>18514.526222661687</v>
      </c>
      <c r="J2905">
        <f t="shared" si="291"/>
        <v>31244.960517789066</v>
      </c>
      <c r="AB2905" s="1">
        <v>42950</v>
      </c>
      <c r="AC2905">
        <v>2863.75</v>
      </c>
    </row>
    <row r="2906" spans="1:29">
      <c r="A2906" s="1">
        <v>42934</v>
      </c>
      <c r="B2906">
        <v>3339.3767924875501</v>
      </c>
      <c r="D2906" s="1">
        <v>42963</v>
      </c>
      <c r="E2906">
        <f t="shared" si="286"/>
        <v>2854.64</v>
      </c>
      <c r="F2906">
        <f t="shared" si="287"/>
        <v>3440.9061946730699</v>
      </c>
      <c r="G2906" s="2">
        <f t="shared" si="288"/>
        <v>3.004121443805241E-3</v>
      </c>
      <c r="H2906" s="2">
        <f t="shared" si="289"/>
        <v>5.4679698791665014E-3</v>
      </c>
      <c r="I2906">
        <f t="shared" si="290"/>
        <v>18570.14610790908</v>
      </c>
      <c r="J2906">
        <f t="shared" si="291"/>
        <v>31415.807020776079</v>
      </c>
      <c r="AB2906" s="1">
        <v>42951</v>
      </c>
      <c r="AC2906">
        <v>2855.19</v>
      </c>
    </row>
    <row r="2907" spans="1:29">
      <c r="A2907" s="1">
        <v>42935</v>
      </c>
      <c r="B2907">
        <v>3340.88966400854</v>
      </c>
      <c r="D2907" s="1">
        <v>42964</v>
      </c>
      <c r="E2907">
        <f t="shared" si="286"/>
        <v>2859.12</v>
      </c>
      <c r="F2907">
        <f t="shared" si="287"/>
        <v>3471.2585739370502</v>
      </c>
      <c r="G2907" s="2">
        <f t="shared" si="288"/>
        <v>1.5693747723004581E-3</v>
      </c>
      <c r="H2907" s="2">
        <f t="shared" si="289"/>
        <v>8.7896931431835305E-3</v>
      </c>
      <c r="I2907">
        <f t="shared" si="290"/>
        <v>18599.289626728765</v>
      </c>
      <c r="J2907">
        <f t="shared" si="291"/>
        <v>31691.94232433417</v>
      </c>
      <c r="AB2907" s="1">
        <v>42954</v>
      </c>
      <c r="AC2907">
        <v>2856.03</v>
      </c>
    </row>
    <row r="2908" spans="1:29">
      <c r="A2908" s="1">
        <v>42936</v>
      </c>
      <c r="B2908">
        <v>3352.72826987502</v>
      </c>
      <c r="D2908" s="1">
        <v>42965</v>
      </c>
      <c r="E2908">
        <f t="shared" si="286"/>
        <v>2858.54</v>
      </c>
      <c r="F2908">
        <f t="shared" si="287"/>
        <v>3469.0440249460999</v>
      </c>
      <c r="G2908" s="2">
        <f t="shared" si="288"/>
        <v>-2.0285962114219291E-4</v>
      </c>
      <c r="H2908" s="2">
        <f t="shared" si="289"/>
        <v>-6.6931637122061771E-4</v>
      </c>
      <c r="I2908">
        <f t="shared" si="290"/>
        <v>18595.516581881573</v>
      </c>
      <c r="J2908">
        <f t="shared" si="291"/>
        <v>31670.730388500713</v>
      </c>
      <c r="AB2908" s="1">
        <v>42955</v>
      </c>
      <c r="AC2908">
        <v>2848.69</v>
      </c>
    </row>
    <row r="2909" spans="1:29">
      <c r="A2909" s="1">
        <v>42937</v>
      </c>
      <c r="B2909">
        <v>3385.4705049671502</v>
      </c>
      <c r="D2909" s="1">
        <v>42968</v>
      </c>
      <c r="E2909">
        <f t="shared" si="286"/>
        <v>2861.44</v>
      </c>
      <c r="F2909">
        <f t="shared" si="287"/>
        <v>3485.9563205854602</v>
      </c>
      <c r="G2909" s="2">
        <f t="shared" si="288"/>
        <v>1.0145039075892814E-3</v>
      </c>
      <c r="H2909" s="2">
        <f t="shared" si="289"/>
        <v>4.8438543130478687E-3</v>
      </c>
      <c r="I2909">
        <f t="shared" si="290"/>
        <v>18614.381806117533</v>
      </c>
      <c r="J2909">
        <f t="shared" si="291"/>
        <v>31824.138792490427</v>
      </c>
      <c r="AB2909" s="1">
        <v>42956</v>
      </c>
      <c r="AC2909">
        <v>2851.71</v>
      </c>
    </row>
    <row r="2910" spans="1:29">
      <c r="A2910" s="1">
        <v>42940</v>
      </c>
      <c r="B2910">
        <v>3379.8837537212898</v>
      </c>
      <c r="D2910" s="1">
        <v>42969</v>
      </c>
      <c r="E2910">
        <f t="shared" si="286"/>
        <v>2856.57</v>
      </c>
      <c r="F2910">
        <f t="shared" si="287"/>
        <v>3464.7667987445798</v>
      </c>
      <c r="G2910" s="2">
        <f t="shared" si="288"/>
        <v>-1.7019402818161389E-3</v>
      </c>
      <c r="H2910" s="2">
        <f t="shared" si="289"/>
        <v>-6.109888319346923E-3</v>
      </c>
      <c r="I2910">
        <f t="shared" si="290"/>
        <v>18582.701239900598</v>
      </c>
      <c r="J2910">
        <f t="shared" si="291"/>
        <v>31629.696858608913</v>
      </c>
      <c r="AB2910" s="1">
        <v>42957</v>
      </c>
      <c r="AC2910">
        <v>2853.28</v>
      </c>
    </row>
    <row r="2911" spans="1:29">
      <c r="A2911" s="1">
        <v>42941</v>
      </c>
      <c r="B2911">
        <v>3359.3875250466599</v>
      </c>
      <c r="D2911" s="1">
        <v>42970</v>
      </c>
      <c r="E2911">
        <f t="shared" si="286"/>
        <v>2864.27</v>
      </c>
      <c r="F2911">
        <f t="shared" si="287"/>
        <v>3483.4159183229799</v>
      </c>
      <c r="G2911" s="2">
        <f t="shared" si="288"/>
        <v>2.6955404558612894E-3</v>
      </c>
      <c r="H2911" s="2">
        <f t="shared" si="289"/>
        <v>5.3511543391007946E-3</v>
      </c>
      <c r="I2911">
        <f t="shared" si="290"/>
        <v>18632.791662871932</v>
      </c>
      <c r="J2911">
        <f t="shared" si="291"/>
        <v>31798.9522481983</v>
      </c>
      <c r="AB2911" s="1">
        <v>42958</v>
      </c>
      <c r="AC2911">
        <v>2852.59</v>
      </c>
    </row>
    <row r="2912" spans="1:29">
      <c r="A2912" s="1">
        <v>42942</v>
      </c>
      <c r="B2912">
        <v>3360.7351349271698</v>
      </c>
      <c r="D2912" s="1">
        <v>42971</v>
      </c>
      <c r="E2912">
        <f t="shared" si="286"/>
        <v>2860.68</v>
      </c>
      <c r="F2912">
        <f t="shared" si="287"/>
        <v>3472.0271640400802</v>
      </c>
      <c r="G2912" s="2">
        <f t="shared" si="288"/>
        <v>-1.2533734599042834E-3</v>
      </c>
      <c r="H2912" s="2">
        <f t="shared" si="289"/>
        <v>-3.3007705301119398E-3</v>
      </c>
      <c r="I2912">
        <f t="shared" si="290"/>
        <v>18609.437816317764</v>
      </c>
      <c r="J2912">
        <f t="shared" si="291"/>
        <v>31693.991203729012</v>
      </c>
      <c r="AB2912" s="1">
        <v>42961</v>
      </c>
      <c r="AC2912">
        <v>2851.94</v>
      </c>
    </row>
    <row r="2913" spans="1:29">
      <c r="A2913" s="1">
        <v>42943</v>
      </c>
      <c r="B2913">
        <v>3385.2317403144102</v>
      </c>
      <c r="D2913" s="1">
        <v>42972</v>
      </c>
      <c r="E2913">
        <f t="shared" si="286"/>
        <v>2864.9</v>
      </c>
      <c r="F2913">
        <f t="shared" si="287"/>
        <v>3492.9783769903402</v>
      </c>
      <c r="G2913" s="2">
        <f t="shared" si="288"/>
        <v>1.4751737349163463E-3</v>
      </c>
      <c r="H2913" s="2">
        <f t="shared" si="289"/>
        <v>6.0029391100707378E-3</v>
      </c>
      <c r="I2913">
        <f t="shared" si="290"/>
        <v>18636.889970205957</v>
      </c>
      <c r="J2913">
        <f t="shared" si="291"/>
        <v>31884.248303080112</v>
      </c>
      <c r="AB2913" s="1">
        <v>42962</v>
      </c>
      <c r="AC2913">
        <v>2846.09</v>
      </c>
    </row>
    <row r="2914" spans="1:29">
      <c r="A2914" s="1">
        <v>42944</v>
      </c>
      <c r="B2914">
        <v>3414.77450364881</v>
      </c>
      <c r="D2914" s="1">
        <v>42975</v>
      </c>
      <c r="E2914">
        <f t="shared" si="286"/>
        <v>2867.19</v>
      </c>
      <c r="F2914">
        <f t="shared" si="287"/>
        <v>3542.3295736423001</v>
      </c>
      <c r="G2914" s="2">
        <f t="shared" si="288"/>
        <v>7.9932981953989568E-4</v>
      </c>
      <c r="H2914" s="2">
        <f t="shared" si="289"/>
        <v>1.4097337354396744E-2</v>
      </c>
      <c r="I2914">
        <f t="shared" si="290"/>
        <v>18651.786992102625</v>
      </c>
      <c r="J2914">
        <f t="shared" si="291"/>
        <v>32333.731307699982</v>
      </c>
      <c r="AB2914" s="1">
        <v>42963</v>
      </c>
      <c r="AC2914">
        <v>2854.64</v>
      </c>
    </row>
    <row r="2915" spans="1:29">
      <c r="A2915" s="1">
        <v>42947</v>
      </c>
      <c r="B2915">
        <v>3409.4705157169101</v>
      </c>
      <c r="D2915" s="1">
        <v>42976</v>
      </c>
      <c r="E2915">
        <f t="shared" si="286"/>
        <v>2868.57</v>
      </c>
      <c r="F2915">
        <f t="shared" si="287"/>
        <v>3554.1415279913999</v>
      </c>
      <c r="G2915" s="2">
        <f t="shared" si="288"/>
        <v>4.8130748223873532E-4</v>
      </c>
      <c r="H2915" s="2">
        <f t="shared" si="289"/>
        <v>3.3031667113648474E-3</v>
      </c>
      <c r="I2915">
        <f t="shared" si="290"/>
        <v>18660.764236739047</v>
      </c>
      <c r="J2915">
        <f t="shared" si="291"/>
        <v>32440.535012609787</v>
      </c>
      <c r="AB2915" s="1">
        <v>42964</v>
      </c>
      <c r="AC2915">
        <v>2859.12</v>
      </c>
    </row>
    <row r="2916" spans="1:29">
      <c r="A2916" s="1">
        <v>42948</v>
      </c>
      <c r="B2916">
        <v>3435.4738065725801</v>
      </c>
      <c r="D2916" s="1">
        <v>42977</v>
      </c>
      <c r="E2916">
        <f t="shared" si="286"/>
        <v>2868.15</v>
      </c>
      <c r="F2916">
        <f t="shared" si="287"/>
        <v>3540.1658992323901</v>
      </c>
      <c r="G2916" s="2">
        <f t="shared" si="288"/>
        <v>-1.4641441554508194E-4</v>
      </c>
      <c r="H2916" s="2">
        <f t="shared" si="289"/>
        <v>-3.9635586158344501E-3</v>
      </c>
      <c r="I2916">
        <f t="shared" si="290"/>
        <v>18658.0320318497</v>
      </c>
      <c r="J2916">
        <f t="shared" si="291"/>
        <v>32311.955050558281</v>
      </c>
      <c r="AB2916" s="1">
        <v>42965</v>
      </c>
      <c r="AC2916">
        <v>2858.54</v>
      </c>
    </row>
    <row r="2917" spans="1:29">
      <c r="A2917" s="1">
        <v>42949</v>
      </c>
      <c r="B2917">
        <v>3432.0044514701299</v>
      </c>
      <c r="D2917" s="1">
        <v>42978</v>
      </c>
      <c r="E2917">
        <f t="shared" si="286"/>
        <v>2873.15</v>
      </c>
      <c r="F2917">
        <f t="shared" si="287"/>
        <v>3568.00154311797</v>
      </c>
      <c r="G2917" s="2">
        <f t="shared" si="288"/>
        <v>1.7432839983961834E-3</v>
      </c>
      <c r="H2917" s="2">
        <f t="shared" si="289"/>
        <v>7.8314585483990288E-3</v>
      </c>
      <c r="I2917">
        <f t="shared" si="290"/>
        <v>18690.558280532387</v>
      </c>
      <c r="J2917">
        <f t="shared" si="291"/>
        <v>32565.004787154459</v>
      </c>
      <c r="AB2917" s="1">
        <v>42968</v>
      </c>
      <c r="AC2917">
        <v>2861.44</v>
      </c>
    </row>
    <row r="2918" spans="1:29">
      <c r="A2918" s="1">
        <v>42950</v>
      </c>
      <c r="B2918">
        <v>3427.6438375389898</v>
      </c>
      <c r="D2918" s="1">
        <v>42979</v>
      </c>
      <c r="E2918">
        <f t="shared" si="286"/>
        <v>2866.68</v>
      </c>
      <c r="F2918">
        <f t="shared" si="287"/>
        <v>3581.5230853918001</v>
      </c>
      <c r="G2918" s="2">
        <f t="shared" si="288"/>
        <v>-2.2518838208935854E-3</v>
      </c>
      <c r="H2918" s="2">
        <f t="shared" si="289"/>
        <v>3.758319074459305E-3</v>
      </c>
      <c r="I2918">
        <f t="shared" si="290"/>
        <v>18648.469314736987</v>
      </c>
      <c r="J2918">
        <f t="shared" si="291"/>
        <v>32687.394465805879</v>
      </c>
      <c r="AB2918" s="1">
        <v>42969</v>
      </c>
      <c r="AC2918">
        <v>2856.57</v>
      </c>
    </row>
    <row r="2919" spans="1:29">
      <c r="A2919" s="1">
        <v>42951</v>
      </c>
      <c r="B2919">
        <v>3391.7783767003498</v>
      </c>
      <c r="D2919" s="1">
        <v>42983</v>
      </c>
      <c r="E2919">
        <f t="shared" si="286"/>
        <v>2882.35</v>
      </c>
      <c r="F2919">
        <f t="shared" si="287"/>
        <v>3639.2170137266498</v>
      </c>
      <c r="G2919" s="2">
        <f t="shared" si="288"/>
        <v>5.46625364533182E-3</v>
      </c>
      <c r="H2919" s="2">
        <f t="shared" si="289"/>
        <v>1.6077419872976142E-2</v>
      </c>
      <c r="I2919">
        <f t="shared" si="290"/>
        <v>18750.406578108526</v>
      </c>
      <c r="J2919">
        <f t="shared" si="291"/>
        <v>33212.923431186231</v>
      </c>
      <c r="AB2919" s="1">
        <v>42970</v>
      </c>
      <c r="AC2919">
        <v>2864.27</v>
      </c>
    </row>
    <row r="2920" spans="1:29">
      <c r="A2920" s="1">
        <v>42954</v>
      </c>
      <c r="B2920">
        <v>3393.5634640242602</v>
      </c>
      <c r="D2920" s="1">
        <v>42984</v>
      </c>
      <c r="E2920">
        <f t="shared" si="286"/>
        <v>2873.7</v>
      </c>
      <c r="F2920">
        <f t="shared" si="287"/>
        <v>3613.9433216062598</v>
      </c>
      <c r="G2920" s="2">
        <f t="shared" si="288"/>
        <v>-3.0010234704321848E-3</v>
      </c>
      <c r="H2920" s="2">
        <f t="shared" si="289"/>
        <v>-6.9761650898375934E-3</v>
      </c>
      <c r="I2920">
        <f t="shared" si="290"/>
        <v>18694.136167887478</v>
      </c>
      <c r="J2920">
        <f t="shared" si="291"/>
        <v>32981.224594214145</v>
      </c>
      <c r="AB2920" s="1">
        <v>42971</v>
      </c>
      <c r="AC2920">
        <v>2860.68</v>
      </c>
    </row>
    <row r="2921" spans="1:29">
      <c r="A2921" s="1">
        <v>42955</v>
      </c>
      <c r="B2921">
        <v>3380.2205230077998</v>
      </c>
      <c r="D2921" s="1">
        <v>42985</v>
      </c>
      <c r="E2921">
        <f t="shared" si="286"/>
        <v>2881.89</v>
      </c>
      <c r="F2921">
        <f t="shared" si="287"/>
        <v>3654.6641398381798</v>
      </c>
      <c r="G2921" s="2">
        <f t="shared" si="288"/>
        <v>2.8499843407454595E-3</v>
      </c>
      <c r="H2921" s="2">
        <f t="shared" si="289"/>
        <v>1.1236347768439259E-2</v>
      </c>
      <c r="I2921">
        <f t="shared" si="290"/>
        <v>18747.414163229721</v>
      </c>
      <c r="J2921">
        <f t="shared" si="291"/>
        <v>33351.813103583736</v>
      </c>
      <c r="AB2921" s="1">
        <v>42972</v>
      </c>
      <c r="AC2921">
        <v>2864.9</v>
      </c>
    </row>
    <row r="2922" spans="1:29">
      <c r="A2922" s="1">
        <v>42956</v>
      </c>
      <c r="B2922">
        <v>3429.9432516525198</v>
      </c>
      <c r="D2922" s="1">
        <v>42986</v>
      </c>
      <c r="E2922">
        <f t="shared" si="286"/>
        <v>2879.67</v>
      </c>
      <c r="F2922">
        <f t="shared" si="287"/>
        <v>3655.2610444359502</v>
      </c>
      <c r="G2922" s="2">
        <f t="shared" si="288"/>
        <v>-7.7032780571073545E-4</v>
      </c>
      <c r="H2922" s="2">
        <f t="shared" si="289"/>
        <v>1.3197759330493353E-4</v>
      </c>
      <c r="I2922">
        <f t="shared" si="290"/>
        <v>18732.972508814612</v>
      </c>
      <c r="J2922">
        <f t="shared" si="291"/>
        <v>33356.2147956095</v>
      </c>
      <c r="AB2922" s="1">
        <v>42975</v>
      </c>
      <c r="AC2922">
        <v>2867.19</v>
      </c>
    </row>
    <row r="2923" spans="1:29">
      <c r="A2923" s="1">
        <v>42957</v>
      </c>
      <c r="B2923">
        <v>3460.2606161635599</v>
      </c>
      <c r="D2923" s="1">
        <v>42989</v>
      </c>
      <c r="E2923">
        <f t="shared" si="286"/>
        <v>2869.14</v>
      </c>
      <c r="F2923">
        <f t="shared" si="287"/>
        <v>3600.16560950862</v>
      </c>
      <c r="G2923" s="2">
        <f t="shared" si="288"/>
        <v>-3.6566689933221763E-3</v>
      </c>
      <c r="H2923" s="2">
        <f t="shared" si="289"/>
        <v>-1.5104263085153146E-2</v>
      </c>
      <c r="I2923">
        <f t="shared" si="290"/>
        <v>18664.472229088871</v>
      </c>
      <c r="J2923">
        <f t="shared" si="291"/>
        <v>32852.393751811738</v>
      </c>
      <c r="AB2923" s="1">
        <v>42976</v>
      </c>
      <c r="AC2923">
        <v>2868.57</v>
      </c>
    </row>
    <row r="2924" spans="1:29">
      <c r="A2924" s="1">
        <v>42958</v>
      </c>
      <c r="B2924">
        <v>3470.1508553980402</v>
      </c>
      <c r="D2924" s="1">
        <v>42990</v>
      </c>
      <c r="E2924">
        <f t="shared" si="286"/>
        <v>2864</v>
      </c>
      <c r="F2924">
        <f t="shared" si="287"/>
        <v>3585.0955706525601</v>
      </c>
      <c r="G2924" s="2">
        <f t="shared" si="288"/>
        <v>-1.7914775856179288E-3</v>
      </c>
      <c r="H2924" s="2">
        <f t="shared" si="289"/>
        <v>-4.2172785470044102E-3</v>
      </c>
      <c r="I2924">
        <f t="shared" si="290"/>
        <v>18631.035245443069</v>
      </c>
      <c r="J2924">
        <f t="shared" si="291"/>
        <v>32713.846056424482</v>
      </c>
      <c r="AB2924" s="1">
        <v>42977</v>
      </c>
      <c r="AC2924">
        <v>2868.15</v>
      </c>
    </row>
    <row r="2925" spans="1:29">
      <c r="A2925" s="1">
        <v>42961</v>
      </c>
      <c r="B2925">
        <v>3458.06285661742</v>
      </c>
      <c r="D2925" s="1">
        <v>42991</v>
      </c>
      <c r="E2925">
        <f t="shared" si="286"/>
        <v>2862.05</v>
      </c>
      <c r="F2925">
        <f t="shared" si="287"/>
        <v>3570.02039262886</v>
      </c>
      <c r="G2925" s="2">
        <f t="shared" si="288"/>
        <v>-6.8086592178762118E-4</v>
      </c>
      <c r="H2925" s="2">
        <f t="shared" si="289"/>
        <v>-4.2363076869836088E-3</v>
      </c>
      <c r="I2925">
        <f t="shared" si="290"/>
        <v>18618.350008456822</v>
      </c>
      <c r="J2925">
        <f t="shared" si="291"/>
        <v>32575.260138904854</v>
      </c>
      <c r="AB2925" s="1">
        <v>42978</v>
      </c>
      <c r="AC2925">
        <v>2873.15</v>
      </c>
    </row>
    <row r="2926" spans="1:29">
      <c r="A2926" s="1">
        <v>42962</v>
      </c>
      <c r="B2926">
        <v>3422.08704606833</v>
      </c>
      <c r="D2926" s="1">
        <v>42992</v>
      </c>
      <c r="E2926">
        <f t="shared" si="286"/>
        <v>2864.91</v>
      </c>
      <c r="F2926">
        <f t="shared" si="287"/>
        <v>3576.43147568427</v>
      </c>
      <c r="G2926" s="2">
        <f t="shared" si="288"/>
        <v>9.9928373019331218E-4</v>
      </c>
      <c r="H2926" s="2">
        <f t="shared" si="289"/>
        <v>1.764462119728217E-3</v>
      </c>
      <c r="I2926">
        <f t="shared" si="290"/>
        <v>18636.955022703318</v>
      </c>
      <c r="J2926">
        <f t="shared" si="291"/>
        <v>32632.737951460243</v>
      </c>
      <c r="AB2926" s="1">
        <v>42979</v>
      </c>
      <c r="AC2926">
        <v>2866.68</v>
      </c>
    </row>
    <row r="2927" spans="1:29">
      <c r="A2927" s="1">
        <v>42963</v>
      </c>
      <c r="B2927">
        <v>3440.9061946730699</v>
      </c>
      <c r="D2927" s="1">
        <v>42993</v>
      </c>
      <c r="E2927">
        <f t="shared" si="286"/>
        <v>2866.8</v>
      </c>
      <c r="F2927">
        <f t="shared" si="287"/>
        <v>3567.4063629368502</v>
      </c>
      <c r="G2927" s="2">
        <f t="shared" si="288"/>
        <v>6.5970658764169521E-4</v>
      </c>
      <c r="H2927" s="2">
        <f t="shared" si="289"/>
        <v>-2.5548458282698464E-3</v>
      </c>
      <c r="I2927">
        <f t="shared" si="290"/>
        <v>18649.249944705378</v>
      </c>
      <c r="J2927">
        <f t="shared" si="291"/>
        <v>32549.366337039934</v>
      </c>
      <c r="AB2927" s="1">
        <v>42983</v>
      </c>
      <c r="AC2927">
        <v>2882.35</v>
      </c>
    </row>
    <row r="2928" spans="1:29">
      <c r="A2928" s="1">
        <v>42964</v>
      </c>
      <c r="B2928">
        <v>3471.2585739370502</v>
      </c>
      <c r="D2928" s="1">
        <v>42996</v>
      </c>
      <c r="E2928">
        <f t="shared" si="286"/>
        <v>2864.32</v>
      </c>
      <c r="F2928">
        <f t="shared" si="287"/>
        <v>3524.98188497396</v>
      </c>
      <c r="G2928" s="2">
        <f t="shared" si="288"/>
        <v>-8.6507604297469953E-4</v>
      </c>
      <c r="H2928" s="2">
        <f t="shared" si="289"/>
        <v>-1.1923596303190875E-2</v>
      </c>
      <c r="I2928">
        <f t="shared" si="290"/>
        <v>18633.116925358765</v>
      </c>
      <c r="J2928">
        <f t="shared" si="291"/>
        <v>32161.260832912401</v>
      </c>
      <c r="AB2928" s="1">
        <v>42984</v>
      </c>
      <c r="AC2928">
        <v>2873.7</v>
      </c>
    </row>
    <row r="2929" spans="1:29">
      <c r="A2929" s="1">
        <v>42965</v>
      </c>
      <c r="B2929">
        <v>3469.0440249460999</v>
      </c>
      <c r="D2929" s="1">
        <v>42997</v>
      </c>
      <c r="E2929">
        <f t="shared" si="286"/>
        <v>2865.26</v>
      </c>
      <c r="F2929">
        <f t="shared" si="287"/>
        <v>3525.4169177224699</v>
      </c>
      <c r="G2929" s="2">
        <f t="shared" si="288"/>
        <v>3.2817562283549151E-4</v>
      </c>
      <c r="H2929" s="2">
        <f t="shared" si="289"/>
        <v>9.2064973554596089E-5</v>
      </c>
      <c r="I2929">
        <f t="shared" si="290"/>
        <v>18639.231860111111</v>
      </c>
      <c r="J2929">
        <f t="shared" si="291"/>
        <v>32164.221758540465</v>
      </c>
      <c r="AB2929" s="1">
        <v>42985</v>
      </c>
      <c r="AC2929">
        <v>2881.89</v>
      </c>
    </row>
    <row r="2930" spans="1:29">
      <c r="A2930" s="1">
        <v>42968</v>
      </c>
      <c r="B2930">
        <v>3485.9563205854602</v>
      </c>
      <c r="D2930" s="1">
        <v>42998</v>
      </c>
      <c r="E2930">
        <f t="shared" si="286"/>
        <v>2862.29</v>
      </c>
      <c r="F2930">
        <f t="shared" si="287"/>
        <v>3537.5028240167999</v>
      </c>
      <c r="G2930" s="2">
        <f t="shared" si="288"/>
        <v>-1.0365551468279888E-3</v>
      </c>
      <c r="H2930" s="2">
        <f t="shared" si="289"/>
        <v>3.3968712215875726E-3</v>
      </c>
      <c r="I2930">
        <f t="shared" si="290"/>
        <v>18619.911268393593</v>
      </c>
      <c r="J2930">
        <f t="shared" si="291"/>
        <v>32273.479477796809</v>
      </c>
      <c r="AB2930" s="1">
        <v>42986</v>
      </c>
      <c r="AC2930">
        <v>2879.67</v>
      </c>
    </row>
    <row r="2931" spans="1:29">
      <c r="A2931" s="1">
        <v>42969</v>
      </c>
      <c r="B2931">
        <v>3464.7667987445798</v>
      </c>
      <c r="D2931" s="1">
        <v>42999</v>
      </c>
      <c r="E2931">
        <f t="shared" si="286"/>
        <v>2863.71</v>
      </c>
      <c r="F2931">
        <f t="shared" si="287"/>
        <v>3481.0863381293402</v>
      </c>
      <c r="G2931" s="2">
        <f t="shared" si="288"/>
        <v>4.9610626456431106E-4</v>
      </c>
      <c r="H2931" s="2">
        <f t="shared" si="289"/>
        <v>-1.5979459693904716E-2</v>
      </c>
      <c r="I2931">
        <f t="shared" si="290"/>
        <v>18629.148723019476</v>
      </c>
      <c r="J2931">
        <f t="shared" si="291"/>
        <v>31757.766713299294</v>
      </c>
      <c r="AB2931" s="1">
        <v>42989</v>
      </c>
      <c r="AC2931">
        <v>2869.14</v>
      </c>
    </row>
    <row r="2932" spans="1:29">
      <c r="A2932" s="1">
        <v>42970</v>
      </c>
      <c r="B2932">
        <v>3483.4159183229799</v>
      </c>
      <c r="D2932" s="1">
        <v>43000</v>
      </c>
      <c r="E2932">
        <f t="shared" si="286"/>
        <v>2866.25</v>
      </c>
      <c r="F2932">
        <f t="shared" si="287"/>
        <v>3491.6022695717802</v>
      </c>
      <c r="G2932" s="2">
        <f t="shared" si="288"/>
        <v>8.8696131940735334E-4</v>
      </c>
      <c r="H2932" s="2">
        <f t="shared" si="289"/>
        <v>2.9895271583809343E-3</v>
      </c>
      <c r="I2932">
        <f t="shared" si="290"/>
        <v>18645.672057350283</v>
      </c>
      <c r="J2932">
        <f t="shared" si="291"/>
        <v>31852.707419378225</v>
      </c>
      <c r="AB2932" s="1">
        <v>42990</v>
      </c>
      <c r="AC2932">
        <v>2864</v>
      </c>
    </row>
    <row r="2933" spans="1:29">
      <c r="A2933" s="1">
        <v>42971</v>
      </c>
      <c r="B2933">
        <v>3472.0271640400802</v>
      </c>
      <c r="D2933" s="1">
        <v>43003</v>
      </c>
      <c r="E2933">
        <f t="shared" si="286"/>
        <v>2875.06</v>
      </c>
      <c r="F2933">
        <f t="shared" si="287"/>
        <v>3539.8406583864798</v>
      </c>
      <c r="G2933" s="2">
        <f t="shared" si="288"/>
        <v>3.073702573048287E-3</v>
      </c>
      <c r="H2933" s="2">
        <f t="shared" si="289"/>
        <v>1.3784195947542511E-2</v>
      </c>
      <c r="I2933">
        <f t="shared" si="290"/>
        <v>18702.983307529175</v>
      </c>
      <c r="J2933">
        <f t="shared" si="291"/>
        <v>32291.771379906673</v>
      </c>
      <c r="AB2933" s="1">
        <v>42991</v>
      </c>
      <c r="AC2933">
        <v>2862.05</v>
      </c>
    </row>
    <row r="2934" spans="1:29">
      <c r="A2934" s="1">
        <v>42972</v>
      </c>
      <c r="B2934">
        <v>3492.9783769903402</v>
      </c>
      <c r="D2934" s="1">
        <v>43004</v>
      </c>
      <c r="E2934">
        <f t="shared" si="286"/>
        <v>2874.43</v>
      </c>
      <c r="F2934">
        <f t="shared" si="287"/>
        <v>3512.6038367022502</v>
      </c>
      <c r="G2934" s="2">
        <f t="shared" si="288"/>
        <v>-2.191258617212366E-4</v>
      </c>
      <c r="H2934" s="2">
        <f t="shared" si="289"/>
        <v>-7.7257129680911359E-3</v>
      </c>
      <c r="I2934">
        <f t="shared" si="290"/>
        <v>18698.885000195154</v>
      </c>
      <c r="J2934">
        <f t="shared" si="291"/>
        <v>32042.294422994295</v>
      </c>
      <c r="AB2934" s="1">
        <v>42992</v>
      </c>
      <c r="AC2934">
        <v>2864.91</v>
      </c>
    </row>
    <row r="2935" spans="1:29">
      <c r="A2935" s="1">
        <v>42975</v>
      </c>
      <c r="B2935">
        <v>3542.3295736423001</v>
      </c>
      <c r="D2935" s="1">
        <v>43005</v>
      </c>
      <c r="E2935">
        <f t="shared" si="286"/>
        <v>2861.68</v>
      </c>
      <c r="F2935">
        <f t="shared" si="287"/>
        <v>3459.02016150807</v>
      </c>
      <c r="G2935" s="2">
        <f t="shared" si="288"/>
        <v>-4.4356620269061509E-3</v>
      </c>
      <c r="H2935" s="2">
        <f t="shared" si="289"/>
        <v>-1.5286037091814341E-2</v>
      </c>
      <c r="I2935">
        <f t="shared" si="290"/>
        <v>18615.943066054304</v>
      </c>
      <c r="J2935">
        <f t="shared" si="291"/>
        <v>31552.494721937568</v>
      </c>
      <c r="AB2935" s="1">
        <v>42993</v>
      </c>
      <c r="AC2935">
        <v>2866.8</v>
      </c>
    </row>
    <row r="2936" spans="1:29">
      <c r="A2936" s="1">
        <v>42976</v>
      </c>
      <c r="B2936">
        <v>3554.1415279913999</v>
      </c>
      <c r="D2936" s="1">
        <v>43006</v>
      </c>
      <c r="E2936">
        <f t="shared" si="286"/>
        <v>2865.36</v>
      </c>
      <c r="F2936">
        <f t="shared" si="287"/>
        <v>3465.6328856650498</v>
      </c>
      <c r="G2936" s="2">
        <f t="shared" si="288"/>
        <v>1.28595789885666E-3</v>
      </c>
      <c r="H2936" s="2">
        <f t="shared" si="289"/>
        <v>1.8803841309021582E-3</v>
      </c>
      <c r="I2936">
        <f t="shared" si="290"/>
        <v>18639.882385084762</v>
      </c>
      <c r="J2936">
        <f t="shared" si="291"/>
        <v>31611.825532303072</v>
      </c>
      <c r="AB2936" s="1">
        <v>42996</v>
      </c>
      <c r="AC2936">
        <v>2864.32</v>
      </c>
    </row>
    <row r="2937" spans="1:29">
      <c r="A2937" s="1">
        <v>42977</v>
      </c>
      <c r="B2937">
        <v>3540.1658992323901</v>
      </c>
      <c r="D2937" s="1">
        <v>43007</v>
      </c>
      <c r="E2937">
        <f t="shared" si="286"/>
        <v>2868.16</v>
      </c>
      <c r="F2937">
        <f t="shared" si="287"/>
        <v>3457.62667117097</v>
      </c>
      <c r="G2937" s="2">
        <f t="shared" si="288"/>
        <v>9.7718960270243294E-4</v>
      </c>
      <c r="H2937" s="2">
        <f t="shared" si="289"/>
        <v>-2.3415230644044153E-3</v>
      </c>
      <c r="I2937">
        <f t="shared" si="290"/>
        <v>18658.097084347064</v>
      </c>
      <c r="J2937">
        <f t="shared" si="291"/>
        <v>31537.805713711256</v>
      </c>
      <c r="AB2937" s="1">
        <v>42997</v>
      </c>
      <c r="AC2937">
        <v>2865.26</v>
      </c>
    </row>
    <row r="2938" spans="1:29">
      <c r="A2938" s="1">
        <v>42978</v>
      </c>
      <c r="B2938">
        <v>3568.00154311797</v>
      </c>
      <c r="D2938" s="1">
        <v>43010</v>
      </c>
      <c r="E2938">
        <f t="shared" si="286"/>
        <v>2869.24</v>
      </c>
      <c r="F2938">
        <f t="shared" si="287"/>
        <v>3435.1449466525901</v>
      </c>
      <c r="G2938" s="2">
        <f t="shared" si="288"/>
        <v>3.7654803079334442E-4</v>
      </c>
      <c r="H2938" s="2">
        <f t="shared" si="289"/>
        <v>-6.5334174330401781E-3</v>
      </c>
      <c r="I2938">
        <f t="shared" si="290"/>
        <v>18665.122754062526</v>
      </c>
      <c r="J2938">
        <f t="shared" si="291"/>
        <v>31331.756064061461</v>
      </c>
      <c r="AB2938" s="1">
        <v>42998</v>
      </c>
      <c r="AC2938">
        <v>2862.29</v>
      </c>
    </row>
    <row r="2939" spans="1:29">
      <c r="A2939" s="1">
        <v>42979</v>
      </c>
      <c r="B2939">
        <v>3581.5230853918001</v>
      </c>
      <c r="D2939" s="1">
        <v>43011</v>
      </c>
      <c r="E2939">
        <f t="shared" si="286"/>
        <v>2872.66</v>
      </c>
      <c r="F2939">
        <f t="shared" si="287"/>
        <v>3435.9426179587399</v>
      </c>
      <c r="G2939" s="2">
        <f t="shared" si="288"/>
        <v>1.1919532698554391E-3</v>
      </c>
      <c r="H2939" s="2">
        <f t="shared" si="289"/>
        <v>2.0085971599245267E-4</v>
      </c>
      <c r="I2939">
        <f t="shared" si="290"/>
        <v>18687.370708161485</v>
      </c>
      <c r="J2939">
        <f t="shared" si="291"/>
        <v>31338.04935168603</v>
      </c>
      <c r="AB2939" s="1">
        <v>42999</v>
      </c>
      <c r="AC2939">
        <v>2863.71</v>
      </c>
    </row>
    <row r="2940" spans="1:29">
      <c r="A2940" s="1">
        <v>42983</v>
      </c>
      <c r="B2940">
        <v>3639.2170137266498</v>
      </c>
      <c r="D2940" s="1">
        <v>43012</v>
      </c>
      <c r="E2940">
        <f t="shared" si="286"/>
        <v>2872.63</v>
      </c>
      <c r="F2940">
        <f t="shared" si="287"/>
        <v>3442.3652704226902</v>
      </c>
      <c r="G2940" s="2">
        <f t="shared" si="288"/>
        <v>-1.0443282532524023E-5</v>
      </c>
      <c r="H2940" s="2">
        <f t="shared" si="289"/>
        <v>1.8379056614069252E-3</v>
      </c>
      <c r="I2940">
        <f t="shared" si="290"/>
        <v>18687.175550669388</v>
      </c>
      <c r="J2940">
        <f t="shared" si="291"/>
        <v>31395.645730006941</v>
      </c>
      <c r="AB2940" s="1">
        <v>43000</v>
      </c>
      <c r="AC2940">
        <v>2866.25</v>
      </c>
    </row>
    <row r="2941" spans="1:29">
      <c r="A2941" s="1">
        <v>42984</v>
      </c>
      <c r="B2941">
        <v>3613.9433216062598</v>
      </c>
      <c r="D2941" s="1">
        <v>43013</v>
      </c>
      <c r="E2941">
        <f t="shared" si="286"/>
        <v>2869.85</v>
      </c>
      <c r="F2941">
        <f t="shared" si="287"/>
        <v>3429.3337784559099</v>
      </c>
      <c r="G2941" s="2">
        <f t="shared" si="288"/>
        <v>-9.677542878826495E-4</v>
      </c>
      <c r="H2941" s="2">
        <f t="shared" si="289"/>
        <v>-3.8169707029256698E-3</v>
      </c>
      <c r="I2941">
        <f t="shared" si="290"/>
        <v>18669.090956401811</v>
      </c>
      <c r="J2941">
        <f t="shared" si="291"/>
        <v>31275.809470056072</v>
      </c>
      <c r="AB2941" s="1">
        <v>43003</v>
      </c>
      <c r="AC2941">
        <v>2875.06</v>
      </c>
    </row>
    <row r="2942" spans="1:29">
      <c r="A2942" s="1">
        <v>42985</v>
      </c>
      <c r="B2942">
        <v>3654.6641398381798</v>
      </c>
      <c r="D2942" s="1">
        <v>43014</v>
      </c>
      <c r="E2942">
        <f t="shared" si="286"/>
        <v>2867.35</v>
      </c>
      <c r="F2942">
        <f t="shared" si="287"/>
        <v>3430.68015662997</v>
      </c>
      <c r="G2942" s="2">
        <f t="shared" si="288"/>
        <v>-8.7112566858893459E-4</v>
      </c>
      <c r="H2942" s="2">
        <f t="shared" si="289"/>
        <v>3.6125713092779533E-4</v>
      </c>
      <c r="I2942">
        <f t="shared" si="290"/>
        <v>18652.82783206047</v>
      </c>
      <c r="J2942">
        <f t="shared" si="291"/>
        <v>31287.108079252666</v>
      </c>
      <c r="AB2942" s="1">
        <v>43004</v>
      </c>
      <c r="AC2942">
        <v>2874.43</v>
      </c>
    </row>
    <row r="2943" spans="1:29">
      <c r="A2943" s="1">
        <v>42986</v>
      </c>
      <c r="B2943">
        <v>3655.2610444359502</v>
      </c>
      <c r="D2943" s="1">
        <v>43018</v>
      </c>
      <c r="E2943">
        <f t="shared" si="286"/>
        <v>2873.54</v>
      </c>
      <c r="F2943">
        <f t="shared" si="287"/>
        <v>3489.3665416829499</v>
      </c>
      <c r="G2943" s="2">
        <f t="shared" si="288"/>
        <v>2.1587877308315573E-3</v>
      </c>
      <c r="H2943" s="2">
        <f t="shared" si="289"/>
        <v>1.7074991919495765E-2</v>
      </c>
      <c r="I2943">
        <f t="shared" si="290"/>
        <v>18693.095327929634</v>
      </c>
      <c r="J2943">
        <f t="shared" si="291"/>
        <v>31821.335196890293</v>
      </c>
      <c r="AB2943" s="1">
        <v>43005</v>
      </c>
      <c r="AC2943">
        <v>2861.68</v>
      </c>
    </row>
    <row r="2944" spans="1:29">
      <c r="A2944" s="1">
        <v>42989</v>
      </c>
      <c r="B2944">
        <v>3600.16560950862</v>
      </c>
      <c r="D2944" s="1">
        <v>43019</v>
      </c>
      <c r="E2944">
        <f t="shared" si="286"/>
        <v>2873.39</v>
      </c>
      <c r="F2944">
        <f t="shared" si="287"/>
        <v>3476.0660002981399</v>
      </c>
      <c r="G2944" s="2">
        <f t="shared" si="288"/>
        <v>-5.2200421779446948E-5</v>
      </c>
      <c r="H2944" s="2">
        <f t="shared" si="289"/>
        <v>-3.8430844384968236E-3</v>
      </c>
      <c r="I2944">
        <f t="shared" si="290"/>
        <v>18692.119540469153</v>
      </c>
      <c r="J2944">
        <f t="shared" si="291"/>
        <v>31699.043118782934</v>
      </c>
      <c r="AB2944" s="1">
        <v>43006</v>
      </c>
      <c r="AC2944">
        <v>2865.36</v>
      </c>
    </row>
    <row r="2945" spans="1:29">
      <c r="A2945" s="1">
        <v>42990</v>
      </c>
      <c r="B2945">
        <v>3585.0955706525601</v>
      </c>
      <c r="D2945" s="1">
        <v>43020</v>
      </c>
      <c r="E2945">
        <f t="shared" si="286"/>
        <v>2875.99</v>
      </c>
      <c r="F2945">
        <f t="shared" si="287"/>
        <v>3499.6777318050099</v>
      </c>
      <c r="G2945" s="2">
        <f t="shared" si="288"/>
        <v>9.0485454463196113E-4</v>
      </c>
      <c r="H2945" s="2">
        <f t="shared" si="289"/>
        <v>6.7613099390309798E-3</v>
      </c>
      <c r="I2945">
        <f t="shared" si="290"/>
        <v>18709.03318978415</v>
      </c>
      <c r="J2945">
        <f t="shared" si="291"/>
        <v>31913.37017407973</v>
      </c>
      <c r="AB2945" s="1">
        <v>43007</v>
      </c>
      <c r="AC2945">
        <v>2868.16</v>
      </c>
    </row>
    <row r="2946" spans="1:29">
      <c r="A2946" s="1">
        <v>42991</v>
      </c>
      <c r="B2946">
        <v>3570.02039262886</v>
      </c>
      <c r="D2946" s="1">
        <v>43021</v>
      </c>
      <c r="E2946">
        <f t="shared" si="286"/>
        <v>2884.47</v>
      </c>
      <c r="F2946">
        <f t="shared" si="287"/>
        <v>3530.9267947140002</v>
      </c>
      <c r="G2946" s="2">
        <f t="shared" si="288"/>
        <v>2.9485498906463015E-3</v>
      </c>
      <c r="H2946" s="2">
        <f t="shared" si="289"/>
        <v>8.8977766457255195E-3</v>
      </c>
      <c r="I2946">
        <f t="shared" si="290"/>
        <v>18764.197707549985</v>
      </c>
      <c r="J2946">
        <f t="shared" si="291"/>
        <v>32197.328213901048</v>
      </c>
      <c r="AB2946" s="1">
        <v>43010</v>
      </c>
      <c r="AC2946">
        <v>2869.24</v>
      </c>
    </row>
    <row r="2947" spans="1:29">
      <c r="A2947" s="1">
        <v>42992</v>
      </c>
      <c r="B2947">
        <v>3576.43147568427</v>
      </c>
      <c r="D2947" s="1">
        <v>43024</v>
      </c>
      <c r="E2947">
        <f t="shared" si="286"/>
        <v>2880.77</v>
      </c>
      <c r="F2947">
        <f t="shared" si="287"/>
        <v>3522.5371230753599</v>
      </c>
      <c r="G2947" s="2">
        <f t="shared" si="288"/>
        <v>-1.2827313163249476E-3</v>
      </c>
      <c r="H2947" s="2">
        <f t="shared" si="289"/>
        <v>-2.4074028960490482E-3</v>
      </c>
      <c r="I2947">
        <f t="shared" si="290"/>
        <v>18740.128283524798</v>
      </c>
      <c r="J2947">
        <f t="shared" si="291"/>
        <v>32119.816272713862</v>
      </c>
      <c r="AB2947" s="1">
        <v>43011</v>
      </c>
      <c r="AC2947">
        <v>2872.66</v>
      </c>
    </row>
    <row r="2948" spans="1:29">
      <c r="A2948" s="1">
        <v>42993</v>
      </c>
      <c r="B2948">
        <v>3567.4063629368502</v>
      </c>
      <c r="D2948" s="1">
        <v>43025</v>
      </c>
      <c r="E2948">
        <f t="shared" si="286"/>
        <v>2883.27</v>
      </c>
      <c r="F2948">
        <f t="shared" si="287"/>
        <v>3480.3788174546698</v>
      </c>
      <c r="G2948" s="2">
        <f t="shared" si="288"/>
        <v>8.6782353329151185E-4</v>
      </c>
      <c r="H2948" s="2">
        <f t="shared" si="289"/>
        <v>-1.1999514238456388E-2</v>
      </c>
      <c r="I2948">
        <f t="shared" si="290"/>
        <v>18756.391407866144</v>
      </c>
      <c r="J2948">
        <f t="shared" si="291"/>
        <v>31734.394080012829</v>
      </c>
      <c r="AB2948" s="1">
        <v>43012</v>
      </c>
      <c r="AC2948">
        <v>2872.63</v>
      </c>
    </row>
    <row r="2949" spans="1:29">
      <c r="A2949" s="1">
        <v>42996</v>
      </c>
      <c r="B2949">
        <v>3524.98188497396</v>
      </c>
      <c r="D2949" s="1">
        <v>43026</v>
      </c>
      <c r="E2949">
        <f t="shared" ref="E2949:E3012" si="292">SUMIF(AB:AB,D2949,AC:AC)</f>
        <v>2876.32</v>
      </c>
      <c r="F2949">
        <f t="shared" ref="F2949:F3012" si="293">SUMIF(A:A,D2949,B:B)</f>
        <v>3463.7108244866099</v>
      </c>
      <c r="G2949" s="2">
        <f t="shared" ref="G2949:G3012" si="294">E2949/E2948-1</f>
        <v>-2.4104575707443177E-3</v>
      </c>
      <c r="H2949" s="2">
        <f t="shared" ref="H2949:H3012" si="295">(F2949/F2948-1)-($M$23/252)</f>
        <v>-4.8204810343177914E-3</v>
      </c>
      <c r="I2949">
        <f t="shared" ref="I2949:I3012" si="296">I2948*(1+G2949)</f>
        <v>18711.179922197211</v>
      </c>
      <c r="J2949">
        <f t="shared" ref="J2949:J3012" si="297">J2948*(1+H2949)</f>
        <v>31581.419035214563</v>
      </c>
      <c r="AB2949" s="1">
        <v>43013</v>
      </c>
      <c r="AC2949">
        <v>2869.85</v>
      </c>
    </row>
    <row r="2950" spans="1:29">
      <c r="A2950" s="1">
        <v>42997</v>
      </c>
      <c r="B2950">
        <v>3525.4169177224699</v>
      </c>
      <c r="D2950" s="1">
        <v>43027</v>
      </c>
      <c r="E2950">
        <f t="shared" si="292"/>
        <v>2880.58</v>
      </c>
      <c r="F2950">
        <f t="shared" si="293"/>
        <v>3487.37806152644</v>
      </c>
      <c r="G2950" s="2">
        <f t="shared" si="294"/>
        <v>1.4810591311118504E-3</v>
      </c>
      <c r="H2950" s="2">
        <f t="shared" si="295"/>
        <v>6.8015644631508002E-3</v>
      </c>
      <c r="I2950">
        <f t="shared" si="296"/>
        <v>18738.892286074857</v>
      </c>
      <c r="J2950">
        <f t="shared" si="297"/>
        <v>31796.222092620352</v>
      </c>
      <c r="AB2950" s="1">
        <v>43014</v>
      </c>
      <c r="AC2950">
        <v>2867.35</v>
      </c>
    </row>
    <row r="2951" spans="1:29">
      <c r="A2951" s="1">
        <v>42998</v>
      </c>
      <c r="B2951">
        <v>3537.5028240167999</v>
      </c>
      <c r="D2951" s="1">
        <v>43028</v>
      </c>
      <c r="E2951">
        <f t="shared" si="292"/>
        <v>2872.3</v>
      </c>
      <c r="F2951">
        <f t="shared" si="293"/>
        <v>3450.2996112791998</v>
      </c>
      <c r="G2951" s="2">
        <f t="shared" si="294"/>
        <v>-2.8744211235236516E-3</v>
      </c>
      <c r="H2951" s="2">
        <f t="shared" si="295"/>
        <v>-1.066353464569062E-2</v>
      </c>
      <c r="I2951">
        <f t="shared" si="296"/>
        <v>18685.028818256331</v>
      </c>
      <c r="J2951">
        <f t="shared" si="297"/>
        <v>31457.161976733623</v>
      </c>
      <c r="AB2951" s="1">
        <v>43018</v>
      </c>
      <c r="AC2951">
        <v>2873.54</v>
      </c>
    </row>
    <row r="2952" spans="1:29">
      <c r="A2952" s="1">
        <v>42999</v>
      </c>
      <c r="B2952">
        <v>3481.0863381293402</v>
      </c>
      <c r="D2952" s="1">
        <v>43031</v>
      </c>
      <c r="E2952">
        <f t="shared" si="292"/>
        <v>2876.31</v>
      </c>
      <c r="F2952">
        <f t="shared" si="293"/>
        <v>3455.75671886486</v>
      </c>
      <c r="G2952" s="2">
        <f t="shared" si="294"/>
        <v>1.3960937228003623E-3</v>
      </c>
      <c r="H2952" s="2">
        <f t="shared" si="295"/>
        <v>1.5502837532409227E-3</v>
      </c>
      <c r="I2952">
        <f t="shared" si="296"/>
        <v>18711.114869699843</v>
      </c>
      <c r="J2952">
        <f t="shared" si="297"/>
        <v>31505.929503869218</v>
      </c>
      <c r="AB2952" s="1">
        <v>43019</v>
      </c>
      <c r="AC2952">
        <v>2873.39</v>
      </c>
    </row>
    <row r="2953" spans="1:29">
      <c r="A2953" s="1">
        <v>43000</v>
      </c>
      <c r="B2953">
        <v>3491.6022695717802</v>
      </c>
      <c r="D2953" s="1">
        <v>43032</v>
      </c>
      <c r="E2953">
        <f t="shared" si="292"/>
        <v>2872.56</v>
      </c>
      <c r="F2953">
        <f t="shared" si="293"/>
        <v>3444.2481265126798</v>
      </c>
      <c r="G2953" s="2">
        <f t="shared" si="294"/>
        <v>-1.3037537678484146E-3</v>
      </c>
      <c r="H2953" s="2">
        <f t="shared" si="295"/>
        <v>-3.3616161459618979E-3</v>
      </c>
      <c r="I2953">
        <f t="shared" si="296"/>
        <v>18686.720183187826</v>
      </c>
      <c r="J2953">
        <f t="shared" si="297"/>
        <v>31400.018662555474</v>
      </c>
      <c r="AB2953" s="1">
        <v>43020</v>
      </c>
      <c r="AC2953">
        <v>2875.99</v>
      </c>
    </row>
    <row r="2954" spans="1:29">
      <c r="A2954" s="1">
        <v>43003</v>
      </c>
      <c r="B2954">
        <v>3539.8406583864798</v>
      </c>
      <c r="D2954" s="1">
        <v>43033</v>
      </c>
      <c r="E2954">
        <f t="shared" si="292"/>
        <v>2865.85</v>
      </c>
      <c r="F2954">
        <f t="shared" si="293"/>
        <v>3438.5968815351098</v>
      </c>
      <c r="G2954" s="2">
        <f t="shared" si="294"/>
        <v>-2.335895507839747E-3</v>
      </c>
      <c r="H2954" s="2">
        <f t="shared" si="295"/>
        <v>-1.6721267490787165E-3</v>
      </c>
      <c r="I2954">
        <f t="shared" si="296"/>
        <v>18643.06995745566</v>
      </c>
      <c r="J2954">
        <f t="shared" si="297"/>
        <v>31347.513851428244</v>
      </c>
      <c r="AB2954" s="1">
        <v>43021</v>
      </c>
      <c r="AC2954">
        <v>2884.47</v>
      </c>
    </row>
    <row r="2955" spans="1:29">
      <c r="A2955" s="1">
        <v>43004</v>
      </c>
      <c r="B2955">
        <v>3512.6038367022502</v>
      </c>
      <c r="D2955" s="1">
        <v>43034</v>
      </c>
      <c r="E2955">
        <f t="shared" si="292"/>
        <v>2865.47</v>
      </c>
      <c r="F2955">
        <f t="shared" si="293"/>
        <v>3412.7205182089601</v>
      </c>
      <c r="G2955" s="2">
        <f t="shared" si="294"/>
        <v>-1.3259591395231585E-4</v>
      </c>
      <c r="H2955" s="2">
        <f t="shared" si="295"/>
        <v>-7.5566172786558968E-3</v>
      </c>
      <c r="I2955">
        <f t="shared" si="296"/>
        <v>18640.597962555774</v>
      </c>
      <c r="J2955">
        <f t="shared" si="297"/>
        <v>31110.632686615638</v>
      </c>
      <c r="AB2955" s="1">
        <v>43024</v>
      </c>
      <c r="AC2955">
        <v>2880.77</v>
      </c>
    </row>
    <row r="2956" spans="1:29">
      <c r="A2956" s="1">
        <v>43005</v>
      </c>
      <c r="B2956">
        <v>3459.02016150807</v>
      </c>
      <c r="D2956" s="1">
        <v>43035</v>
      </c>
      <c r="E2956">
        <f t="shared" si="292"/>
        <v>2870.5</v>
      </c>
      <c r="F2956">
        <f t="shared" si="293"/>
        <v>3424.52510228559</v>
      </c>
      <c r="G2956" s="2">
        <f t="shared" si="294"/>
        <v>1.7553839335258115E-3</v>
      </c>
      <c r="H2956" s="2">
        <f t="shared" si="295"/>
        <v>3.4276460479193091E-3</v>
      </c>
      <c r="I2956">
        <f t="shared" si="296"/>
        <v>18673.319368730557</v>
      </c>
      <c r="J2956">
        <f t="shared" si="297"/>
        <v>31217.268923792184</v>
      </c>
      <c r="AB2956" s="1">
        <v>43025</v>
      </c>
      <c r="AC2956">
        <v>2883.27</v>
      </c>
    </row>
    <row r="2957" spans="1:29">
      <c r="A2957" s="1">
        <v>43006</v>
      </c>
      <c r="B2957">
        <v>3465.6328856650498</v>
      </c>
      <c r="D2957" s="1">
        <v>43038</v>
      </c>
      <c r="E2957">
        <f t="shared" si="292"/>
        <v>2881.79</v>
      </c>
      <c r="F2957">
        <f t="shared" si="293"/>
        <v>3454.2323679517899</v>
      </c>
      <c r="G2957" s="2">
        <f t="shared" si="294"/>
        <v>3.9331126981361209E-3</v>
      </c>
      <c r="H2957" s="2">
        <f t="shared" si="295"/>
        <v>8.6435078260530211E-3</v>
      </c>
      <c r="I2957">
        <f t="shared" si="296"/>
        <v>18746.763638256063</v>
      </c>
      <c r="J2957">
        <f t="shared" si="297"/>
        <v>31487.09563204298</v>
      </c>
      <c r="AB2957" s="1">
        <v>43026</v>
      </c>
      <c r="AC2957">
        <v>2876.32</v>
      </c>
    </row>
    <row r="2958" spans="1:29">
      <c r="A2958" s="1">
        <v>43007</v>
      </c>
      <c r="B2958">
        <v>3457.62667117097</v>
      </c>
      <c r="D2958" s="1">
        <v>43039</v>
      </c>
      <c r="E2958">
        <f t="shared" si="292"/>
        <v>2879.74</v>
      </c>
      <c r="F2958">
        <f t="shared" si="293"/>
        <v>3433.0156105268202</v>
      </c>
      <c r="G2958" s="2">
        <f t="shared" si="294"/>
        <v>-7.1136342342781322E-4</v>
      </c>
      <c r="H2958" s="2">
        <f t="shared" si="295"/>
        <v>-6.1735988192640808E-3</v>
      </c>
      <c r="I2958">
        <f t="shared" si="296"/>
        <v>18733.427876296162</v>
      </c>
      <c r="J2958">
        <f t="shared" si="297"/>
        <v>31292.706935626946</v>
      </c>
      <c r="AB2958" s="1">
        <v>43027</v>
      </c>
      <c r="AC2958">
        <v>2880.58</v>
      </c>
    </row>
    <row r="2959" spans="1:29">
      <c r="A2959" s="1">
        <v>43010</v>
      </c>
      <c r="B2959">
        <v>3435.1449466525901</v>
      </c>
      <c r="D2959" s="1">
        <v>43040</v>
      </c>
      <c r="E2959">
        <f t="shared" si="292"/>
        <v>2880.42</v>
      </c>
      <c r="F2959">
        <f t="shared" si="293"/>
        <v>3450.9874575874201</v>
      </c>
      <c r="G2959" s="2">
        <f t="shared" si="294"/>
        <v>2.361324286221933E-4</v>
      </c>
      <c r="H2959" s="2">
        <f t="shared" si="295"/>
        <v>5.2036538054319407E-3</v>
      </c>
      <c r="I2959">
        <f t="shared" si="296"/>
        <v>18737.851446117009</v>
      </c>
      <c r="J2959">
        <f t="shared" si="297"/>
        <v>31455.543349154785</v>
      </c>
      <c r="AB2959" s="1">
        <v>43028</v>
      </c>
      <c r="AC2959">
        <v>2872.3</v>
      </c>
    </row>
    <row r="2960" spans="1:29">
      <c r="A2960" s="1">
        <v>43011</v>
      </c>
      <c r="B2960">
        <v>3435.9426179587399</v>
      </c>
      <c r="D2960" s="1">
        <v>43041</v>
      </c>
      <c r="E2960">
        <f t="shared" si="292"/>
        <v>2884.09</v>
      </c>
      <c r="F2960">
        <f t="shared" si="293"/>
        <v>3458.0489844465501</v>
      </c>
      <c r="G2960" s="2">
        <f t="shared" si="294"/>
        <v>1.2741197464258835E-3</v>
      </c>
      <c r="H2960" s="2">
        <f t="shared" si="295"/>
        <v>2.0148845009349777E-3</v>
      </c>
      <c r="I2960">
        <f t="shared" si="296"/>
        <v>18761.725712650103</v>
      </c>
      <c r="J2960">
        <f t="shared" si="297"/>
        <v>31518.922635917483</v>
      </c>
      <c r="AB2960" s="1">
        <v>43031</v>
      </c>
      <c r="AC2960">
        <v>2876.31</v>
      </c>
    </row>
    <row r="2961" spans="1:29">
      <c r="A2961" s="1">
        <v>43012</v>
      </c>
      <c r="B2961">
        <v>3442.3652704226902</v>
      </c>
      <c r="D2961" s="1">
        <v>43042</v>
      </c>
      <c r="E2961">
        <f t="shared" si="292"/>
        <v>2884.21</v>
      </c>
      <c r="F2961">
        <f t="shared" si="293"/>
        <v>3433.7965910535199</v>
      </c>
      <c r="G2961" s="2">
        <f t="shared" si="294"/>
        <v>4.1607578126878764E-5</v>
      </c>
      <c r="H2961" s="2">
        <f t="shared" si="295"/>
        <v>-7.044666109062658E-3</v>
      </c>
      <c r="I2961">
        <f t="shared" si="296"/>
        <v>18762.506342618486</v>
      </c>
      <c r="J2961">
        <f t="shared" si="297"/>
        <v>31296.882349830066</v>
      </c>
      <c r="AB2961" s="1">
        <v>43032</v>
      </c>
      <c r="AC2961">
        <v>2872.56</v>
      </c>
    </row>
    <row r="2962" spans="1:29">
      <c r="A2962" s="1">
        <v>43013</v>
      </c>
      <c r="B2962">
        <v>3429.3337784559099</v>
      </c>
      <c r="D2962" s="1">
        <v>43045</v>
      </c>
      <c r="E2962">
        <f t="shared" si="292"/>
        <v>2887.02</v>
      </c>
      <c r="F2962">
        <f t="shared" si="293"/>
        <v>3470.9195094837601</v>
      </c>
      <c r="G2962" s="2">
        <f t="shared" si="294"/>
        <v>9.74270250779119E-4</v>
      </c>
      <c r="H2962" s="2">
        <f t="shared" si="295"/>
        <v>1.0779692579573863E-2</v>
      </c>
      <c r="I2962">
        <f t="shared" si="296"/>
        <v>18780.786094378152</v>
      </c>
      <c r="J2962">
        <f t="shared" si="297"/>
        <v>31634.253120260324</v>
      </c>
      <c r="AB2962" s="1">
        <v>43033</v>
      </c>
      <c r="AC2962">
        <v>2865.85</v>
      </c>
    </row>
    <row r="2963" spans="1:29">
      <c r="A2963" s="1">
        <v>43014</v>
      </c>
      <c r="B2963">
        <v>3430.68015662997</v>
      </c>
      <c r="D2963" s="1">
        <v>43046</v>
      </c>
      <c r="E2963">
        <f t="shared" si="292"/>
        <v>2887.01</v>
      </c>
      <c r="F2963">
        <f t="shared" si="293"/>
        <v>3455.6501879847601</v>
      </c>
      <c r="G2963" s="2">
        <f t="shared" si="294"/>
        <v>-3.463779260193256E-6</v>
      </c>
      <c r="H2963" s="2">
        <f t="shared" si="295"/>
        <v>-4.4305643011616543E-3</v>
      </c>
      <c r="I2963">
        <f t="shared" si="296"/>
        <v>18780.721041880788</v>
      </c>
      <c r="J2963">
        <f t="shared" si="297"/>
        <v>31494.095527691788</v>
      </c>
      <c r="AB2963" s="1">
        <v>43034</v>
      </c>
      <c r="AC2963">
        <v>2865.47</v>
      </c>
    </row>
    <row r="2964" spans="1:29">
      <c r="A2964" s="1">
        <v>43017</v>
      </c>
      <c r="B2964">
        <v>3430.68015662997</v>
      </c>
      <c r="D2964" s="1">
        <v>43047</v>
      </c>
      <c r="E2964">
        <f t="shared" si="292"/>
        <v>2883.3</v>
      </c>
      <c r="F2964">
        <f t="shared" si="293"/>
        <v>3472.4642531954801</v>
      </c>
      <c r="G2964" s="2">
        <f t="shared" si="294"/>
        <v>-1.2850665567489816E-3</v>
      </c>
      <c r="H2964" s="2">
        <f t="shared" si="295"/>
        <v>4.8343241969316057E-3</v>
      </c>
      <c r="I2964">
        <f t="shared" si="296"/>
        <v>18756.586565358237</v>
      </c>
      <c r="J2964">
        <f t="shared" si="297"/>
        <v>31646.348195761781</v>
      </c>
      <c r="AB2964" s="1">
        <v>43035</v>
      </c>
      <c r="AC2964">
        <v>2870.5</v>
      </c>
    </row>
    <row r="2965" spans="1:29">
      <c r="A2965" s="1">
        <v>43018</v>
      </c>
      <c r="B2965">
        <v>3489.3665416829499</v>
      </c>
      <c r="D2965" s="1">
        <v>43048</v>
      </c>
      <c r="E2965">
        <f t="shared" si="292"/>
        <v>2878</v>
      </c>
      <c r="F2965">
        <f t="shared" si="293"/>
        <v>3477.0053345790202</v>
      </c>
      <c r="G2965" s="2">
        <f t="shared" si="294"/>
        <v>-1.8381715395554554E-3</v>
      </c>
      <c r="H2965" s="2">
        <f t="shared" si="295"/>
        <v>1.2763910761782412E-3</v>
      </c>
      <c r="I2965">
        <f t="shared" si="296"/>
        <v>18722.108741754586</v>
      </c>
      <c r="J2965">
        <f t="shared" si="297"/>
        <v>31686.741312192476</v>
      </c>
      <c r="AB2965" s="1">
        <v>43038</v>
      </c>
      <c r="AC2965">
        <v>2881.79</v>
      </c>
    </row>
    <row r="2966" spans="1:29">
      <c r="A2966" s="1">
        <v>43019</v>
      </c>
      <c r="B2966">
        <v>3476.0660002981399</v>
      </c>
      <c r="D2966" s="1">
        <v>43049</v>
      </c>
      <c r="E2966">
        <f t="shared" si="292"/>
        <v>2863.34</v>
      </c>
      <c r="F2966">
        <f t="shared" si="293"/>
        <v>3423.7929104619702</v>
      </c>
      <c r="G2966" s="2">
        <f t="shared" si="294"/>
        <v>-5.0938151494092088E-3</v>
      </c>
      <c r="H2966" s="2">
        <f t="shared" si="295"/>
        <v>-1.5335445403110637E-2</v>
      </c>
      <c r="I2966">
        <f t="shared" si="296"/>
        <v>18626.741780616951</v>
      </c>
      <c r="J2966">
        <f t="shared" si="297"/>
        <v>31200.81102079686</v>
      </c>
      <c r="AB2966" s="1">
        <v>43039</v>
      </c>
      <c r="AC2966">
        <v>2879.74</v>
      </c>
    </row>
    <row r="2967" spans="1:29">
      <c r="A2967" s="1">
        <v>43020</v>
      </c>
      <c r="B2967">
        <v>3499.6777318050099</v>
      </c>
      <c r="D2967" s="1">
        <v>43052</v>
      </c>
      <c r="E2967">
        <f t="shared" si="292"/>
        <v>2864.22</v>
      </c>
      <c r="F2967">
        <f t="shared" si="293"/>
        <v>3425.4816462802</v>
      </c>
      <c r="G2967" s="2">
        <f t="shared" si="294"/>
        <v>3.0733339386856962E-4</v>
      </c>
      <c r="H2967" s="2">
        <f t="shared" si="295"/>
        <v>4.6188617978345581E-4</v>
      </c>
      <c r="I2967">
        <f t="shared" si="296"/>
        <v>18632.466400385099</v>
      </c>
      <c r="J2967">
        <f t="shared" si="297"/>
        <v>31215.222244205401</v>
      </c>
      <c r="AB2967" s="1">
        <v>43040</v>
      </c>
      <c r="AC2967">
        <v>2880.42</v>
      </c>
    </row>
    <row r="2968" spans="1:29">
      <c r="A2968" s="1">
        <v>43021</v>
      </c>
      <c r="B2968">
        <v>3530.9267947140002</v>
      </c>
      <c r="D2968" s="1">
        <v>43053</v>
      </c>
      <c r="E2968">
        <f t="shared" si="292"/>
        <v>2866.39</v>
      </c>
      <c r="F2968">
        <f t="shared" si="293"/>
        <v>3451.6884280121799</v>
      </c>
      <c r="G2968" s="2">
        <f t="shared" si="294"/>
        <v>7.5762336692020149E-4</v>
      </c>
      <c r="H2968" s="2">
        <f t="shared" si="295"/>
        <v>7.6191900281664341E-3</v>
      </c>
      <c r="I2968">
        <f t="shared" si="296"/>
        <v>18646.582792313387</v>
      </c>
      <c r="J2968">
        <f t="shared" si="297"/>
        <v>31453.056954255448</v>
      </c>
      <c r="AB2968" s="1">
        <v>43041</v>
      </c>
      <c r="AC2968">
        <v>2884.09</v>
      </c>
    </row>
    <row r="2969" spans="1:29">
      <c r="A2969" s="1">
        <v>43024</v>
      </c>
      <c r="B2969">
        <v>3522.5371230753599</v>
      </c>
      <c r="D2969" s="1">
        <v>43054</v>
      </c>
      <c r="E2969">
        <f t="shared" si="292"/>
        <v>2872.04</v>
      </c>
      <c r="F2969">
        <f t="shared" si="293"/>
        <v>3444.4646607464501</v>
      </c>
      <c r="G2969" s="2">
        <f t="shared" si="294"/>
        <v>1.9711204686034822E-3</v>
      </c>
      <c r="H2969" s="2">
        <f t="shared" si="295"/>
        <v>-2.1241705650515744E-3</v>
      </c>
      <c r="I2969">
        <f t="shared" si="296"/>
        <v>18683.337453324824</v>
      </c>
      <c r="J2969">
        <f t="shared" si="297"/>
        <v>31386.245296492329</v>
      </c>
      <c r="AB2969" s="1">
        <v>43042</v>
      </c>
      <c r="AC2969">
        <v>2884.21</v>
      </c>
    </row>
    <row r="2970" spans="1:29">
      <c r="A2970" s="1">
        <v>43025</v>
      </c>
      <c r="B2970">
        <v>3480.3788174546698</v>
      </c>
      <c r="D2970" s="1">
        <v>43055</v>
      </c>
      <c r="E2970">
        <f t="shared" si="292"/>
        <v>2869.93</v>
      </c>
      <c r="F2970">
        <f t="shared" si="293"/>
        <v>3442.1998261773401</v>
      </c>
      <c r="G2970" s="2">
        <f t="shared" si="294"/>
        <v>-7.34669433573365E-4</v>
      </c>
      <c r="H2970" s="2">
        <f t="shared" si="295"/>
        <v>-6.8887796398756562E-4</v>
      </c>
      <c r="I2970">
        <f t="shared" si="296"/>
        <v>18669.61137638073</v>
      </c>
      <c r="J2970">
        <f t="shared" si="297"/>
        <v>31364.624003735269</v>
      </c>
      <c r="AB2970" s="1">
        <v>43045</v>
      </c>
      <c r="AC2970">
        <v>2887.02</v>
      </c>
    </row>
    <row r="2971" spans="1:29">
      <c r="A2971" s="1">
        <v>43026</v>
      </c>
      <c r="B2971">
        <v>3463.7108244866099</v>
      </c>
      <c r="D2971" s="1">
        <v>43056</v>
      </c>
      <c r="E2971">
        <f t="shared" si="292"/>
        <v>2872.99</v>
      </c>
      <c r="F2971">
        <f t="shared" si="293"/>
        <v>3495.13715648179</v>
      </c>
      <c r="G2971" s="2">
        <f t="shared" si="294"/>
        <v>1.0662280961555304E-3</v>
      </c>
      <c r="H2971" s="2">
        <f t="shared" si="295"/>
        <v>1.5347575021660587E-2</v>
      </c>
      <c r="I2971">
        <f t="shared" si="296"/>
        <v>18689.517440574531</v>
      </c>
      <c r="J2971">
        <f t="shared" si="297"/>
        <v>31845.994923658771</v>
      </c>
      <c r="AB2971" s="1">
        <v>43046</v>
      </c>
      <c r="AC2971">
        <v>2887.01</v>
      </c>
    </row>
    <row r="2972" spans="1:29">
      <c r="A2972" s="1">
        <v>43027</v>
      </c>
      <c r="B2972">
        <v>3487.37806152644</v>
      </c>
      <c r="D2972" s="1">
        <v>43059</v>
      </c>
      <c r="E2972">
        <f t="shared" si="292"/>
        <v>2873.08</v>
      </c>
      <c r="F2972">
        <f t="shared" si="293"/>
        <v>3437.2463646046299</v>
      </c>
      <c r="G2972" s="2">
        <f t="shared" si="294"/>
        <v>3.1326248960183989E-5</v>
      </c>
      <c r="H2972" s="2">
        <f t="shared" si="295"/>
        <v>-1.6594588153868304E-2</v>
      </c>
      <c r="I2972">
        <f t="shared" si="296"/>
        <v>18690.102913050821</v>
      </c>
      <c r="J2972">
        <f t="shared" si="297"/>
        <v>31317.523753550475</v>
      </c>
      <c r="AB2972" s="1">
        <v>43047</v>
      </c>
      <c r="AC2972">
        <v>2883.3</v>
      </c>
    </row>
    <row r="2973" spans="1:29">
      <c r="A2973" s="1">
        <v>43028</v>
      </c>
      <c r="B2973">
        <v>3450.2996112791998</v>
      </c>
      <c r="D2973" s="1">
        <v>43060</v>
      </c>
      <c r="E2973">
        <f t="shared" si="292"/>
        <v>2878.97</v>
      </c>
      <c r="F2973">
        <f t="shared" si="293"/>
        <v>3460.87328934679</v>
      </c>
      <c r="G2973" s="2">
        <f t="shared" si="294"/>
        <v>2.0500647388863591E-3</v>
      </c>
      <c r="H2973" s="2">
        <f t="shared" si="295"/>
        <v>6.8424451732043926E-3</v>
      </c>
      <c r="I2973">
        <f t="shared" si="296"/>
        <v>18728.418833999025</v>
      </c>
      <c r="J2973">
        <f t="shared" si="297"/>
        <v>31531.812192794667</v>
      </c>
      <c r="AB2973" s="1">
        <v>43048</v>
      </c>
      <c r="AC2973">
        <v>2878</v>
      </c>
    </row>
    <row r="2974" spans="1:29">
      <c r="A2974" s="1">
        <v>43031</v>
      </c>
      <c r="B2974">
        <v>3455.75671886486</v>
      </c>
      <c r="D2974" s="1">
        <v>43061</v>
      </c>
      <c r="E2974">
        <f t="shared" si="292"/>
        <v>2887</v>
      </c>
      <c r="F2974">
        <f t="shared" si="293"/>
        <v>3498.4126157363198</v>
      </c>
      <c r="G2974" s="2">
        <f t="shared" si="294"/>
        <v>2.7891919679607913E-3</v>
      </c>
      <c r="H2974" s="2">
        <f t="shared" si="295"/>
        <v>1.0815429410216371E-2</v>
      </c>
      <c r="I2974">
        <f t="shared" si="296"/>
        <v>18780.65598938342</v>
      </c>
      <c r="J2974">
        <f t="shared" si="297"/>
        <v>31872.842281742036</v>
      </c>
      <c r="AB2974" s="1">
        <v>43049</v>
      </c>
      <c r="AC2974">
        <v>2863.34</v>
      </c>
    </row>
    <row r="2975" spans="1:29">
      <c r="A2975" s="1">
        <v>43032</v>
      </c>
      <c r="B2975">
        <v>3444.2481265126798</v>
      </c>
      <c r="D2975" s="1">
        <v>43063</v>
      </c>
      <c r="E2975">
        <f t="shared" si="292"/>
        <v>2884.64</v>
      </c>
      <c r="F2975">
        <f t="shared" si="293"/>
        <v>3481.48045586427</v>
      </c>
      <c r="G2975" s="2">
        <f t="shared" si="294"/>
        <v>-8.1745756841011818E-4</v>
      </c>
      <c r="H2975" s="2">
        <f t="shared" si="295"/>
        <v>-4.8713042750814558E-3</v>
      </c>
      <c r="I2975">
        <f t="shared" si="296"/>
        <v>18765.303600005191</v>
      </c>
      <c r="J2975">
        <f t="shared" si="297"/>
        <v>31717.579968875991</v>
      </c>
      <c r="AB2975" s="1">
        <v>43052</v>
      </c>
      <c r="AC2975">
        <v>2864.22</v>
      </c>
    </row>
    <row r="2976" spans="1:29">
      <c r="A2976" s="1">
        <v>43033</v>
      </c>
      <c r="B2976">
        <v>3438.5968815351098</v>
      </c>
      <c r="D2976" s="1">
        <v>43066</v>
      </c>
      <c r="E2976">
        <f t="shared" si="292"/>
        <v>2886.7</v>
      </c>
      <c r="F2976">
        <f t="shared" si="293"/>
        <v>3503.3871652749699</v>
      </c>
      <c r="G2976" s="2">
        <f t="shared" si="294"/>
        <v>7.1412723944752621E-4</v>
      </c>
      <c r="H2976" s="2">
        <f t="shared" si="295"/>
        <v>6.2610053504027156E-3</v>
      </c>
      <c r="I2976">
        <f t="shared" si="296"/>
        <v>18778.704414462456</v>
      </c>
      <c r="J2976">
        <f t="shared" si="297"/>
        <v>31916.163906762948</v>
      </c>
      <c r="AB2976" s="1">
        <v>43053</v>
      </c>
      <c r="AC2976">
        <v>2866.39</v>
      </c>
    </row>
    <row r="2977" spans="1:29">
      <c r="A2977" s="1">
        <v>43034</v>
      </c>
      <c r="B2977">
        <v>3412.7205182089601</v>
      </c>
      <c r="D2977" s="1">
        <v>43067</v>
      </c>
      <c r="E2977">
        <f t="shared" si="292"/>
        <v>2886.61</v>
      </c>
      <c r="F2977">
        <f t="shared" si="293"/>
        <v>3504.8914479187401</v>
      </c>
      <c r="G2977" s="2">
        <f t="shared" si="294"/>
        <v>-3.1177469082210862E-5</v>
      </c>
      <c r="H2977" s="2">
        <f t="shared" si="295"/>
        <v>3.9803029777204591E-4</v>
      </c>
      <c r="I2977">
        <f t="shared" si="296"/>
        <v>18778.118941986169</v>
      </c>
      <c r="J2977">
        <f t="shared" si="297"/>
        <v>31928.867506986495</v>
      </c>
      <c r="AB2977" s="1">
        <v>43054</v>
      </c>
      <c r="AC2977">
        <v>2872.04</v>
      </c>
    </row>
    <row r="2978" spans="1:29">
      <c r="A2978" s="1">
        <v>43035</v>
      </c>
      <c r="B2978">
        <v>3424.52510228559</v>
      </c>
      <c r="D2978" s="1">
        <v>43068</v>
      </c>
      <c r="E2978">
        <f t="shared" si="292"/>
        <v>2879.29</v>
      </c>
      <c r="F2978">
        <f t="shared" si="293"/>
        <v>3461.7910805523502</v>
      </c>
      <c r="G2978" s="2">
        <f t="shared" si="294"/>
        <v>-2.5358465466412961E-3</v>
      </c>
      <c r="H2978" s="2">
        <f t="shared" si="295"/>
        <v>-1.2328553843595135E-2</v>
      </c>
      <c r="I2978">
        <f t="shared" si="296"/>
        <v>18730.500513914714</v>
      </c>
      <c r="J2978">
        <f t="shared" si="297"/>
        <v>31535.230744761597</v>
      </c>
      <c r="AB2978" s="1">
        <v>43055</v>
      </c>
      <c r="AC2978">
        <v>2869.93</v>
      </c>
    </row>
    <row r="2979" spans="1:29">
      <c r="A2979" s="1">
        <v>43038</v>
      </c>
      <c r="B2979">
        <v>3454.2323679517899</v>
      </c>
      <c r="D2979" s="1">
        <v>43069</v>
      </c>
      <c r="E2979">
        <f t="shared" si="292"/>
        <v>2875.55</v>
      </c>
      <c r="F2979">
        <f t="shared" si="293"/>
        <v>3431.4920563047999</v>
      </c>
      <c r="G2979" s="2">
        <f t="shared" si="294"/>
        <v>-1.29893133376624E-3</v>
      </c>
      <c r="H2979" s="2">
        <f t="shared" si="295"/>
        <v>-8.7837619148353526E-3</v>
      </c>
      <c r="I2979">
        <f t="shared" si="296"/>
        <v>18706.170879900066</v>
      </c>
      <c r="J2979">
        <f t="shared" si="297"/>
        <v>31258.232785970216</v>
      </c>
      <c r="AB2979" s="1">
        <v>43056</v>
      </c>
      <c r="AC2979">
        <v>2872.99</v>
      </c>
    </row>
    <row r="2980" spans="1:29">
      <c r="A2980" s="1">
        <v>43039</v>
      </c>
      <c r="B2980">
        <v>3433.0156105268202</v>
      </c>
      <c r="D2980" s="1">
        <v>43070</v>
      </c>
      <c r="E2980">
        <f t="shared" si="292"/>
        <v>2887.39</v>
      </c>
      <c r="F2980">
        <f t="shared" si="293"/>
        <v>3460.2924133746601</v>
      </c>
      <c r="G2980" s="2">
        <f t="shared" si="294"/>
        <v>4.1174731790438734E-3</v>
      </c>
      <c r="H2980" s="2">
        <f t="shared" si="295"/>
        <v>8.3616054026945611E-3</v>
      </c>
      <c r="I2980">
        <f t="shared" si="296"/>
        <v>18783.193036780667</v>
      </c>
      <c r="J2980">
        <f t="shared" si="297"/>
        <v>31519.601794112066</v>
      </c>
      <c r="AB2980" s="1">
        <v>43059</v>
      </c>
      <c r="AC2980">
        <v>2873.08</v>
      </c>
    </row>
    <row r="2981" spans="1:29">
      <c r="A2981" s="1">
        <v>43040</v>
      </c>
      <c r="B2981">
        <v>3450.9874575874201</v>
      </c>
      <c r="D2981" s="1">
        <v>43073</v>
      </c>
      <c r="E2981">
        <f t="shared" si="292"/>
        <v>2886.3</v>
      </c>
      <c r="F2981">
        <f t="shared" si="293"/>
        <v>3446.3113777673602</v>
      </c>
      <c r="G2981" s="2">
        <f t="shared" si="294"/>
        <v>-3.7750355857701923E-4</v>
      </c>
      <c r="H2981" s="2">
        <f t="shared" si="295"/>
        <v>-4.0717694763993447E-3</v>
      </c>
      <c r="I2981">
        <f t="shared" si="296"/>
        <v>18776.102314567845</v>
      </c>
      <c r="J2981">
        <f t="shared" si="297"/>
        <v>31391.26124161854</v>
      </c>
      <c r="AB2981" s="1">
        <v>43060</v>
      </c>
      <c r="AC2981">
        <v>2878.97</v>
      </c>
    </row>
    <row r="2982" spans="1:29">
      <c r="A2982" s="1">
        <v>43041</v>
      </c>
      <c r="B2982">
        <v>3458.0489844465501</v>
      </c>
      <c r="D2982" s="1">
        <v>43074</v>
      </c>
      <c r="E2982">
        <f t="shared" si="292"/>
        <v>2892.76</v>
      </c>
      <c r="F2982">
        <f t="shared" si="293"/>
        <v>3419.2978807561999</v>
      </c>
      <c r="G2982" s="2">
        <f t="shared" si="294"/>
        <v>2.2381595814711108E-3</v>
      </c>
      <c r="H2982" s="2">
        <f t="shared" si="295"/>
        <v>-7.8697288679863472E-3</v>
      </c>
      <c r="I2982">
        <f t="shared" si="296"/>
        <v>18818.126227865876</v>
      </c>
      <c r="J2982">
        <f t="shared" si="297"/>
        <v>31144.220526822875</v>
      </c>
      <c r="AB2982" s="1">
        <v>43061</v>
      </c>
      <c r="AC2982">
        <v>2887</v>
      </c>
    </row>
    <row r="2983" spans="1:29">
      <c r="A2983" s="1">
        <v>43042</v>
      </c>
      <c r="B2983">
        <v>3433.7965910535199</v>
      </c>
      <c r="D2983" s="1">
        <v>43075</v>
      </c>
      <c r="E2983">
        <f t="shared" si="292"/>
        <v>2896.44</v>
      </c>
      <c r="F2983">
        <f t="shared" si="293"/>
        <v>3426.9539171237302</v>
      </c>
      <c r="G2983" s="2">
        <f t="shared" si="294"/>
        <v>1.2721414842571388E-3</v>
      </c>
      <c r="H2983" s="2">
        <f t="shared" si="295"/>
        <v>2.2077175946507385E-3</v>
      </c>
      <c r="I2983">
        <f t="shared" si="296"/>
        <v>18842.06554689633</v>
      </c>
      <c r="J2983">
        <f t="shared" si="297"/>
        <v>31212.978170451621</v>
      </c>
      <c r="AB2983" s="1">
        <v>43063</v>
      </c>
      <c r="AC2983">
        <v>2884.64</v>
      </c>
    </row>
    <row r="2984" spans="1:29">
      <c r="A2984" s="1">
        <v>43045</v>
      </c>
      <c r="B2984">
        <v>3470.9195094837601</v>
      </c>
      <c r="D2984" s="1">
        <v>43076</v>
      </c>
      <c r="E2984">
        <f t="shared" si="292"/>
        <v>2886.89</v>
      </c>
      <c r="F2984">
        <f t="shared" si="293"/>
        <v>3384.5313566096702</v>
      </c>
      <c r="G2984" s="2">
        <f t="shared" si="294"/>
        <v>-3.2971509853475522E-3</v>
      </c>
      <c r="H2984" s="2">
        <f t="shared" si="295"/>
        <v>-1.2410436156449134E-2</v>
      </c>
      <c r="I2984">
        <f t="shared" si="296"/>
        <v>18779.940411912397</v>
      </c>
      <c r="J2984">
        <f t="shared" si="297"/>
        <v>30825.611497614591</v>
      </c>
      <c r="AB2984" s="1">
        <v>43066</v>
      </c>
      <c r="AC2984">
        <v>2886.7</v>
      </c>
    </row>
    <row r="2985" spans="1:29">
      <c r="A2985" s="1">
        <v>43046</v>
      </c>
      <c r="B2985">
        <v>3455.6501879847601</v>
      </c>
      <c r="D2985" s="1">
        <v>43077</v>
      </c>
      <c r="E2985">
        <f t="shared" si="292"/>
        <v>2887.3</v>
      </c>
      <c r="F2985">
        <f t="shared" si="293"/>
        <v>3368.5532112701799</v>
      </c>
      <c r="G2985" s="2">
        <f t="shared" si="294"/>
        <v>1.4202134476914985E-4</v>
      </c>
      <c r="H2985" s="2">
        <f t="shared" si="295"/>
        <v>-4.7522820788682748E-3</v>
      </c>
      <c r="I2985">
        <f t="shared" si="296"/>
        <v>18782.607564304381</v>
      </c>
      <c r="J2985">
        <f t="shared" si="297"/>
        <v>30679.119496524323</v>
      </c>
      <c r="AB2985" s="1">
        <v>43067</v>
      </c>
      <c r="AC2985">
        <v>2886.61</v>
      </c>
    </row>
    <row r="2986" spans="1:29">
      <c r="A2986" s="1">
        <v>43047</v>
      </c>
      <c r="B2986">
        <v>3472.4642531954801</v>
      </c>
      <c r="D2986" s="1">
        <v>43080</v>
      </c>
      <c r="E2986">
        <f t="shared" si="292"/>
        <v>2888.34</v>
      </c>
      <c r="F2986">
        <f t="shared" si="293"/>
        <v>3365.7533597506299</v>
      </c>
      <c r="G2986" s="2">
        <f t="shared" si="294"/>
        <v>3.6019810895981941E-4</v>
      </c>
      <c r="H2986" s="2">
        <f t="shared" si="295"/>
        <v>-8.6252251546673408E-4</v>
      </c>
      <c r="I2986">
        <f t="shared" si="296"/>
        <v>18789.373024030378</v>
      </c>
      <c r="J2986">
        <f t="shared" si="297"/>
        <v>30652.658065203876</v>
      </c>
      <c r="AB2986" s="1">
        <v>43068</v>
      </c>
      <c r="AC2986">
        <v>2879.29</v>
      </c>
    </row>
    <row r="2987" spans="1:29">
      <c r="A2987" s="1">
        <v>43048</v>
      </c>
      <c r="B2987">
        <v>3477.0053345790202</v>
      </c>
      <c r="D2987" s="1">
        <v>43081</v>
      </c>
      <c r="E2987">
        <f t="shared" si="292"/>
        <v>2887.4</v>
      </c>
      <c r="F2987">
        <f t="shared" si="293"/>
        <v>3350.6555611860999</v>
      </c>
      <c r="G2987" s="2">
        <f t="shared" si="294"/>
        <v>-3.2544645021015395E-4</v>
      </c>
      <c r="H2987" s="2">
        <f t="shared" si="295"/>
        <v>-4.517060710072884E-3</v>
      </c>
      <c r="I2987">
        <f t="shared" si="296"/>
        <v>18783.258089278032</v>
      </c>
      <c r="J2987">
        <f t="shared" si="297"/>
        <v>30514.198147798244</v>
      </c>
      <c r="AB2987" s="1">
        <v>43069</v>
      </c>
      <c r="AC2987">
        <v>2875.55</v>
      </c>
    </row>
    <row r="2988" spans="1:29">
      <c r="A2988" s="1">
        <v>43049</v>
      </c>
      <c r="B2988">
        <v>3423.7929104619702</v>
      </c>
      <c r="D2988" s="1">
        <v>43082</v>
      </c>
      <c r="E2988">
        <f t="shared" si="292"/>
        <v>2898.56</v>
      </c>
      <c r="F2988">
        <f t="shared" si="293"/>
        <v>3381.97708450551</v>
      </c>
      <c r="G2988" s="2">
        <f t="shared" si="294"/>
        <v>3.8650689201356059E-3</v>
      </c>
      <c r="H2988" s="2">
        <f t="shared" si="295"/>
        <v>9.3165299616076672E-3</v>
      </c>
      <c r="I2988">
        <f t="shared" si="296"/>
        <v>18855.856676337786</v>
      </c>
      <c r="J2988">
        <f t="shared" si="297"/>
        <v>30798.484589096639</v>
      </c>
      <c r="AB2988" s="1">
        <v>43070</v>
      </c>
      <c r="AC2988">
        <v>2887.39</v>
      </c>
    </row>
    <row r="2989" spans="1:29">
      <c r="A2989" s="1">
        <v>43052</v>
      </c>
      <c r="B2989">
        <v>3425.4816462802</v>
      </c>
      <c r="D2989" s="1">
        <v>43083</v>
      </c>
      <c r="E2989">
        <f t="shared" si="292"/>
        <v>2901.61</v>
      </c>
      <c r="F2989">
        <f t="shared" si="293"/>
        <v>3408.02256660789</v>
      </c>
      <c r="G2989" s="2">
        <f t="shared" si="294"/>
        <v>1.0522466328108937E-3</v>
      </c>
      <c r="H2989" s="2">
        <f t="shared" si="295"/>
        <v>7.6699099836397781E-3</v>
      </c>
      <c r="I2989">
        <f t="shared" si="296"/>
        <v>18875.697688034226</v>
      </c>
      <c r="J2989">
        <f t="shared" si="297"/>
        <v>31034.706193527523</v>
      </c>
      <c r="AB2989" s="1">
        <v>43073</v>
      </c>
      <c r="AC2989">
        <v>2886.3</v>
      </c>
    </row>
    <row r="2990" spans="1:29">
      <c r="A2990" s="1">
        <v>43053</v>
      </c>
      <c r="B2990">
        <v>3451.6884280121799</v>
      </c>
      <c r="D2990" s="1">
        <v>43084</v>
      </c>
      <c r="E2990">
        <f t="shared" si="292"/>
        <v>2903.16</v>
      </c>
      <c r="F2990">
        <f t="shared" si="293"/>
        <v>3410.86172281568</v>
      </c>
      <c r="G2990" s="2">
        <f t="shared" si="294"/>
        <v>5.3418619318224003E-4</v>
      </c>
      <c r="H2990" s="2">
        <f t="shared" si="295"/>
        <v>8.0173101900146227E-4</v>
      </c>
      <c r="I2990">
        <f t="shared" si="296"/>
        <v>18885.780825125858</v>
      </c>
      <c r="J2990">
        <f t="shared" si="297"/>
        <v>31059.58768014847</v>
      </c>
      <c r="AB2990" s="1">
        <v>43074</v>
      </c>
      <c r="AC2990">
        <v>2892.76</v>
      </c>
    </row>
    <row r="2991" spans="1:29">
      <c r="A2991" s="1">
        <v>43054</v>
      </c>
      <c r="B2991">
        <v>3444.4646607464501</v>
      </c>
      <c r="D2991" s="1">
        <v>43087</v>
      </c>
      <c r="E2991">
        <f t="shared" si="292"/>
        <v>2895.91</v>
      </c>
      <c r="F2991">
        <f t="shared" si="293"/>
        <v>3424.5529499092299</v>
      </c>
      <c r="G2991" s="2">
        <f t="shared" si="294"/>
        <v>-2.4972788272089597E-3</v>
      </c>
      <c r="H2991" s="2">
        <f t="shared" si="295"/>
        <v>3.9826590432282209E-3</v>
      </c>
      <c r="I2991">
        <f t="shared" si="296"/>
        <v>18838.61776453596</v>
      </c>
      <c r="J2991">
        <f t="shared" si="297"/>
        <v>31183.287427901752</v>
      </c>
      <c r="AB2991" s="1">
        <v>43075</v>
      </c>
      <c r="AC2991">
        <v>2896.44</v>
      </c>
    </row>
    <row r="2992" spans="1:29">
      <c r="A2992" s="1">
        <v>43055</v>
      </c>
      <c r="B2992">
        <v>3442.1998261773401</v>
      </c>
      <c r="D2992" s="1">
        <v>43088</v>
      </c>
      <c r="E2992">
        <f t="shared" si="292"/>
        <v>2882.37</v>
      </c>
      <c r="F2992">
        <f t="shared" si="293"/>
        <v>3407.8622240545501</v>
      </c>
      <c r="G2992" s="2">
        <f t="shared" si="294"/>
        <v>-4.6755596686360867E-3</v>
      </c>
      <c r="H2992" s="2">
        <f t="shared" si="295"/>
        <v>-4.9051899963192033E-3</v>
      </c>
      <c r="I2992">
        <f t="shared" si="296"/>
        <v>18750.536683103244</v>
      </c>
      <c r="J2992">
        <f t="shared" si="297"/>
        <v>31030.327478358064</v>
      </c>
      <c r="AB2992" s="1">
        <v>43076</v>
      </c>
      <c r="AC2992">
        <v>2886.89</v>
      </c>
    </row>
    <row r="2993" spans="1:29">
      <c r="A2993" s="1">
        <v>43056</v>
      </c>
      <c r="B2993">
        <v>3495.13715648179</v>
      </c>
      <c r="D2993" s="1">
        <v>43089</v>
      </c>
      <c r="E2993">
        <f t="shared" si="292"/>
        <v>2875.49</v>
      </c>
      <c r="F2993">
        <f t="shared" si="293"/>
        <v>3411.80797559755</v>
      </c>
      <c r="G2993" s="2">
        <f t="shared" si="294"/>
        <v>-2.3869246488132934E-3</v>
      </c>
      <c r="H2993" s="2">
        <f t="shared" si="295"/>
        <v>1.1264885475213656E-3</v>
      </c>
      <c r="I2993">
        <f t="shared" si="296"/>
        <v>18705.780564915869</v>
      </c>
      <c r="J2993">
        <f t="shared" si="297"/>
        <v>31065.28278688827</v>
      </c>
      <c r="AB2993" s="1">
        <v>43077</v>
      </c>
      <c r="AC2993">
        <v>2887.3</v>
      </c>
    </row>
    <row r="2994" spans="1:29">
      <c r="A2994" s="1">
        <v>43059</v>
      </c>
      <c r="B2994">
        <v>3437.2463646046299</v>
      </c>
      <c r="D2994" s="1">
        <v>43090</v>
      </c>
      <c r="E2994">
        <f t="shared" si="292"/>
        <v>2882.06</v>
      </c>
      <c r="F2994">
        <f t="shared" si="293"/>
        <v>3422.0503306098699</v>
      </c>
      <c r="G2994" s="2">
        <f t="shared" si="294"/>
        <v>2.2848279771447988E-3</v>
      </c>
      <c r="H2994" s="2">
        <f t="shared" si="295"/>
        <v>2.9706822929545748E-3</v>
      </c>
      <c r="I2994">
        <f t="shared" si="296"/>
        <v>18748.520055684919</v>
      </c>
      <c r="J2994">
        <f t="shared" si="297"/>
        <v>31157.567872388903</v>
      </c>
      <c r="AB2994" s="1">
        <v>43080</v>
      </c>
      <c r="AC2994">
        <v>2888.34</v>
      </c>
    </row>
    <row r="2995" spans="1:29">
      <c r="A2995" s="1">
        <v>43060</v>
      </c>
      <c r="B2995">
        <v>3460.87328934679</v>
      </c>
      <c r="D2995" s="1">
        <v>43091</v>
      </c>
      <c r="E2995">
        <f t="shared" si="292"/>
        <v>2881.07</v>
      </c>
      <c r="F2995">
        <f t="shared" si="293"/>
        <v>3443.00517169263</v>
      </c>
      <c r="G2995" s="2">
        <f t="shared" si="294"/>
        <v>-3.4350429900831259E-4</v>
      </c>
      <c r="H2995" s="2">
        <f t="shared" si="295"/>
        <v>6.0921262128524559E-3</v>
      </c>
      <c r="I2995">
        <f t="shared" si="296"/>
        <v>18742.079858445748</v>
      </c>
      <c r="J2995">
        <f t="shared" si="297"/>
        <v>31347.383708353012</v>
      </c>
      <c r="AB2995" s="1">
        <v>43081</v>
      </c>
      <c r="AC2995">
        <v>2887.4</v>
      </c>
    </row>
    <row r="2996" spans="1:29">
      <c r="A2996" s="1">
        <v>43061</v>
      </c>
      <c r="B2996">
        <v>3498.4126157363198</v>
      </c>
      <c r="D2996" s="1">
        <v>43095</v>
      </c>
      <c r="E2996">
        <f t="shared" si="292"/>
        <v>2886.92</v>
      </c>
      <c r="F2996">
        <f t="shared" si="293"/>
        <v>3450.08200736869</v>
      </c>
      <c r="G2996" s="2">
        <f t="shared" si="294"/>
        <v>2.0304956144765463E-3</v>
      </c>
      <c r="H2996" s="2">
        <f t="shared" si="295"/>
        <v>2.0240748558169827E-3</v>
      </c>
      <c r="I2996">
        <f t="shared" si="296"/>
        <v>18780.135569404491</v>
      </c>
      <c r="J2996">
        <f t="shared" si="297"/>
        <v>31410.833159512735</v>
      </c>
      <c r="AB2996" s="1">
        <v>43082</v>
      </c>
      <c r="AC2996">
        <v>2898.56</v>
      </c>
    </row>
    <row r="2997" spans="1:29">
      <c r="A2997" s="1">
        <v>43063</v>
      </c>
      <c r="B2997">
        <v>3481.48045586427</v>
      </c>
      <c r="D2997" s="1">
        <v>43096</v>
      </c>
      <c r="E2997">
        <f t="shared" si="292"/>
        <v>2899.49</v>
      </c>
      <c r="F2997">
        <f t="shared" si="293"/>
        <v>3498.0105633552998</v>
      </c>
      <c r="G2997" s="2">
        <f t="shared" si="294"/>
        <v>4.3541213473181628E-3</v>
      </c>
      <c r="H2997" s="2">
        <f t="shared" si="295"/>
        <v>1.3860655645780174E-2</v>
      </c>
      <c r="I2997">
        <f t="shared" si="296"/>
        <v>18861.906558592764</v>
      </c>
      <c r="J2997">
        <f t="shared" si="297"/>
        <v>31846.207901483791</v>
      </c>
      <c r="AB2997" s="1">
        <v>43083</v>
      </c>
      <c r="AC2997">
        <v>2901.61</v>
      </c>
    </row>
    <row r="2998" spans="1:29">
      <c r="A2998" s="1">
        <v>43066</v>
      </c>
      <c r="B2998">
        <v>3503.3871652749699</v>
      </c>
      <c r="D2998" s="1">
        <v>43097</v>
      </c>
      <c r="E2998">
        <f t="shared" si="292"/>
        <v>2897.54</v>
      </c>
      <c r="F2998">
        <f t="shared" si="293"/>
        <v>3511.2657208670598</v>
      </c>
      <c r="G2998" s="2">
        <f t="shared" si="294"/>
        <v>-6.7253206598394399E-4</v>
      </c>
      <c r="H2998" s="2">
        <f t="shared" si="295"/>
        <v>3.7579925556852863E-3</v>
      </c>
      <c r="I2998">
        <f t="shared" si="296"/>
        <v>18849.221321606517</v>
      </c>
      <c r="J2998">
        <f t="shared" si="297"/>
        <v>31965.885713704371</v>
      </c>
      <c r="AB2998" s="1">
        <v>43084</v>
      </c>
      <c r="AC2998">
        <v>2903.16</v>
      </c>
    </row>
    <row r="2999" spans="1:29">
      <c r="A2999" s="1">
        <v>43067</v>
      </c>
      <c r="B2999">
        <v>3504.8914479187401</v>
      </c>
      <c r="D2999" s="1">
        <v>43098</v>
      </c>
      <c r="E2999">
        <f t="shared" si="292"/>
        <v>2901.78</v>
      </c>
      <c r="F2999">
        <f t="shared" si="293"/>
        <v>3548.45758428506</v>
      </c>
      <c r="G2999" s="2">
        <f t="shared" si="294"/>
        <v>1.463310256286432E-3</v>
      </c>
      <c r="H2999" s="2">
        <f t="shared" si="295"/>
        <v>1.0560803702208322E-2</v>
      </c>
      <c r="I2999">
        <f t="shared" si="296"/>
        <v>18876.803580489439</v>
      </c>
      <c r="J2999">
        <f t="shared" si="297"/>
        <v>32303.471157894026</v>
      </c>
      <c r="AB2999" s="1">
        <v>43087</v>
      </c>
      <c r="AC2999">
        <v>2895.91</v>
      </c>
    </row>
    <row r="3000" spans="1:29">
      <c r="A3000" s="1">
        <v>43068</v>
      </c>
      <c r="B3000">
        <v>3461.7910805523502</v>
      </c>
      <c r="D3000" s="1">
        <v>43102</v>
      </c>
      <c r="E3000">
        <f t="shared" si="292"/>
        <v>2888.75</v>
      </c>
      <c r="F3000">
        <f t="shared" si="293"/>
        <v>3552.4173361435601</v>
      </c>
      <c r="G3000" s="2">
        <f t="shared" si="294"/>
        <v>-4.4903473040686093E-3</v>
      </c>
      <c r="H3000" s="2">
        <f t="shared" si="295"/>
        <v>1.0845586957309535E-3</v>
      </c>
      <c r="I3000">
        <f t="shared" si="296"/>
        <v>18792.040176422357</v>
      </c>
      <c r="J3000">
        <f t="shared" si="297"/>
        <v>32338.50616844061</v>
      </c>
      <c r="AB3000" s="1">
        <v>43088</v>
      </c>
      <c r="AC3000">
        <v>2882.37</v>
      </c>
    </row>
    <row r="3001" spans="1:29">
      <c r="A3001" s="1">
        <v>43069</v>
      </c>
      <c r="B3001">
        <v>3431.4920563047999</v>
      </c>
      <c r="D3001" s="1">
        <v>43103</v>
      </c>
      <c r="E3001">
        <f t="shared" si="292"/>
        <v>2893.38</v>
      </c>
      <c r="F3001">
        <f t="shared" si="293"/>
        <v>3563.2747627166</v>
      </c>
      <c r="G3001" s="2">
        <f t="shared" si="294"/>
        <v>1.6027693639117935E-3</v>
      </c>
      <c r="H3001" s="2">
        <f t="shared" si="295"/>
        <v>3.0249996247896046E-3</v>
      </c>
      <c r="I3001">
        <f t="shared" si="296"/>
        <v>18822.159482702526</v>
      </c>
      <c r="J3001">
        <f t="shared" si="297"/>
        <v>32436.330137466397</v>
      </c>
      <c r="AB3001" s="1">
        <v>43089</v>
      </c>
      <c r="AC3001">
        <v>2875.49</v>
      </c>
    </row>
    <row r="3002" spans="1:29">
      <c r="A3002" s="1">
        <v>43070</v>
      </c>
      <c r="B3002">
        <v>3460.2924133746601</v>
      </c>
      <c r="D3002" s="1">
        <v>43104</v>
      </c>
      <c r="E3002">
        <f t="shared" si="292"/>
        <v>2892.44</v>
      </c>
      <c r="F3002">
        <f t="shared" si="293"/>
        <v>3570.82946014449</v>
      </c>
      <c r="G3002" s="2">
        <f t="shared" si="294"/>
        <v>-3.2487955263393875E-4</v>
      </c>
      <c r="H3002" s="2">
        <f t="shared" si="295"/>
        <v>2.0888065298675048E-3</v>
      </c>
      <c r="I3002">
        <f t="shared" si="296"/>
        <v>18816.04454795018</v>
      </c>
      <c r="J3002">
        <f t="shared" si="297"/>
        <v>32504.083355662471</v>
      </c>
      <c r="AB3002" s="1">
        <v>43090</v>
      </c>
      <c r="AC3002">
        <v>2882.06</v>
      </c>
    </row>
    <row r="3003" spans="1:29">
      <c r="A3003" s="1">
        <v>43073</v>
      </c>
      <c r="B3003">
        <v>3446.3113777673602</v>
      </c>
      <c r="D3003" s="1">
        <v>43105</v>
      </c>
      <c r="E3003">
        <f t="shared" si="292"/>
        <v>2889.56</v>
      </c>
      <c r="F3003">
        <f t="shared" si="293"/>
        <v>3569.16617735214</v>
      </c>
      <c r="G3003" s="2">
        <f t="shared" si="294"/>
        <v>-9.9569913291208678E-4</v>
      </c>
      <c r="H3003" s="2">
        <f t="shared" si="295"/>
        <v>-4.9714652624769295E-4</v>
      </c>
      <c r="I3003">
        <f t="shared" si="296"/>
        <v>18797.309428708952</v>
      </c>
      <c r="J3003">
        <f t="shared" si="297"/>
        <v>32487.924063533341</v>
      </c>
      <c r="AB3003" s="1">
        <v>43091</v>
      </c>
      <c r="AC3003">
        <v>2881.07</v>
      </c>
    </row>
    <row r="3004" spans="1:29">
      <c r="A3004" s="1">
        <v>43074</v>
      </c>
      <c r="B3004">
        <v>3419.2978807561999</v>
      </c>
      <c r="D3004" s="1">
        <v>43108</v>
      </c>
      <c r="E3004">
        <f t="shared" si="292"/>
        <v>2890.62</v>
      </c>
      <c r="F3004">
        <f t="shared" si="293"/>
        <v>3565.0533860898499</v>
      </c>
      <c r="G3004" s="2">
        <f t="shared" si="294"/>
        <v>3.668378576668907E-4</v>
      </c>
      <c r="H3004" s="2">
        <f t="shared" si="295"/>
        <v>-1.1836607149551585E-3</v>
      </c>
      <c r="I3004">
        <f t="shared" si="296"/>
        <v>18804.204993429681</v>
      </c>
      <c r="J3004">
        <f t="shared" si="297"/>
        <v>32449.469384108892</v>
      </c>
      <c r="AB3004" s="1">
        <v>43095</v>
      </c>
      <c r="AC3004">
        <v>2886.92</v>
      </c>
    </row>
    <row r="3005" spans="1:29">
      <c r="A3005" s="1">
        <v>43075</v>
      </c>
      <c r="B3005">
        <v>3426.9539171237302</v>
      </c>
      <c r="D3005" s="1">
        <v>43109</v>
      </c>
      <c r="E3005">
        <f t="shared" si="292"/>
        <v>2881.28</v>
      </c>
      <c r="F3005">
        <f t="shared" si="293"/>
        <v>3535.2847873235701</v>
      </c>
      <c r="G3005" s="2">
        <f t="shared" si="294"/>
        <v>-3.2311407241352175E-3</v>
      </c>
      <c r="H3005" s="2">
        <f t="shared" si="295"/>
        <v>-8.3814622460111395E-3</v>
      </c>
      <c r="I3005">
        <f t="shared" si="296"/>
        <v>18743.445960890425</v>
      </c>
      <c r="J3005">
        <f t="shared" si="297"/>
        <v>32177.495381562891</v>
      </c>
      <c r="AB3005" s="1">
        <v>43096</v>
      </c>
      <c r="AC3005">
        <v>2899.49</v>
      </c>
    </row>
    <row r="3006" spans="1:29">
      <c r="A3006" s="1">
        <v>43076</v>
      </c>
      <c r="B3006">
        <v>3384.5313566096702</v>
      </c>
      <c r="D3006" s="1">
        <v>43110</v>
      </c>
      <c r="E3006">
        <f t="shared" si="292"/>
        <v>2883.22</v>
      </c>
      <c r="F3006">
        <f t="shared" si="293"/>
        <v>3552.0651870678698</v>
      </c>
      <c r="G3006" s="2">
        <f t="shared" si="294"/>
        <v>6.7331186139485411E-4</v>
      </c>
      <c r="H3006" s="2">
        <f t="shared" si="295"/>
        <v>4.7151990220902443E-3</v>
      </c>
      <c r="I3006">
        <f t="shared" si="296"/>
        <v>18756.066145379307</v>
      </c>
      <c r="J3006">
        <f t="shared" si="297"/>
        <v>32329.218676319346</v>
      </c>
      <c r="AB3006" s="1">
        <v>43097</v>
      </c>
      <c r="AC3006">
        <v>2897.54</v>
      </c>
    </row>
    <row r="3007" spans="1:29">
      <c r="A3007" s="1">
        <v>43077</v>
      </c>
      <c r="B3007">
        <v>3368.5532112701799</v>
      </c>
      <c r="D3007" s="1">
        <v>43111</v>
      </c>
      <c r="E3007">
        <f t="shared" si="292"/>
        <v>2889.41</v>
      </c>
      <c r="F3007">
        <f t="shared" si="293"/>
        <v>3568.14518994215</v>
      </c>
      <c r="G3007" s="2">
        <f t="shared" si="294"/>
        <v>2.1469051962736962E-3</v>
      </c>
      <c r="H3007" s="2">
        <f t="shared" si="295"/>
        <v>4.4955955504145332E-3</v>
      </c>
      <c r="I3007">
        <f t="shared" si="296"/>
        <v>18796.333641248475</v>
      </c>
      <c r="J3007">
        <f t="shared" si="297"/>
        <v>32474.557767948983</v>
      </c>
      <c r="AB3007" s="1">
        <v>43098</v>
      </c>
      <c r="AC3007">
        <v>2901.78</v>
      </c>
    </row>
    <row r="3008" spans="1:29">
      <c r="A3008" s="1">
        <v>43080</v>
      </c>
      <c r="B3008">
        <v>3365.7533597506299</v>
      </c>
      <c r="D3008" s="1">
        <v>43112</v>
      </c>
      <c r="E3008">
        <f t="shared" si="292"/>
        <v>2889.52</v>
      </c>
      <c r="F3008">
        <f t="shared" si="293"/>
        <v>3601.5674955155</v>
      </c>
      <c r="G3008" s="2">
        <f t="shared" si="294"/>
        <v>3.8070055824679372E-5</v>
      </c>
      <c r="H3008" s="2">
        <f t="shared" si="295"/>
        <v>9.335507744304106E-3</v>
      </c>
      <c r="I3008">
        <f t="shared" si="296"/>
        <v>18797.049218719498</v>
      </c>
      <c r="J3008">
        <f t="shared" si="297"/>
        <v>32777.724253484521</v>
      </c>
      <c r="AB3008" s="1">
        <v>43102</v>
      </c>
      <c r="AC3008">
        <v>2888.75</v>
      </c>
    </row>
    <row r="3009" spans="1:29">
      <c r="A3009" s="1">
        <v>43081</v>
      </c>
      <c r="B3009">
        <v>3350.6555611860999</v>
      </c>
      <c r="D3009" s="1">
        <v>43116</v>
      </c>
      <c r="E3009">
        <f t="shared" si="292"/>
        <v>2892.71</v>
      </c>
      <c r="F3009">
        <f t="shared" si="293"/>
        <v>3612.4496805870699</v>
      </c>
      <c r="G3009" s="2">
        <f t="shared" si="294"/>
        <v>1.103989589966492E-3</v>
      </c>
      <c r="H3009" s="2">
        <f t="shared" si="295"/>
        <v>2.9901643665935737E-3</v>
      </c>
      <c r="I3009">
        <f t="shared" si="296"/>
        <v>18817.80096537905</v>
      </c>
      <c r="J3009">
        <f t="shared" si="297"/>
        <v>32875.735036565318</v>
      </c>
      <c r="AB3009" s="1">
        <v>43103</v>
      </c>
      <c r="AC3009">
        <v>2893.38</v>
      </c>
    </row>
    <row r="3010" spans="1:29">
      <c r="A3010" s="1">
        <v>43082</v>
      </c>
      <c r="B3010">
        <v>3381.97708450551</v>
      </c>
      <c r="D3010" s="1">
        <v>43117</v>
      </c>
      <c r="E3010">
        <f t="shared" si="292"/>
        <v>2886.7</v>
      </c>
      <c r="F3010">
        <f t="shared" si="293"/>
        <v>3610.7173664357001</v>
      </c>
      <c r="G3010" s="2">
        <f t="shared" si="294"/>
        <v>-2.0776365415130504E-3</v>
      </c>
      <c r="H3010" s="2">
        <f t="shared" si="295"/>
        <v>-5.1088921508038931E-4</v>
      </c>
      <c r="I3010">
        <f t="shared" si="296"/>
        <v>18778.70441446246</v>
      </c>
      <c r="J3010">
        <f t="shared" si="297"/>
        <v>32858.939178097295</v>
      </c>
      <c r="AB3010" s="1">
        <v>43104</v>
      </c>
      <c r="AC3010">
        <v>2892.44</v>
      </c>
    </row>
    <row r="3011" spans="1:29">
      <c r="A3011" s="1">
        <v>43083</v>
      </c>
      <c r="B3011">
        <v>3408.02256660789</v>
      </c>
      <c r="D3011" s="1">
        <v>43118</v>
      </c>
      <c r="E3011">
        <f t="shared" si="292"/>
        <v>2879.66</v>
      </c>
      <c r="F3011">
        <f t="shared" si="293"/>
        <v>3570.1061021835499</v>
      </c>
      <c r="G3011" s="2">
        <f t="shared" si="294"/>
        <v>-2.4387709148855352E-3</v>
      </c>
      <c r="H3011" s="2">
        <f t="shared" si="295"/>
        <v>-1.1278771845867374E-2</v>
      </c>
      <c r="I3011">
        <f t="shared" si="296"/>
        <v>18732.907456317236</v>
      </c>
      <c r="J3011">
        <f t="shared" si="297"/>
        <v>32488.330700010305</v>
      </c>
      <c r="AB3011" s="1">
        <v>43105</v>
      </c>
      <c r="AC3011">
        <v>2889.56</v>
      </c>
    </row>
    <row r="3012" spans="1:29">
      <c r="A3012" s="1">
        <v>43084</v>
      </c>
      <c r="B3012">
        <v>3410.86172281568</v>
      </c>
      <c r="D3012" s="1">
        <v>43119</v>
      </c>
      <c r="E3012">
        <f t="shared" si="292"/>
        <v>2873.65</v>
      </c>
      <c r="F3012">
        <f t="shared" si="293"/>
        <v>3579.0893206713799</v>
      </c>
      <c r="G3012" s="2">
        <f t="shared" si="294"/>
        <v>-2.0870519436321233E-3</v>
      </c>
      <c r="H3012" s="2">
        <f t="shared" si="295"/>
        <v>2.4848837096237094E-3</v>
      </c>
      <c r="I3012">
        <f t="shared" si="296"/>
        <v>18693.810905400649</v>
      </c>
      <c r="J3012">
        <f t="shared" si="297"/>
        <v>32569.060423719628</v>
      </c>
      <c r="AB3012" s="1">
        <v>43108</v>
      </c>
      <c r="AC3012">
        <v>2890.62</v>
      </c>
    </row>
    <row r="3013" spans="1:29">
      <c r="A3013" s="1">
        <v>43087</v>
      </c>
      <c r="B3013">
        <v>3424.5529499092299</v>
      </c>
      <c r="D3013" s="1">
        <v>43122</v>
      </c>
      <c r="E3013">
        <f t="shared" ref="E3013:E3076" si="298">SUMIF(AB:AB,D3013,AC:AC)</f>
        <v>2870.14</v>
      </c>
      <c r="F3013">
        <f t="shared" ref="F3013:F3076" si="299">SUMIF(A:A,D3013,B:B)</f>
        <v>3571.59590915115</v>
      </c>
      <c r="G3013" s="2">
        <f t="shared" ref="G3013:G3076" si="300">E3013/E3012-1</f>
        <v>-1.2214431124181191E-3</v>
      </c>
      <c r="H3013" s="2">
        <f t="shared" ref="H3013:H3076" si="301">(F3013/F3012-1)-($M$23/252)</f>
        <v>-2.1250135016074637E-3</v>
      </c>
      <c r="I3013">
        <f t="shared" ref="I3013:I3076" si="302">I3012*(1+G3013)</f>
        <v>18670.9774788254</v>
      </c>
      <c r="J3013">
        <f t="shared" ref="J3013:J3076" si="303">J3012*(1+H3013)</f>
        <v>32499.850730584556</v>
      </c>
      <c r="AB3013" s="1">
        <v>43109</v>
      </c>
      <c r="AC3013">
        <v>2881.28</v>
      </c>
    </row>
    <row r="3014" spans="1:29">
      <c r="A3014" s="1">
        <v>43088</v>
      </c>
      <c r="B3014">
        <v>3407.8622240545501</v>
      </c>
      <c r="D3014" s="1">
        <v>43123</v>
      </c>
      <c r="E3014">
        <f t="shared" si="298"/>
        <v>2876.85</v>
      </c>
      <c r="F3014">
        <f t="shared" si="299"/>
        <v>3592.9929249800298</v>
      </c>
      <c r="G3014" s="2">
        <f t="shared" si="300"/>
        <v>2.3378650518790511E-3</v>
      </c>
      <c r="H3014" s="2">
        <f t="shared" si="301"/>
        <v>5.9595345255019864E-3</v>
      </c>
      <c r="I3014">
        <f t="shared" si="302"/>
        <v>18714.627704557566</v>
      </c>
      <c r="J3014">
        <f t="shared" si="303"/>
        <v>32693.534713087134</v>
      </c>
      <c r="AB3014" s="1">
        <v>43110</v>
      </c>
      <c r="AC3014">
        <v>2883.22</v>
      </c>
    </row>
    <row r="3015" spans="1:29">
      <c r="A3015" s="1">
        <v>43089</v>
      </c>
      <c r="B3015">
        <v>3411.80797559755</v>
      </c>
      <c r="D3015" s="1">
        <v>43124</v>
      </c>
      <c r="E3015">
        <f t="shared" si="298"/>
        <v>2872.61</v>
      </c>
      <c r="F3015">
        <f t="shared" si="299"/>
        <v>3640.5402976915602</v>
      </c>
      <c r="G3015" s="2">
        <f t="shared" si="300"/>
        <v>-1.4738342284095207E-3</v>
      </c>
      <c r="H3015" s="2">
        <f t="shared" si="301"/>
        <v>1.3202011867356445E-2</v>
      </c>
      <c r="I3015">
        <f t="shared" si="302"/>
        <v>18687.045445674648</v>
      </c>
      <c r="J3015">
        <f t="shared" si="303"/>
        <v>33125.155146355137</v>
      </c>
      <c r="AB3015" s="1">
        <v>43111</v>
      </c>
      <c r="AC3015">
        <v>2889.41</v>
      </c>
    </row>
    <row r="3016" spans="1:29">
      <c r="A3016" s="1">
        <v>43090</v>
      </c>
      <c r="B3016">
        <v>3422.0503306098699</v>
      </c>
      <c r="D3016" s="1">
        <v>43125</v>
      </c>
      <c r="E3016">
        <f t="shared" si="298"/>
        <v>2883.48</v>
      </c>
      <c r="F3016">
        <f t="shared" si="299"/>
        <v>3670.7207499278102</v>
      </c>
      <c r="G3016" s="2">
        <f t="shared" si="300"/>
        <v>3.7840152335333332E-3</v>
      </c>
      <c r="H3016" s="2">
        <f t="shared" si="301"/>
        <v>8.2587532972234427E-3</v>
      </c>
      <c r="I3016">
        <f t="shared" si="302"/>
        <v>18757.75751031081</v>
      </c>
      <c r="J3016">
        <f t="shared" si="303"/>
        <v>33398.72763064113</v>
      </c>
      <c r="AB3016" s="1">
        <v>43112</v>
      </c>
      <c r="AC3016">
        <v>2889.52</v>
      </c>
    </row>
    <row r="3017" spans="1:29">
      <c r="A3017" s="1">
        <v>43091</v>
      </c>
      <c r="B3017">
        <v>3443.00517169263</v>
      </c>
      <c r="D3017" s="1">
        <v>43126</v>
      </c>
      <c r="E3017">
        <f t="shared" si="298"/>
        <v>2878.84</v>
      </c>
      <c r="F3017">
        <f t="shared" si="299"/>
        <v>3635.5916463874901</v>
      </c>
      <c r="G3017" s="2">
        <f t="shared" si="300"/>
        <v>-1.6091667013469202E-3</v>
      </c>
      <c r="H3017" s="2">
        <f t="shared" si="301"/>
        <v>-9.6014325587836843E-3</v>
      </c>
      <c r="I3017">
        <f t="shared" si="302"/>
        <v>18727.573151533277</v>
      </c>
      <c r="J3017">
        <f t="shared" si="303"/>
        <v>33078.051999746342</v>
      </c>
      <c r="AB3017" s="1">
        <v>43116</v>
      </c>
      <c r="AC3017">
        <v>2892.71</v>
      </c>
    </row>
    <row r="3018" spans="1:29">
      <c r="A3018" s="1">
        <v>43095</v>
      </c>
      <c r="B3018">
        <v>3450.08200736869</v>
      </c>
      <c r="D3018" s="1">
        <v>43129</v>
      </c>
      <c r="E3018">
        <f t="shared" si="298"/>
        <v>2875.57</v>
      </c>
      <c r="F3018">
        <f t="shared" si="299"/>
        <v>3598.3747519246399</v>
      </c>
      <c r="G3018" s="2">
        <f t="shared" si="300"/>
        <v>-1.1358741715412624E-3</v>
      </c>
      <c r="H3018" s="2">
        <f t="shared" si="301"/>
        <v>-1.0268168432136215E-2</v>
      </c>
      <c r="I3018">
        <f t="shared" si="302"/>
        <v>18706.300984894802</v>
      </c>
      <c r="J3018">
        <f t="shared" si="303"/>
        <v>32738.400990405986</v>
      </c>
      <c r="AB3018" s="1">
        <v>43117</v>
      </c>
      <c r="AC3018">
        <v>2886.7</v>
      </c>
    </row>
    <row r="3019" spans="1:29">
      <c r="A3019" s="1">
        <v>43096</v>
      </c>
      <c r="B3019">
        <v>3498.0105633552998</v>
      </c>
      <c r="D3019" s="1">
        <v>43130</v>
      </c>
      <c r="E3019">
        <f t="shared" si="298"/>
        <v>2869.38</v>
      </c>
      <c r="F3019">
        <f t="shared" si="299"/>
        <v>3578.0438010580901</v>
      </c>
      <c r="G3019" s="2">
        <f t="shared" si="300"/>
        <v>-2.1526166986023387E-3</v>
      </c>
      <c r="H3019" s="2">
        <f t="shared" si="301"/>
        <v>-5.6813863114826609E-3</v>
      </c>
      <c r="I3019">
        <f t="shared" si="302"/>
        <v>18666.033489025638</v>
      </c>
      <c r="J3019">
        <f t="shared" si="303"/>
        <v>32552.401487159263</v>
      </c>
      <c r="AB3019" s="1">
        <v>43118</v>
      </c>
      <c r="AC3019">
        <v>2879.66</v>
      </c>
    </row>
    <row r="3020" spans="1:29">
      <c r="A3020" s="1">
        <v>43097</v>
      </c>
      <c r="B3020">
        <v>3511.2657208670598</v>
      </c>
      <c r="D3020" s="1">
        <v>43131</v>
      </c>
      <c r="E3020">
        <f t="shared" si="298"/>
        <v>2874.04</v>
      </c>
      <c r="F3020">
        <f t="shared" si="299"/>
        <v>3591.7492284504401</v>
      </c>
      <c r="G3020" s="2">
        <f t="shared" si="300"/>
        <v>1.624044218611731E-3</v>
      </c>
      <c r="H3020" s="2">
        <f t="shared" si="301"/>
        <v>3.7990755045772214E-3</v>
      </c>
      <c r="I3020">
        <f t="shared" si="302"/>
        <v>18696.347952797903</v>
      </c>
      <c r="J3020">
        <f t="shared" si="303"/>
        <v>32676.070518264289</v>
      </c>
      <c r="AB3020" s="1">
        <v>43119</v>
      </c>
      <c r="AC3020">
        <v>2873.65</v>
      </c>
    </row>
    <row r="3021" spans="1:29">
      <c r="A3021" s="1">
        <v>43098</v>
      </c>
      <c r="B3021">
        <v>3548.45758428506</v>
      </c>
      <c r="D3021" s="1">
        <v>43132</v>
      </c>
      <c r="E3021">
        <f t="shared" si="298"/>
        <v>2865.65</v>
      </c>
      <c r="F3021">
        <f t="shared" si="299"/>
        <v>3593.85603394189</v>
      </c>
      <c r="G3021" s="2">
        <f t="shared" si="300"/>
        <v>-2.9192356404225128E-3</v>
      </c>
      <c r="H3021" s="2">
        <f t="shared" si="301"/>
        <v>5.5521888553252763E-4</v>
      </c>
      <c r="I3021">
        <f t="shared" si="302"/>
        <v>18641.768907508354</v>
      </c>
      <c r="J3021">
        <f t="shared" si="303"/>
        <v>32694.21288972102</v>
      </c>
      <c r="AB3021" s="1">
        <v>43122</v>
      </c>
      <c r="AC3021">
        <v>2870.14</v>
      </c>
    </row>
    <row r="3022" spans="1:29">
      <c r="A3022" s="1">
        <v>43102</v>
      </c>
      <c r="B3022">
        <v>3552.4173361435601</v>
      </c>
      <c r="D3022" s="1">
        <v>43133</v>
      </c>
      <c r="E3022">
        <f t="shared" si="298"/>
        <v>2850.95</v>
      </c>
      <c r="F3022">
        <f t="shared" si="299"/>
        <v>3548.47734833902</v>
      </c>
      <c r="G3022" s="2">
        <f t="shared" si="300"/>
        <v>-5.1297262401200916E-3</v>
      </c>
      <c r="H3022" s="2">
        <f t="shared" si="301"/>
        <v>-1.2658089168744701E-2</v>
      </c>
      <c r="I3022">
        <f t="shared" si="302"/>
        <v>18546.141736381254</v>
      </c>
      <c r="J3022">
        <f t="shared" si="303"/>
        <v>32280.366627661009</v>
      </c>
      <c r="AB3022" s="1">
        <v>43123</v>
      </c>
      <c r="AC3022">
        <v>2876.85</v>
      </c>
    </row>
    <row r="3023" spans="1:29">
      <c r="A3023" s="1">
        <v>43103</v>
      </c>
      <c r="B3023">
        <v>3563.2747627166</v>
      </c>
      <c r="D3023" s="1">
        <v>43136</v>
      </c>
      <c r="E3023">
        <f t="shared" si="298"/>
        <v>2858.14</v>
      </c>
      <c r="F3023">
        <f t="shared" si="299"/>
        <v>3555.56549978254</v>
      </c>
      <c r="G3023" s="2">
        <f t="shared" si="300"/>
        <v>2.5219663620899002E-3</v>
      </c>
      <c r="H3023" s="2">
        <f t="shared" si="301"/>
        <v>1.966169939950991E-3</v>
      </c>
      <c r="I3023">
        <f t="shared" si="302"/>
        <v>18592.914481986958</v>
      </c>
      <c r="J3023">
        <f t="shared" si="303"/>
        <v>32343.83531417491</v>
      </c>
      <c r="AB3023" s="1">
        <v>43124</v>
      </c>
      <c r="AC3023">
        <v>2872.61</v>
      </c>
    </row>
    <row r="3024" spans="1:29">
      <c r="A3024" s="1">
        <v>43104</v>
      </c>
      <c r="B3024">
        <v>3570.82946014449</v>
      </c>
      <c r="D3024" s="1">
        <v>43137</v>
      </c>
      <c r="E3024">
        <f t="shared" si="298"/>
        <v>2857.35</v>
      </c>
      <c r="F3024">
        <f t="shared" si="299"/>
        <v>3535.95876045565</v>
      </c>
      <c r="G3024" s="2">
        <f t="shared" si="300"/>
        <v>-2.7640353516622529E-4</v>
      </c>
      <c r="H3024" s="2">
        <f t="shared" si="301"/>
        <v>-5.5457292193426318E-3</v>
      </c>
      <c r="I3024">
        <f t="shared" si="302"/>
        <v>18587.775334695092</v>
      </c>
      <c r="J3024">
        <f t="shared" si="303"/>
        <v>32164.465161607484</v>
      </c>
      <c r="AB3024" s="1">
        <v>43125</v>
      </c>
      <c r="AC3024">
        <v>2883.48</v>
      </c>
    </row>
    <row r="3025" spans="1:29">
      <c r="A3025" s="1">
        <v>43105</v>
      </c>
      <c r="B3025">
        <v>3569.16617735214</v>
      </c>
      <c r="D3025" s="1">
        <v>43138</v>
      </c>
      <c r="E3025">
        <f t="shared" si="298"/>
        <v>2846.64</v>
      </c>
      <c r="F3025">
        <f t="shared" si="299"/>
        <v>3482.2592164959201</v>
      </c>
      <c r="G3025" s="2">
        <f t="shared" si="300"/>
        <v>-3.7482282534516687E-3</v>
      </c>
      <c r="H3025" s="2">
        <f t="shared" si="301"/>
        <v>-1.5218048938336481E-2</v>
      </c>
      <c r="I3025">
        <f t="shared" si="302"/>
        <v>18518.104110016775</v>
      </c>
      <c r="J3025">
        <f t="shared" si="303"/>
        <v>31674.984756702725</v>
      </c>
      <c r="AB3025" s="1">
        <v>43126</v>
      </c>
      <c r="AC3025">
        <v>2878.84</v>
      </c>
    </row>
    <row r="3026" spans="1:29">
      <c r="A3026" s="1">
        <v>43108</v>
      </c>
      <c r="B3026">
        <v>3565.0533860898499</v>
      </c>
      <c r="D3026" s="1">
        <v>43139</v>
      </c>
      <c r="E3026">
        <f t="shared" si="298"/>
        <v>2840.89</v>
      </c>
      <c r="F3026">
        <f t="shared" si="299"/>
        <v>3487.6705506605299</v>
      </c>
      <c r="G3026" s="2">
        <f t="shared" si="300"/>
        <v>-2.0199252452013372E-3</v>
      </c>
      <c r="H3026" s="2">
        <f t="shared" si="301"/>
        <v>1.5226230364336576E-3</v>
      </c>
      <c r="I3026">
        <f t="shared" si="302"/>
        <v>18480.698924031687</v>
      </c>
      <c r="J3026">
        <f t="shared" si="303"/>
        <v>31723.213818171964</v>
      </c>
      <c r="AB3026" s="1">
        <v>43129</v>
      </c>
      <c r="AC3026">
        <v>2875.57</v>
      </c>
    </row>
    <row r="3027" spans="1:29">
      <c r="A3027" s="1">
        <v>43109</v>
      </c>
      <c r="B3027">
        <v>3535.2847873235701</v>
      </c>
      <c r="D3027" s="1">
        <v>43140</v>
      </c>
      <c r="E3027">
        <f t="shared" si="298"/>
        <v>2835.48</v>
      </c>
      <c r="F3027">
        <f t="shared" si="299"/>
        <v>3472.0456425056</v>
      </c>
      <c r="G3027" s="2">
        <f t="shared" si="300"/>
        <v>-1.904332797116326E-3</v>
      </c>
      <c r="H3027" s="2">
        <f t="shared" si="301"/>
        <v>-4.5113905198759571E-3</v>
      </c>
      <c r="I3027">
        <f t="shared" si="302"/>
        <v>18445.505522957021</v>
      </c>
      <c r="J3027">
        <f t="shared" si="303"/>
        <v>31580.098012092665</v>
      </c>
      <c r="AB3027" s="1">
        <v>43130</v>
      </c>
      <c r="AC3027">
        <v>2869.38</v>
      </c>
    </row>
    <row r="3028" spans="1:29">
      <c r="A3028" s="1">
        <v>43110</v>
      </c>
      <c r="B3028">
        <v>3552.0651870678698</v>
      </c>
      <c r="D3028" s="1">
        <v>43143</v>
      </c>
      <c r="E3028">
        <f t="shared" si="298"/>
        <v>2832.81</v>
      </c>
      <c r="F3028">
        <f t="shared" si="299"/>
        <v>3497.1945458260702</v>
      </c>
      <c r="G3028" s="2">
        <f t="shared" si="300"/>
        <v>-9.4163951077064212E-4</v>
      </c>
      <c r="H3028" s="2">
        <f t="shared" si="301"/>
        <v>7.2119033052511997E-3</v>
      </c>
      <c r="I3028">
        <f t="shared" si="302"/>
        <v>18428.136506160467</v>
      </c>
      <c r="J3028">
        <f t="shared" si="303"/>
        <v>31807.850625326231</v>
      </c>
      <c r="AB3028" s="1">
        <v>43131</v>
      </c>
      <c r="AC3028">
        <v>2874.04</v>
      </c>
    </row>
    <row r="3029" spans="1:29">
      <c r="A3029" s="1">
        <v>43111</v>
      </c>
      <c r="B3029">
        <v>3568.14518994215</v>
      </c>
      <c r="D3029" s="1">
        <v>43144</v>
      </c>
      <c r="E3029">
        <f t="shared" si="298"/>
        <v>2827.63</v>
      </c>
      <c r="F3029">
        <f t="shared" si="299"/>
        <v>3502.6524093364201</v>
      </c>
      <c r="G3029" s="2">
        <f t="shared" si="300"/>
        <v>-1.8285730423147628E-3</v>
      </c>
      <c r="H3029" s="2">
        <f t="shared" si="301"/>
        <v>1.529291312452797E-3</v>
      </c>
      <c r="I3029">
        <f t="shared" si="302"/>
        <v>18394.439312525206</v>
      </c>
      <c r="J3029">
        <f t="shared" si="303"/>
        <v>31856.494094955335</v>
      </c>
      <c r="AB3029" s="1">
        <v>43132</v>
      </c>
      <c r="AC3029">
        <v>2865.65</v>
      </c>
    </row>
    <row r="3030" spans="1:29">
      <c r="A3030" s="1">
        <v>43112</v>
      </c>
      <c r="B3030">
        <v>3601.5674955155</v>
      </c>
      <c r="D3030" s="1">
        <v>43145</v>
      </c>
      <c r="E3030">
        <f t="shared" si="298"/>
        <v>2817.63</v>
      </c>
      <c r="F3030">
        <f t="shared" si="299"/>
        <v>3562.6380427622998</v>
      </c>
      <c r="G3030" s="2">
        <f t="shared" si="300"/>
        <v>-3.536530592757936E-3</v>
      </c>
      <c r="H3030" s="2">
        <f t="shared" si="301"/>
        <v>1.709442475454578E-2</v>
      </c>
      <c r="I3030">
        <f t="shared" si="302"/>
        <v>18329.386815159833</v>
      </c>
      <c r="J3030">
        <f t="shared" si="303"/>
        <v>32401.06253620518</v>
      </c>
      <c r="AB3030" s="1">
        <v>43133</v>
      </c>
      <c r="AC3030">
        <v>2850.95</v>
      </c>
    </row>
    <row r="3031" spans="1:29">
      <c r="A3031" s="1">
        <v>43116</v>
      </c>
      <c r="B3031">
        <v>3612.4496805870699</v>
      </c>
      <c r="D3031" s="1">
        <v>43146</v>
      </c>
      <c r="E3031">
        <f t="shared" si="298"/>
        <v>2826.18</v>
      </c>
      <c r="F3031">
        <f t="shared" si="299"/>
        <v>3564.7979927736301</v>
      </c>
      <c r="G3031" s="2">
        <f t="shared" si="300"/>
        <v>3.0344651355926899E-3</v>
      </c>
      <c r="H3031" s="2">
        <f t="shared" si="301"/>
        <v>5.7492905863439992E-4</v>
      </c>
      <c r="I3031">
        <f t="shared" si="302"/>
        <v>18385.006700407226</v>
      </c>
      <c r="J3031">
        <f t="shared" si="303"/>
        <v>32419.69084858787</v>
      </c>
      <c r="AB3031" s="1">
        <v>43136</v>
      </c>
      <c r="AC3031">
        <v>2858.14</v>
      </c>
    </row>
    <row r="3032" spans="1:29">
      <c r="A3032" s="1">
        <v>43117</v>
      </c>
      <c r="B3032">
        <v>3610.7173664357001</v>
      </c>
      <c r="D3032" s="1">
        <v>43147</v>
      </c>
      <c r="E3032">
        <f t="shared" si="298"/>
        <v>2829.26</v>
      </c>
      <c r="F3032">
        <f t="shared" si="299"/>
        <v>3571.0778632399401</v>
      </c>
      <c r="G3032" s="2">
        <f t="shared" si="300"/>
        <v>1.0898102739387294E-3</v>
      </c>
      <c r="H3032" s="2">
        <f t="shared" si="301"/>
        <v>1.7302851075838518E-3</v>
      </c>
      <c r="I3032">
        <f t="shared" si="302"/>
        <v>18405.042869595763</v>
      </c>
      <c r="J3032">
        <f t="shared" si="303"/>
        <v>32475.786156855651</v>
      </c>
      <c r="AB3032" s="1">
        <v>43137</v>
      </c>
      <c r="AC3032">
        <v>2857.35</v>
      </c>
    </row>
    <row r="3033" spans="1:29">
      <c r="A3033" s="1">
        <v>43118</v>
      </c>
      <c r="B3033">
        <v>3570.1061021835499</v>
      </c>
      <c r="D3033" s="1">
        <v>43151</v>
      </c>
      <c r="E3033">
        <f t="shared" si="298"/>
        <v>2825.95</v>
      </c>
      <c r="F3033">
        <f t="shared" si="299"/>
        <v>3500.5944870917801</v>
      </c>
      <c r="G3033" s="2">
        <f t="shared" si="300"/>
        <v>-1.1699172221713017E-3</v>
      </c>
      <c r="H3033" s="2">
        <f t="shared" si="301"/>
        <v>-1.9768632695377462E-2</v>
      </c>
      <c r="I3033">
        <f t="shared" si="302"/>
        <v>18383.510492967824</v>
      </c>
      <c r="J3033">
        <f t="shared" si="303"/>
        <v>31833.784268827148</v>
      </c>
      <c r="AB3033" s="1">
        <v>43138</v>
      </c>
      <c r="AC3033">
        <v>2846.64</v>
      </c>
    </row>
    <row r="3034" spans="1:29">
      <c r="A3034" s="1">
        <v>43119</v>
      </c>
      <c r="B3034">
        <v>3579.0893206713799</v>
      </c>
      <c r="D3034" s="1">
        <v>43152</v>
      </c>
      <c r="E3034">
        <f t="shared" si="298"/>
        <v>2816.13</v>
      </c>
      <c r="F3034">
        <f t="shared" si="299"/>
        <v>3491.1747125010602</v>
      </c>
      <c r="G3034" s="2">
        <f t="shared" si="300"/>
        <v>-3.4749376315927893E-3</v>
      </c>
      <c r="H3034" s="2">
        <f t="shared" si="301"/>
        <v>-2.7222563152573868E-3</v>
      </c>
      <c r="I3034">
        <f t="shared" si="302"/>
        <v>18319.628940555031</v>
      </c>
      <c r="J3034">
        <f t="shared" si="303"/>
        <v>31747.124548562795</v>
      </c>
      <c r="AB3034" s="1">
        <v>43139</v>
      </c>
      <c r="AC3034">
        <v>2840.89</v>
      </c>
    </row>
    <row r="3035" spans="1:29">
      <c r="A3035" s="1">
        <v>43122</v>
      </c>
      <c r="B3035">
        <v>3571.59590915115</v>
      </c>
      <c r="D3035" s="1">
        <v>43153</v>
      </c>
      <c r="E3035">
        <f t="shared" si="298"/>
        <v>2820.08</v>
      </c>
      <c r="F3035">
        <f t="shared" si="299"/>
        <v>3497.82534386613</v>
      </c>
      <c r="G3035" s="2">
        <f t="shared" si="300"/>
        <v>1.4026341113513308E-3</v>
      </c>
      <c r="H3035" s="2">
        <f t="shared" si="301"/>
        <v>1.8736346208008911E-3</v>
      </c>
      <c r="I3035">
        <f t="shared" si="302"/>
        <v>18345.324677014352</v>
      </c>
      <c r="J3035">
        <f t="shared" si="303"/>
        <v>31806.607060227856</v>
      </c>
      <c r="AB3035" s="1">
        <v>43140</v>
      </c>
      <c r="AC3035">
        <v>2835.48</v>
      </c>
    </row>
    <row r="3036" spans="1:29">
      <c r="A3036" s="1">
        <v>43123</v>
      </c>
      <c r="B3036">
        <v>3592.9929249800298</v>
      </c>
      <c r="D3036" s="1">
        <v>43154</v>
      </c>
      <c r="E3036">
        <f t="shared" si="298"/>
        <v>2826.45</v>
      </c>
      <c r="F3036">
        <f t="shared" si="299"/>
        <v>3499.2267755083399</v>
      </c>
      <c r="G3036" s="2">
        <f t="shared" si="300"/>
        <v>2.2588011687612042E-3</v>
      </c>
      <c r="H3036" s="2">
        <f t="shared" si="301"/>
        <v>3.6930877523574457E-4</v>
      </c>
      <c r="I3036">
        <f t="shared" si="302"/>
        <v>18386.763117836097</v>
      </c>
      <c r="J3036">
        <f t="shared" si="303"/>
        <v>31818.353519325672</v>
      </c>
      <c r="AB3036" s="1">
        <v>43143</v>
      </c>
      <c r="AC3036">
        <v>2832.81</v>
      </c>
    </row>
    <row r="3037" spans="1:29">
      <c r="A3037" s="1">
        <v>43124</v>
      </c>
      <c r="B3037">
        <v>3640.5402976915602</v>
      </c>
      <c r="D3037" s="1">
        <v>43157</v>
      </c>
      <c r="E3037">
        <f t="shared" si="298"/>
        <v>2829.57</v>
      </c>
      <c r="F3037">
        <f t="shared" si="299"/>
        <v>3509.7653864245299</v>
      </c>
      <c r="G3037" s="2">
        <f t="shared" si="300"/>
        <v>1.1038581966780203E-3</v>
      </c>
      <c r="H3037" s="2">
        <f t="shared" si="301"/>
        <v>2.9803478319655138E-3</v>
      </c>
      <c r="I3037">
        <f t="shared" si="302"/>
        <v>18407.059497014099</v>
      </c>
      <c r="J3037">
        <f t="shared" si="303"/>
        <v>31913.183280253703</v>
      </c>
      <c r="AB3037" s="1">
        <v>43144</v>
      </c>
      <c r="AC3037">
        <v>2827.63</v>
      </c>
    </row>
    <row r="3038" spans="1:29">
      <c r="A3038" s="1">
        <v>43125</v>
      </c>
      <c r="B3038">
        <v>3670.7207499278102</v>
      </c>
      <c r="D3038" s="1">
        <v>43158</v>
      </c>
      <c r="E3038">
        <f t="shared" si="298"/>
        <v>2821.74</v>
      </c>
      <c r="F3038">
        <f t="shared" si="299"/>
        <v>3462.81203507186</v>
      </c>
      <c r="G3038" s="2">
        <f t="shared" si="300"/>
        <v>-2.7672049109936925E-3</v>
      </c>
      <c r="H3038" s="2">
        <f t="shared" si="301"/>
        <v>-1.3409266583471113E-2</v>
      </c>
      <c r="I3038">
        <f t="shared" si="302"/>
        <v>18356.12339157701</v>
      </c>
      <c r="J3038">
        <f t="shared" si="303"/>
        <v>31485.250898121609</v>
      </c>
      <c r="AB3038" s="1">
        <v>43145</v>
      </c>
      <c r="AC3038">
        <v>2817.63</v>
      </c>
    </row>
    <row r="3039" spans="1:29">
      <c r="A3039" s="1">
        <v>43126</v>
      </c>
      <c r="B3039">
        <v>3635.5916463874901</v>
      </c>
      <c r="D3039" s="1">
        <v>43159</v>
      </c>
      <c r="E3039">
        <f t="shared" si="298"/>
        <v>2827.38</v>
      </c>
      <c r="F3039">
        <f t="shared" si="299"/>
        <v>3466.6414315891102</v>
      </c>
      <c r="G3039" s="2">
        <f t="shared" si="300"/>
        <v>1.9987667184078184E-3</v>
      </c>
      <c r="H3039" s="2">
        <f t="shared" si="301"/>
        <v>1.0745140280584383E-3</v>
      </c>
      <c r="I3039">
        <f t="shared" si="302"/>
        <v>18392.813000091082</v>
      </c>
      <c r="J3039">
        <f t="shared" si="303"/>
        <v>31519.082241888576</v>
      </c>
      <c r="AB3039" s="1">
        <v>43146</v>
      </c>
      <c r="AC3039">
        <v>2826.18</v>
      </c>
    </row>
    <row r="3040" spans="1:29">
      <c r="A3040" s="1">
        <v>43129</v>
      </c>
      <c r="B3040">
        <v>3598.3747519246399</v>
      </c>
      <c r="D3040" s="1">
        <v>43160</v>
      </c>
      <c r="E3040">
        <f t="shared" si="298"/>
        <v>2831.35</v>
      </c>
      <c r="F3040">
        <f t="shared" si="299"/>
        <v>3439.5279068039199</v>
      </c>
      <c r="G3040" s="2">
        <f t="shared" si="300"/>
        <v>1.404126788758342E-3</v>
      </c>
      <c r="H3040" s="2">
        <f t="shared" si="301"/>
        <v>-7.8526152127274314E-3</v>
      </c>
      <c r="I3040">
        <f t="shared" si="302"/>
        <v>18418.638841545133</v>
      </c>
      <c r="J3040">
        <f t="shared" si="303"/>
        <v>31271.575017184718</v>
      </c>
      <c r="AB3040" s="1">
        <v>43147</v>
      </c>
      <c r="AC3040">
        <v>2829.26</v>
      </c>
    </row>
    <row r="3041" spans="1:29">
      <c r="A3041" s="1">
        <v>43130</v>
      </c>
      <c r="B3041">
        <v>3578.0438010580901</v>
      </c>
      <c r="D3041" s="1">
        <v>43161</v>
      </c>
      <c r="E3041">
        <f t="shared" si="298"/>
        <v>2820.12</v>
      </c>
      <c r="F3041">
        <f t="shared" si="299"/>
        <v>3473.7787931960602</v>
      </c>
      <c r="G3041" s="2">
        <f t="shared" si="300"/>
        <v>-3.9663058258427863E-3</v>
      </c>
      <c r="H3041" s="2">
        <f t="shared" si="301"/>
        <v>9.9266704173284984E-3</v>
      </c>
      <c r="I3041">
        <f t="shared" si="302"/>
        <v>18345.584887003817</v>
      </c>
      <c r="J3041">
        <f t="shared" si="303"/>
        <v>31581.997635811073</v>
      </c>
      <c r="AB3041" s="1">
        <v>43151</v>
      </c>
      <c r="AC3041">
        <v>2825.95</v>
      </c>
    </row>
    <row r="3042" spans="1:29">
      <c r="A3042" s="1">
        <v>43131</v>
      </c>
      <c r="B3042">
        <v>3591.7492284504401</v>
      </c>
      <c r="D3042" s="1">
        <v>43164</v>
      </c>
      <c r="E3042">
        <f t="shared" si="298"/>
        <v>2818.75</v>
      </c>
      <c r="F3042">
        <f t="shared" si="299"/>
        <v>3462.3047589336302</v>
      </c>
      <c r="G3042" s="2">
        <f t="shared" si="300"/>
        <v>-4.8579493071210234E-4</v>
      </c>
      <c r="H3042" s="2">
        <f t="shared" si="301"/>
        <v>-3.3343903455557481E-3</v>
      </c>
      <c r="I3042">
        <f t="shared" si="302"/>
        <v>18336.672694864763</v>
      </c>
      <c r="J3042">
        <f t="shared" si="303"/>
        <v>31476.690927800861</v>
      </c>
      <c r="AB3042" s="1">
        <v>43152</v>
      </c>
      <c r="AC3042">
        <v>2816.13</v>
      </c>
    </row>
    <row r="3043" spans="1:29">
      <c r="A3043" s="1">
        <v>43132</v>
      </c>
      <c r="B3043">
        <v>3593.85603394189</v>
      </c>
      <c r="D3043" s="1">
        <v>43165</v>
      </c>
      <c r="E3043">
        <f t="shared" si="298"/>
        <v>2822.47</v>
      </c>
      <c r="F3043">
        <f t="shared" si="299"/>
        <v>3507.0302812083801</v>
      </c>
      <c r="G3043" s="2">
        <f t="shared" si="300"/>
        <v>1.3197339246118212E-3</v>
      </c>
      <c r="H3043" s="2">
        <f t="shared" si="301"/>
        <v>1.2886497542798548E-2</v>
      </c>
      <c r="I3043">
        <f t="shared" si="302"/>
        <v>18360.872223884679</v>
      </c>
      <c r="J3043">
        <f t="shared" si="303"/>
        <v>31882.315228097392</v>
      </c>
      <c r="AB3043" s="1">
        <v>43153</v>
      </c>
      <c r="AC3043">
        <v>2820.08</v>
      </c>
    </row>
    <row r="3044" spans="1:29">
      <c r="A3044" s="1">
        <v>43133</v>
      </c>
      <c r="B3044">
        <v>3548.47734833902</v>
      </c>
      <c r="D3044" s="1">
        <v>43166</v>
      </c>
      <c r="E3044">
        <f t="shared" si="298"/>
        <v>2819.17</v>
      </c>
      <c r="F3044">
        <f t="shared" si="299"/>
        <v>3483.12612771268</v>
      </c>
      <c r="G3044" s="2">
        <f t="shared" si="300"/>
        <v>-1.1691886893393511E-3</v>
      </c>
      <c r="H3044" s="2">
        <f t="shared" si="301"/>
        <v>-6.8474162428345028E-3</v>
      </c>
      <c r="I3044">
        <f t="shared" si="302"/>
        <v>18339.404899754107</v>
      </c>
      <c r="J3044">
        <f t="shared" si="303"/>
        <v>31664.003744945348</v>
      </c>
      <c r="AB3044" s="1">
        <v>43154</v>
      </c>
      <c r="AC3044">
        <v>2826.45</v>
      </c>
    </row>
    <row r="3045" spans="1:29">
      <c r="A3045" s="1">
        <v>43136</v>
      </c>
      <c r="B3045">
        <v>3555.56549978254</v>
      </c>
      <c r="D3045" s="1">
        <v>43167</v>
      </c>
      <c r="E3045">
        <f t="shared" si="298"/>
        <v>2822.14</v>
      </c>
      <c r="F3045">
        <f t="shared" si="299"/>
        <v>3471.36646951906</v>
      </c>
      <c r="G3045" s="2">
        <f t="shared" si="300"/>
        <v>1.0535015625166011E-3</v>
      </c>
      <c r="H3045" s="2">
        <f t="shared" si="301"/>
        <v>-3.4075284667144704E-3</v>
      </c>
      <c r="I3045">
        <f t="shared" si="302"/>
        <v>18358.725491471621</v>
      </c>
      <c r="J3045">
        <f t="shared" si="303"/>
        <v>31556.107750814295</v>
      </c>
      <c r="AB3045" s="1">
        <v>43157</v>
      </c>
      <c r="AC3045">
        <v>2829.57</v>
      </c>
    </row>
    <row r="3046" spans="1:29">
      <c r="A3046" s="1">
        <v>43137</v>
      </c>
      <c r="B3046">
        <v>3535.95876045565</v>
      </c>
      <c r="D3046" s="1">
        <v>43168</v>
      </c>
      <c r="E3046">
        <f t="shared" si="298"/>
        <v>2815.79</v>
      </c>
      <c r="F3046">
        <f t="shared" si="299"/>
        <v>3470.53720163971</v>
      </c>
      <c r="G3046" s="2">
        <f t="shared" si="300"/>
        <v>-2.2500655530909297E-3</v>
      </c>
      <c r="H3046" s="2">
        <f t="shared" si="301"/>
        <v>-2.7023723117506259E-4</v>
      </c>
      <c r="I3046">
        <f t="shared" si="302"/>
        <v>18317.417155644609</v>
      </c>
      <c r="J3046">
        <f t="shared" si="303"/>
        <v>31547.580115629054</v>
      </c>
      <c r="AB3046" s="1">
        <v>43158</v>
      </c>
      <c r="AC3046">
        <v>2821.74</v>
      </c>
    </row>
    <row r="3047" spans="1:29">
      <c r="A3047" s="1">
        <v>43138</v>
      </c>
      <c r="B3047">
        <v>3482.2592164959201</v>
      </c>
      <c r="D3047" s="1">
        <v>43171</v>
      </c>
      <c r="E3047">
        <f t="shared" si="298"/>
        <v>2818.53</v>
      </c>
      <c r="F3047">
        <f t="shared" si="299"/>
        <v>3465.9367621728302</v>
      </c>
      <c r="G3047" s="2">
        <f t="shared" si="300"/>
        <v>9.7308393026485085E-4</v>
      </c>
      <c r="H3047" s="2">
        <f t="shared" si="301"/>
        <v>-1.3569190532035972E-3</v>
      </c>
      <c r="I3047">
        <f t="shared" si="302"/>
        <v>18335.241539922725</v>
      </c>
      <c r="J3047">
        <f t="shared" si="303"/>
        <v>31504.772603087691</v>
      </c>
      <c r="AB3047" s="1">
        <v>43159</v>
      </c>
      <c r="AC3047">
        <v>2827.38</v>
      </c>
    </row>
    <row r="3048" spans="1:29">
      <c r="A3048" s="1">
        <v>43139</v>
      </c>
      <c r="B3048">
        <v>3487.6705506605299</v>
      </c>
      <c r="D3048" s="1">
        <v>43172</v>
      </c>
      <c r="E3048">
        <f t="shared" si="298"/>
        <v>2819.87</v>
      </c>
      <c r="F3048">
        <f t="shared" si="299"/>
        <v>3484.3974332225698</v>
      </c>
      <c r="G3048" s="2">
        <f t="shared" si="300"/>
        <v>4.7542513295928401E-4</v>
      </c>
      <c r="H3048" s="2">
        <f t="shared" si="301"/>
        <v>5.2949658179811347E-3</v>
      </c>
      <c r="I3048">
        <f t="shared" si="302"/>
        <v>18343.958574569682</v>
      </c>
      <c r="J3048">
        <f t="shared" si="303"/>
        <v>31671.589297124305</v>
      </c>
      <c r="AB3048" s="1">
        <v>43160</v>
      </c>
      <c r="AC3048">
        <v>2831.35</v>
      </c>
    </row>
    <row r="3049" spans="1:29">
      <c r="A3049" s="1">
        <v>43140</v>
      </c>
      <c r="B3049">
        <v>3472.0456425056</v>
      </c>
      <c r="D3049" s="1">
        <v>43173</v>
      </c>
      <c r="E3049">
        <f t="shared" si="298"/>
        <v>2824.62</v>
      </c>
      <c r="F3049">
        <f t="shared" si="299"/>
        <v>3486.5557241778702</v>
      </c>
      <c r="G3049" s="2">
        <f t="shared" si="300"/>
        <v>1.6844748162150314E-3</v>
      </c>
      <c r="H3049" s="2">
        <f t="shared" si="301"/>
        <v>5.8806663144291916E-4</v>
      </c>
      <c r="I3049">
        <f t="shared" si="302"/>
        <v>18374.858510818238</v>
      </c>
      <c r="J3049">
        <f t="shared" si="303"/>
        <v>31690.214301954707</v>
      </c>
      <c r="AB3049" s="1">
        <v>43161</v>
      </c>
      <c r="AC3049">
        <v>2820.12</v>
      </c>
    </row>
    <row r="3050" spans="1:29">
      <c r="A3050" s="1">
        <v>43143</v>
      </c>
      <c r="B3050">
        <v>3497.1945458260702</v>
      </c>
      <c r="D3050" s="1">
        <v>43174</v>
      </c>
      <c r="E3050">
        <f t="shared" si="298"/>
        <v>2822.23</v>
      </c>
      <c r="F3050">
        <f t="shared" si="299"/>
        <v>3461.5958762872801</v>
      </c>
      <c r="G3050" s="2">
        <f t="shared" si="300"/>
        <v>-8.4613151503565298E-4</v>
      </c>
      <c r="H3050" s="2">
        <f t="shared" si="301"/>
        <v>-7.1902331781450775E-3</v>
      </c>
      <c r="I3050">
        <f t="shared" si="302"/>
        <v>18359.310963947912</v>
      </c>
      <c r="J3050">
        <f t="shared" si="303"/>
        <v>31462.354271658267</v>
      </c>
      <c r="AB3050" s="1">
        <v>43164</v>
      </c>
      <c r="AC3050">
        <v>2818.75</v>
      </c>
    </row>
    <row r="3051" spans="1:29">
      <c r="A3051" s="1">
        <v>43144</v>
      </c>
      <c r="B3051">
        <v>3502.6524093364201</v>
      </c>
      <c r="D3051" s="1">
        <v>43175</v>
      </c>
      <c r="E3051">
        <f t="shared" si="298"/>
        <v>2820.44</v>
      </c>
      <c r="F3051">
        <f t="shared" si="299"/>
        <v>3444.1996644246601</v>
      </c>
      <c r="G3051" s="2">
        <f t="shared" si="300"/>
        <v>-6.3425022057028713E-4</v>
      </c>
      <c r="H3051" s="2">
        <f t="shared" si="301"/>
        <v>-5.0568381670299863E-3</v>
      </c>
      <c r="I3051">
        <f t="shared" si="302"/>
        <v>18347.66656691951</v>
      </c>
      <c r="J3051">
        <f t="shared" si="303"/>
        <v>31303.254237752728</v>
      </c>
      <c r="AB3051" s="1">
        <v>43165</v>
      </c>
      <c r="AC3051">
        <v>2822.47</v>
      </c>
    </row>
    <row r="3052" spans="1:29">
      <c r="A3052" s="1">
        <v>43145</v>
      </c>
      <c r="B3052">
        <v>3562.6380427622998</v>
      </c>
      <c r="D3052" s="1">
        <v>43178</v>
      </c>
      <c r="E3052">
        <f t="shared" si="298"/>
        <v>2820.79</v>
      </c>
      <c r="F3052">
        <f t="shared" si="299"/>
        <v>3459.1392116052298</v>
      </c>
      <c r="G3052" s="2">
        <f t="shared" si="300"/>
        <v>1.2409411297520379E-4</v>
      </c>
      <c r="H3052" s="2">
        <f t="shared" si="301"/>
        <v>4.3062469367783577E-3</v>
      </c>
      <c r="I3052">
        <f t="shared" si="302"/>
        <v>18349.943404327296</v>
      </c>
      <c r="J3052">
        <f t="shared" si="303"/>
        <v>31438.053780425242</v>
      </c>
      <c r="AB3052" s="1">
        <v>43166</v>
      </c>
      <c r="AC3052">
        <v>2819.17</v>
      </c>
    </row>
    <row r="3053" spans="1:29">
      <c r="A3053" s="1">
        <v>43146</v>
      </c>
      <c r="B3053">
        <v>3564.7979927736301</v>
      </c>
      <c r="D3053" s="1">
        <v>43179</v>
      </c>
      <c r="E3053">
        <f t="shared" si="298"/>
        <v>2812.96</v>
      </c>
      <c r="F3053">
        <f t="shared" si="299"/>
        <v>3434.1324615491299</v>
      </c>
      <c r="G3053" s="2">
        <f t="shared" si="300"/>
        <v>-2.7758181218736633E-3</v>
      </c>
      <c r="H3053" s="2">
        <f t="shared" si="301"/>
        <v>-7.2605321117968132E-3</v>
      </c>
      <c r="I3053">
        <f t="shared" si="302"/>
        <v>18299.007298890207</v>
      </c>
      <c r="J3053">
        <f t="shared" si="303"/>
        <v>31209.796781420071</v>
      </c>
      <c r="AB3053" s="1">
        <v>43167</v>
      </c>
      <c r="AC3053">
        <v>2822.14</v>
      </c>
    </row>
    <row r="3054" spans="1:29">
      <c r="A3054" s="1">
        <v>43147</v>
      </c>
      <c r="B3054">
        <v>3571.0778632399401</v>
      </c>
      <c r="D3054" s="1">
        <v>43180</v>
      </c>
      <c r="E3054">
        <f t="shared" si="298"/>
        <v>2807.27</v>
      </c>
      <c r="F3054">
        <f t="shared" si="299"/>
        <v>3452.8093144726199</v>
      </c>
      <c r="G3054" s="2">
        <f t="shared" si="300"/>
        <v>-2.0227802741595857E-3</v>
      </c>
      <c r="H3054" s="2">
        <f t="shared" si="301"/>
        <v>5.4072450041563139E-3</v>
      </c>
      <c r="I3054">
        <f t="shared" si="302"/>
        <v>18261.992427889309</v>
      </c>
      <c r="J3054">
        <f t="shared" si="303"/>
        <v>31378.555799147136</v>
      </c>
      <c r="AB3054" s="1">
        <v>43168</v>
      </c>
      <c r="AC3054">
        <v>2815.79</v>
      </c>
    </row>
    <row r="3055" spans="1:29">
      <c r="A3055" s="1">
        <v>43151</v>
      </c>
      <c r="B3055">
        <v>3500.5944870917801</v>
      </c>
      <c r="D3055" s="1">
        <v>43181</v>
      </c>
      <c r="E3055">
        <f t="shared" si="298"/>
        <v>2815</v>
      </c>
      <c r="F3055">
        <f t="shared" si="299"/>
        <v>3477.9500998643698</v>
      </c>
      <c r="G3055" s="2">
        <f t="shared" si="300"/>
        <v>2.7535648512611033E-3</v>
      </c>
      <c r="H3055" s="2">
        <f t="shared" si="301"/>
        <v>7.2499058824769484E-3</v>
      </c>
      <c r="I3055">
        <f t="shared" si="302"/>
        <v>18312.27800835274</v>
      </c>
      <c r="J3055">
        <f t="shared" si="303"/>
        <v>31606.047375419002</v>
      </c>
      <c r="AB3055" s="1">
        <v>43171</v>
      </c>
      <c r="AC3055">
        <v>2818.53</v>
      </c>
    </row>
    <row r="3056" spans="1:29">
      <c r="A3056" s="1">
        <v>43152</v>
      </c>
      <c r="B3056">
        <v>3491.1747125010602</v>
      </c>
      <c r="D3056" s="1">
        <v>43182</v>
      </c>
      <c r="E3056">
        <f t="shared" si="298"/>
        <v>2813.32</v>
      </c>
      <c r="F3056">
        <f t="shared" si="299"/>
        <v>3534.3607439577299</v>
      </c>
      <c r="G3056" s="2">
        <f t="shared" si="300"/>
        <v>-5.968028419182092E-4</v>
      </c>
      <c r="H3056" s="2">
        <f t="shared" si="301"/>
        <v>1.6188160123459774E-2</v>
      </c>
      <c r="I3056">
        <f t="shared" si="302"/>
        <v>18301.349188795357</v>
      </c>
      <c r="J3056">
        <f t="shared" si="303"/>
        <v>32117.691131201937</v>
      </c>
      <c r="AB3056" s="1">
        <v>43172</v>
      </c>
      <c r="AC3056">
        <v>2819.87</v>
      </c>
    </row>
    <row r="3057" spans="1:29">
      <c r="A3057" s="1">
        <v>43153</v>
      </c>
      <c r="B3057">
        <v>3497.82534386613</v>
      </c>
      <c r="D3057" s="1">
        <v>43185</v>
      </c>
      <c r="E3057">
        <f t="shared" si="298"/>
        <v>2812.65</v>
      </c>
      <c r="F3057">
        <f t="shared" si="299"/>
        <v>3546.56840436721</v>
      </c>
      <c r="G3057" s="2">
        <f t="shared" si="300"/>
        <v>-2.3815278745398238E-4</v>
      </c>
      <c r="H3057" s="2">
        <f t="shared" si="301"/>
        <v>3.4226446821779785E-3</v>
      </c>
      <c r="I3057">
        <f t="shared" si="302"/>
        <v>18296.990671471878</v>
      </c>
      <c r="J3057">
        <f t="shared" si="303"/>
        <v>32227.618575955978</v>
      </c>
      <c r="AB3057" s="1">
        <v>43173</v>
      </c>
      <c r="AC3057">
        <v>2824.62</v>
      </c>
    </row>
    <row r="3058" spans="1:29">
      <c r="A3058" s="1">
        <v>43154</v>
      </c>
      <c r="B3058">
        <v>3499.2267755083399</v>
      </c>
      <c r="D3058" s="1">
        <v>43186</v>
      </c>
      <c r="E3058">
        <f t="shared" si="298"/>
        <v>2823.32</v>
      </c>
      <c r="F3058">
        <f t="shared" si="299"/>
        <v>3525.2194286470999</v>
      </c>
      <c r="G3058" s="2">
        <f t="shared" si="300"/>
        <v>3.7935754537536948E-3</v>
      </c>
      <c r="H3058" s="2">
        <f t="shared" si="301"/>
        <v>-6.0509640243860182E-3</v>
      </c>
      <c r="I3058">
        <f t="shared" si="302"/>
        <v>18366.401686160734</v>
      </c>
      <c r="J3058">
        <f t="shared" si="303"/>
        <v>32032.610415361236</v>
      </c>
      <c r="AB3058" s="1">
        <v>43174</v>
      </c>
      <c r="AC3058">
        <v>2822.23</v>
      </c>
    </row>
    <row r="3059" spans="1:29">
      <c r="A3059" s="1">
        <v>43157</v>
      </c>
      <c r="B3059">
        <v>3509.7653864245299</v>
      </c>
      <c r="D3059" s="1">
        <v>43187</v>
      </c>
      <c r="E3059">
        <f t="shared" si="298"/>
        <v>2825.67</v>
      </c>
      <c r="F3059">
        <f t="shared" si="299"/>
        <v>3480.5299564781699</v>
      </c>
      <c r="G3059" s="2">
        <f t="shared" si="300"/>
        <v>8.3235339954379484E-4</v>
      </c>
      <c r="H3059" s="2">
        <f t="shared" si="301"/>
        <v>-1.270842451285884E-2</v>
      </c>
      <c r="I3059">
        <f t="shared" si="302"/>
        <v>18381.689023041596</v>
      </c>
      <c r="J3059">
        <f t="shared" si="303"/>
        <v>31625.526403947802</v>
      </c>
      <c r="AB3059" s="1">
        <v>43175</v>
      </c>
      <c r="AC3059">
        <v>2820.44</v>
      </c>
    </row>
    <row r="3060" spans="1:29">
      <c r="A3060" s="1">
        <v>43158</v>
      </c>
      <c r="B3060">
        <v>3462.81203507186</v>
      </c>
      <c r="D3060" s="1">
        <v>43188</v>
      </c>
      <c r="E3060">
        <f t="shared" si="298"/>
        <v>2834.54</v>
      </c>
      <c r="F3060">
        <f t="shared" si="299"/>
        <v>3483.51269670085</v>
      </c>
      <c r="G3060" s="2">
        <f t="shared" si="300"/>
        <v>3.139078519430738E-3</v>
      </c>
      <c r="H3060" s="2">
        <f t="shared" si="301"/>
        <v>8.2562954688011414E-4</v>
      </c>
      <c r="I3060">
        <f t="shared" si="302"/>
        <v>18439.390588204682</v>
      </c>
      <c r="J3060">
        <f t="shared" si="303"/>
        <v>31651.637372982535</v>
      </c>
      <c r="AB3060" s="1">
        <v>43178</v>
      </c>
      <c r="AC3060">
        <v>2820.79</v>
      </c>
    </row>
    <row r="3061" spans="1:29">
      <c r="A3061" s="1">
        <v>43159</v>
      </c>
      <c r="B3061">
        <v>3466.6414315891102</v>
      </c>
      <c r="D3061" s="1">
        <v>43192</v>
      </c>
      <c r="E3061">
        <f t="shared" si="298"/>
        <v>2836.3</v>
      </c>
      <c r="F3061">
        <f t="shared" si="299"/>
        <v>3537.2650273242298</v>
      </c>
      <c r="G3061" s="2">
        <f t="shared" si="300"/>
        <v>6.2091203510972193E-4</v>
      </c>
      <c r="H3061" s="2">
        <f t="shared" si="301"/>
        <v>1.5399147336490138E-2</v>
      </c>
      <c r="I3061">
        <f t="shared" si="302"/>
        <v>18450.839827740987</v>
      </c>
      <c r="J3061">
        <f t="shared" si="303"/>
        <v>32139.04560033025</v>
      </c>
      <c r="AB3061" s="1">
        <v>43179</v>
      </c>
      <c r="AC3061">
        <v>2812.96</v>
      </c>
    </row>
    <row r="3062" spans="1:29">
      <c r="A3062" s="1">
        <v>43160</v>
      </c>
      <c r="B3062">
        <v>3439.5279068039199</v>
      </c>
      <c r="D3062" s="1">
        <v>43193</v>
      </c>
      <c r="E3062">
        <f t="shared" si="298"/>
        <v>2828.13</v>
      </c>
      <c r="F3062">
        <f t="shared" si="299"/>
        <v>3502.0643970848</v>
      </c>
      <c r="G3062" s="2">
        <f t="shared" si="300"/>
        <v>-2.8805133448507325E-3</v>
      </c>
      <c r="H3062" s="2">
        <f t="shared" si="301"/>
        <v>-9.9827184047316716E-3</v>
      </c>
      <c r="I3062">
        <f t="shared" si="302"/>
        <v>18397.691937393476</v>
      </c>
      <c r="J3062">
        <f t="shared" si="303"/>
        <v>31818.210558305324</v>
      </c>
      <c r="AB3062" s="1">
        <v>43180</v>
      </c>
      <c r="AC3062">
        <v>2807.27</v>
      </c>
    </row>
    <row r="3063" spans="1:29">
      <c r="A3063" s="1">
        <v>43161</v>
      </c>
      <c r="B3063">
        <v>3473.7787931960602</v>
      </c>
      <c r="D3063" s="1">
        <v>43194</v>
      </c>
      <c r="E3063">
        <f t="shared" si="298"/>
        <v>2827.61</v>
      </c>
      <c r="F3063">
        <f t="shared" si="299"/>
        <v>3509.1064284341901</v>
      </c>
      <c r="G3063" s="2">
        <f t="shared" si="300"/>
        <v>-1.83867078246025E-4</v>
      </c>
      <c r="H3063" s="2">
        <f t="shared" si="301"/>
        <v>1.9794737114851809E-3</v>
      </c>
      <c r="I3063">
        <f t="shared" si="302"/>
        <v>18394.309207530478</v>
      </c>
      <c r="J3063">
        <f t="shared" si="303"/>
        <v>31881.193869651986</v>
      </c>
      <c r="AB3063" s="1">
        <v>43181</v>
      </c>
      <c r="AC3063">
        <v>2815</v>
      </c>
    </row>
    <row r="3064" spans="1:29">
      <c r="A3064" s="1">
        <v>43164</v>
      </c>
      <c r="B3064">
        <v>3462.3047589336302</v>
      </c>
      <c r="D3064" s="1">
        <v>43195</v>
      </c>
      <c r="E3064">
        <f t="shared" si="298"/>
        <v>2824.15</v>
      </c>
      <c r="F3064">
        <f t="shared" si="299"/>
        <v>3473.3585327350002</v>
      </c>
      <c r="G3064" s="2">
        <f t="shared" si="300"/>
        <v>-1.2236482400330706E-3</v>
      </c>
      <c r="H3064" s="2">
        <f t="shared" si="301"/>
        <v>-1.021852831540263E-2</v>
      </c>
      <c r="I3064">
        <f t="shared" si="302"/>
        <v>18371.801043442058</v>
      </c>
      <c r="J3064">
        <f t="shared" si="303"/>
        <v>31555.414987366108</v>
      </c>
      <c r="AB3064" s="1">
        <v>43182</v>
      </c>
      <c r="AC3064">
        <v>2813.32</v>
      </c>
    </row>
    <row r="3065" spans="1:29">
      <c r="A3065" s="1">
        <v>43165</v>
      </c>
      <c r="B3065">
        <v>3507.0302812083801</v>
      </c>
      <c r="D3065" s="1">
        <v>43196</v>
      </c>
      <c r="E3065">
        <f t="shared" si="298"/>
        <v>2835.26</v>
      </c>
      <c r="F3065">
        <f t="shared" si="299"/>
        <v>3507.5543974815901</v>
      </c>
      <c r="G3065" s="2">
        <f t="shared" si="300"/>
        <v>3.9339270222900069E-3</v>
      </c>
      <c r="H3065" s="2">
        <f t="shared" si="301"/>
        <v>9.8138379300514948E-3</v>
      </c>
      <c r="I3065">
        <f t="shared" si="302"/>
        <v>18444.07436801499</v>
      </c>
      <c r="J3065">
        <f t="shared" si="303"/>
        <v>31865.094715867635</v>
      </c>
      <c r="AB3065" s="1">
        <v>43185</v>
      </c>
      <c r="AC3065">
        <v>2812.65</v>
      </c>
    </row>
    <row r="3066" spans="1:29">
      <c r="A3066" s="1">
        <v>43166</v>
      </c>
      <c r="B3066">
        <v>3483.12612771268</v>
      </c>
      <c r="D3066" s="1">
        <v>43199</v>
      </c>
      <c r="E3066">
        <f t="shared" si="298"/>
        <v>2836.46</v>
      </c>
      <c r="F3066">
        <f t="shared" si="299"/>
        <v>3518.8494470917799</v>
      </c>
      <c r="G3066" s="2">
        <f t="shared" si="300"/>
        <v>4.2324160747164719E-4</v>
      </c>
      <c r="H3066" s="2">
        <f t="shared" si="301"/>
        <v>3.1888573336547829E-3</v>
      </c>
      <c r="I3066">
        <f t="shared" si="302"/>
        <v>18451.880667698835</v>
      </c>
      <c r="J3066">
        <f t="shared" si="303"/>
        <v>31966.707956839931</v>
      </c>
      <c r="AB3066" s="1">
        <v>43186</v>
      </c>
      <c r="AC3066">
        <v>2823.32</v>
      </c>
    </row>
    <row r="3067" spans="1:29">
      <c r="A3067" s="1">
        <v>43167</v>
      </c>
      <c r="B3067">
        <v>3471.36646951906</v>
      </c>
      <c r="D3067" s="1">
        <v>43200</v>
      </c>
      <c r="E3067">
        <f t="shared" si="298"/>
        <v>2836.8</v>
      </c>
      <c r="F3067">
        <f t="shared" si="299"/>
        <v>3534.48741290731</v>
      </c>
      <c r="G3067" s="2">
        <f t="shared" si="300"/>
        <v>1.19867722442768E-4</v>
      </c>
      <c r="H3067" s="2">
        <f t="shared" si="301"/>
        <v>4.4127073100369233E-3</v>
      </c>
      <c r="I3067">
        <f t="shared" si="302"/>
        <v>18454.092452609257</v>
      </c>
      <c r="J3067">
        <f t="shared" si="303"/>
        <v>32107.767682718892</v>
      </c>
      <c r="AB3067" s="1">
        <v>43187</v>
      </c>
      <c r="AC3067">
        <v>2825.67</v>
      </c>
    </row>
    <row r="3068" spans="1:29">
      <c r="A3068" s="1">
        <v>43168</v>
      </c>
      <c r="B3068">
        <v>3470.53720163971</v>
      </c>
      <c r="D3068" s="1">
        <v>43201</v>
      </c>
      <c r="E3068">
        <f t="shared" si="298"/>
        <v>2838.75</v>
      </c>
      <c r="F3068">
        <f t="shared" si="299"/>
        <v>3573.6145281863301</v>
      </c>
      <c r="G3068" s="2">
        <f t="shared" si="300"/>
        <v>6.8739424703889718E-4</v>
      </c>
      <c r="H3068" s="2">
        <f t="shared" si="301"/>
        <v>1.1038746880606654E-2</v>
      </c>
      <c r="I3068">
        <f t="shared" si="302"/>
        <v>18466.777689595503</v>
      </c>
      <c r="J3068">
        <f t="shared" si="303"/>
        <v>32462.197203069747</v>
      </c>
      <c r="AB3068" s="1">
        <v>43188</v>
      </c>
      <c r="AC3068">
        <v>2834.54</v>
      </c>
    </row>
    <row r="3069" spans="1:29">
      <c r="A3069" s="1">
        <v>43171</v>
      </c>
      <c r="B3069">
        <v>3465.9367621728302</v>
      </c>
      <c r="D3069" s="1">
        <v>43202</v>
      </c>
      <c r="E3069">
        <f t="shared" si="298"/>
        <v>2832.75</v>
      </c>
      <c r="F3069">
        <f t="shared" si="299"/>
        <v>3518.8717546310199</v>
      </c>
      <c r="G3069" s="2">
        <f t="shared" si="300"/>
        <v>-2.1136063408190298E-3</v>
      </c>
      <c r="H3069" s="2">
        <f t="shared" si="301"/>
        <v>-1.5349949778272897E-2</v>
      </c>
      <c r="I3069">
        <f t="shared" si="302"/>
        <v>18427.74619117628</v>
      </c>
      <c r="J3069">
        <f t="shared" si="303"/>
        <v>31963.904106310238</v>
      </c>
      <c r="AB3069" s="1">
        <v>43189</v>
      </c>
      <c r="AC3069">
        <v>2834.54</v>
      </c>
    </row>
    <row r="3070" spans="1:29">
      <c r="A3070" s="1">
        <v>43172</v>
      </c>
      <c r="B3070">
        <v>3484.3974332225698</v>
      </c>
      <c r="D3070" s="1">
        <v>43203</v>
      </c>
      <c r="E3070">
        <f t="shared" si="298"/>
        <v>2833.55</v>
      </c>
      <c r="F3070">
        <f t="shared" si="299"/>
        <v>3535.9445250935701</v>
      </c>
      <c r="G3070" s="2">
        <f t="shared" si="300"/>
        <v>2.8241108463511466E-4</v>
      </c>
      <c r="H3070" s="2">
        <f t="shared" si="301"/>
        <v>4.8204247862896014E-3</v>
      </c>
      <c r="I3070">
        <f t="shared" si="302"/>
        <v>18432.95039096551</v>
      </c>
      <c r="J3070">
        <f t="shared" si="303"/>
        <v>32117.983701930876</v>
      </c>
      <c r="AB3070" s="1">
        <v>43192</v>
      </c>
      <c r="AC3070">
        <v>2836.3</v>
      </c>
    </row>
    <row r="3071" spans="1:29">
      <c r="A3071" s="1">
        <v>43173</v>
      </c>
      <c r="B3071">
        <v>3486.5557241778702</v>
      </c>
      <c r="D3071" s="1">
        <v>43206</v>
      </c>
      <c r="E3071">
        <f t="shared" si="298"/>
        <v>2834.8</v>
      </c>
      <c r="F3071">
        <f t="shared" si="299"/>
        <v>3544.7137090226402</v>
      </c>
      <c r="G3071" s="2">
        <f t="shared" si="300"/>
        <v>4.4114273614370703E-4</v>
      </c>
      <c r="H3071" s="2">
        <f t="shared" si="301"/>
        <v>2.4486625321940799E-3</v>
      </c>
      <c r="I3071">
        <f t="shared" si="302"/>
        <v>18441.081953136181</v>
      </c>
      <c r="J3071">
        <f t="shared" si="303"/>
        <v>32196.629805231412</v>
      </c>
      <c r="AB3071" s="1">
        <v>43193</v>
      </c>
      <c r="AC3071">
        <v>2828.13</v>
      </c>
    </row>
    <row r="3072" spans="1:29">
      <c r="A3072" s="1">
        <v>43174</v>
      </c>
      <c r="B3072">
        <v>3461.5958762872801</v>
      </c>
      <c r="D3072" s="1">
        <v>43207</v>
      </c>
      <c r="E3072">
        <f t="shared" si="298"/>
        <v>2838.7</v>
      </c>
      <c r="F3072">
        <f t="shared" si="299"/>
        <v>3546.6056564164701</v>
      </c>
      <c r="G3072" s="2">
        <f t="shared" si="300"/>
        <v>1.375758430929741E-3</v>
      </c>
      <c r="H3072" s="2">
        <f t="shared" si="301"/>
        <v>5.0238850821257086E-4</v>
      </c>
      <c r="I3072">
        <f t="shared" si="302"/>
        <v>18466.452427108674</v>
      </c>
      <c r="J3072">
        <f t="shared" si="303"/>
        <v>32212.805022048731</v>
      </c>
      <c r="AB3072" s="1">
        <v>43194</v>
      </c>
      <c r="AC3072">
        <v>2827.61</v>
      </c>
    </row>
    <row r="3073" spans="1:29">
      <c r="A3073" s="1">
        <v>43175</v>
      </c>
      <c r="B3073">
        <v>3444.1996644246601</v>
      </c>
      <c r="D3073" s="1">
        <v>43208</v>
      </c>
      <c r="E3073">
        <f t="shared" si="298"/>
        <v>2827.41</v>
      </c>
      <c r="F3073">
        <f t="shared" si="299"/>
        <v>3543.8208277858098</v>
      </c>
      <c r="G3073" s="2">
        <f t="shared" si="300"/>
        <v>-3.9771726494521875E-3</v>
      </c>
      <c r="H3073" s="2">
        <f t="shared" si="301"/>
        <v>-8.1655875611178408E-4</v>
      </c>
      <c r="I3073">
        <f t="shared" si="302"/>
        <v>18393.008157583168</v>
      </c>
      <c r="J3073">
        <f t="shared" si="303"/>
        <v>32186.501374049058</v>
      </c>
      <c r="AB3073" s="1">
        <v>43195</v>
      </c>
      <c r="AC3073">
        <v>2824.15</v>
      </c>
    </row>
    <row r="3074" spans="1:29">
      <c r="A3074" s="1">
        <v>43178</v>
      </c>
      <c r="B3074">
        <v>3459.1392116052298</v>
      </c>
      <c r="D3074" s="1">
        <v>43209</v>
      </c>
      <c r="E3074">
        <f t="shared" si="298"/>
        <v>2815.77</v>
      </c>
      <c r="F3074">
        <f t="shared" si="299"/>
        <v>3517.89874685921</v>
      </c>
      <c r="G3074" s="2">
        <f t="shared" si="300"/>
        <v>-4.1168419153925218E-3</v>
      </c>
      <c r="H3074" s="2">
        <f t="shared" si="301"/>
        <v>-7.3460759338841771E-3</v>
      </c>
      <c r="I3074">
        <f t="shared" si="302"/>
        <v>18317.287050649873</v>
      </c>
      <c r="J3074">
        <f t="shared" si="303"/>
        <v>31950.056890909225</v>
      </c>
      <c r="AB3074" s="1">
        <v>43196</v>
      </c>
      <c r="AC3074">
        <v>2835.26</v>
      </c>
    </row>
    <row r="3075" spans="1:29">
      <c r="A3075" s="1">
        <v>43179</v>
      </c>
      <c r="B3075">
        <v>3434.1324615491299</v>
      </c>
      <c r="D3075" s="1">
        <v>43210</v>
      </c>
      <c r="E3075">
        <f t="shared" si="298"/>
        <v>2808.44</v>
      </c>
      <c r="F3075">
        <f t="shared" si="299"/>
        <v>3481.62330650285</v>
      </c>
      <c r="G3075" s="2">
        <f t="shared" si="300"/>
        <v>-2.6031955735020817E-3</v>
      </c>
      <c r="H3075" s="2">
        <f t="shared" si="301"/>
        <v>-1.0343027559441864E-2</v>
      </c>
      <c r="I3075">
        <f t="shared" si="302"/>
        <v>18269.603570081053</v>
      </c>
      <c r="J3075">
        <f t="shared" si="303"/>
        <v>31619.596571960818</v>
      </c>
      <c r="AB3075" s="1">
        <v>43199</v>
      </c>
      <c r="AC3075">
        <v>2836.46</v>
      </c>
    </row>
    <row r="3076" spans="1:29">
      <c r="A3076" s="1">
        <v>43180</v>
      </c>
      <c r="B3076">
        <v>3452.8093144726199</v>
      </c>
      <c r="D3076" s="1">
        <v>43213</v>
      </c>
      <c r="E3076">
        <f t="shared" si="298"/>
        <v>2805.75</v>
      </c>
      <c r="F3076">
        <f t="shared" si="299"/>
        <v>3440.4739353985401</v>
      </c>
      <c r="G3076" s="2">
        <f t="shared" si="300"/>
        <v>-9.5782712110636936E-4</v>
      </c>
      <c r="H3076" s="2">
        <f t="shared" si="301"/>
        <v>-1.1850367946099871E-2</v>
      </c>
      <c r="I3076">
        <f t="shared" si="302"/>
        <v>18252.104448289767</v>
      </c>
      <c r="J3076">
        <f t="shared" si="303"/>
        <v>31244.892718275845</v>
      </c>
      <c r="AB3076" s="1">
        <v>43200</v>
      </c>
      <c r="AC3076">
        <v>2836.8</v>
      </c>
    </row>
    <row r="3077" spans="1:29">
      <c r="A3077" s="1">
        <v>43181</v>
      </c>
      <c r="B3077">
        <v>3477.9500998643698</v>
      </c>
      <c r="D3077" s="1">
        <v>43214</v>
      </c>
      <c r="E3077">
        <f t="shared" ref="E3077:E3140" si="304">SUMIF(AB:AB,D3077,AC:AC)</f>
        <v>2802.02</v>
      </c>
      <c r="F3077">
        <f t="shared" ref="F3077:F3140" si="305">SUMIF(A:A,D3077,B:B)</f>
        <v>3460.2654294235299</v>
      </c>
      <c r="G3077" s="2">
        <f t="shared" ref="G3077:G3140" si="306">E3077/E3076-1</f>
        <v>-1.3294128129733851E-3</v>
      </c>
      <c r="H3077" s="2">
        <f t="shared" ref="H3077:H3140" si="307">(F3077/F3076-1)-($M$23/252)</f>
        <v>5.7211995403097741E-3</v>
      </c>
      <c r="I3077">
        <f t="shared" ref="I3077:I3140" si="308">I3076*(1+G3077)</f>
        <v>18227.839866772483</v>
      </c>
      <c r="J3077">
        <f t="shared" ref="J3077:J3140" si="309">J3076*(1+H3077)</f>
        <v>31423.65098413267</v>
      </c>
      <c r="AB3077" s="1">
        <v>43201</v>
      </c>
      <c r="AC3077">
        <v>2838.75</v>
      </c>
    </row>
    <row r="3078" spans="1:29">
      <c r="A3078" s="1">
        <v>43182</v>
      </c>
      <c r="B3078">
        <v>3534.3607439577299</v>
      </c>
      <c r="D3078" s="1">
        <v>43215</v>
      </c>
      <c r="E3078">
        <f t="shared" si="304"/>
        <v>2792.89</v>
      </c>
      <c r="F3078">
        <f t="shared" si="305"/>
        <v>3422.1626880557501</v>
      </c>
      <c r="G3078" s="2">
        <f t="shared" si="306"/>
        <v>-3.2583636091105816E-3</v>
      </c>
      <c r="H3078" s="2">
        <f t="shared" si="307"/>
        <v>-1.1042857469207445E-2</v>
      </c>
      <c r="I3078">
        <f t="shared" si="308"/>
        <v>18168.446936677898</v>
      </c>
      <c r="J3078">
        <f t="shared" si="309"/>
        <v>31076.644085152773</v>
      </c>
      <c r="AB3078" s="1">
        <v>43202</v>
      </c>
      <c r="AC3078">
        <v>2832.75</v>
      </c>
    </row>
    <row r="3079" spans="1:29">
      <c r="A3079" s="1">
        <v>43185</v>
      </c>
      <c r="B3079">
        <v>3546.56840436721</v>
      </c>
      <c r="D3079" s="1">
        <v>43216</v>
      </c>
      <c r="E3079">
        <f t="shared" si="304"/>
        <v>2798.68</v>
      </c>
      <c r="F3079">
        <f t="shared" si="305"/>
        <v>3415.7645445203202</v>
      </c>
      <c r="G3079" s="2">
        <f t="shared" si="306"/>
        <v>2.0731213903877332E-3</v>
      </c>
      <c r="H3079" s="2">
        <f t="shared" si="307"/>
        <v>-1.9009691276233079E-3</v>
      </c>
      <c r="I3079">
        <f t="shared" si="308"/>
        <v>18206.11233265245</v>
      </c>
      <c r="J3079">
        <f t="shared" si="309"/>
        <v>31017.56834415676</v>
      </c>
      <c r="AB3079" s="1">
        <v>43203</v>
      </c>
      <c r="AC3079">
        <v>2833.55</v>
      </c>
    </row>
    <row r="3080" spans="1:29">
      <c r="A3080" s="1">
        <v>43186</v>
      </c>
      <c r="B3080">
        <v>3525.2194286470999</v>
      </c>
      <c r="D3080" s="1">
        <v>43217</v>
      </c>
      <c r="E3080">
        <f t="shared" si="304"/>
        <v>2805.43</v>
      </c>
      <c r="F3080">
        <f t="shared" si="305"/>
        <v>3438.2350756005098</v>
      </c>
      <c r="G3080" s="2">
        <f t="shared" si="306"/>
        <v>2.4118513013278164E-3</v>
      </c>
      <c r="H3080" s="2">
        <f t="shared" si="307"/>
        <v>6.5471285509182912E-3</v>
      </c>
      <c r="I3080">
        <f t="shared" si="308"/>
        <v>18250.022768374078</v>
      </c>
      <c r="J3080">
        <f t="shared" si="309"/>
        <v>31220.644351442847</v>
      </c>
      <c r="AB3080" s="1">
        <v>43206</v>
      </c>
      <c r="AC3080">
        <v>2834.8</v>
      </c>
    </row>
    <row r="3081" spans="1:29">
      <c r="A3081" s="1">
        <v>43187</v>
      </c>
      <c r="B3081">
        <v>3480.5299564781699</v>
      </c>
      <c r="D3081" s="1">
        <v>43220</v>
      </c>
      <c r="E3081">
        <f t="shared" si="304"/>
        <v>2808.25</v>
      </c>
      <c r="F3081">
        <f t="shared" si="305"/>
        <v>3431.0410866607899</v>
      </c>
      <c r="G3081" s="2">
        <f t="shared" si="306"/>
        <v>1.0051934997488132E-3</v>
      </c>
      <c r="H3081" s="2">
        <f t="shared" si="307"/>
        <v>-2.1236985604618278E-3</v>
      </c>
      <c r="I3081">
        <f t="shared" si="308"/>
        <v>18268.367572631116</v>
      </c>
      <c r="J3081">
        <f t="shared" si="309"/>
        <v>31154.341113976996</v>
      </c>
      <c r="AB3081" s="1">
        <v>43207</v>
      </c>
      <c r="AC3081">
        <v>2838.7</v>
      </c>
    </row>
    <row r="3082" spans="1:29">
      <c r="A3082" s="1">
        <v>43188</v>
      </c>
      <c r="B3082">
        <v>3483.51269670085</v>
      </c>
      <c r="D3082" s="1">
        <v>43221</v>
      </c>
      <c r="E3082">
        <f t="shared" si="304"/>
        <v>2798.29</v>
      </c>
      <c r="F3082">
        <f t="shared" si="305"/>
        <v>3386.4935754144299</v>
      </c>
      <c r="G3082" s="2">
        <f t="shared" si="306"/>
        <v>-3.5466927802012549E-3</v>
      </c>
      <c r="H3082" s="2">
        <f t="shared" si="307"/>
        <v>-1.3015020961127088E-2</v>
      </c>
      <c r="I3082">
        <f t="shared" si="308"/>
        <v>18203.575285255203</v>
      </c>
      <c r="J3082">
        <f t="shared" si="309"/>
        <v>30748.866711348484</v>
      </c>
      <c r="AB3082" s="1">
        <v>43208</v>
      </c>
      <c r="AC3082">
        <v>2827.41</v>
      </c>
    </row>
    <row r="3083" spans="1:29">
      <c r="A3083" s="1">
        <v>43192</v>
      </c>
      <c r="B3083">
        <v>3537.2650273242298</v>
      </c>
      <c r="D3083" s="1">
        <v>43222</v>
      </c>
      <c r="E3083">
        <f t="shared" si="304"/>
        <v>2799.31</v>
      </c>
      <c r="F3083">
        <f t="shared" si="305"/>
        <v>3384.0135754988401</v>
      </c>
      <c r="G3083" s="2">
        <f t="shared" si="306"/>
        <v>3.6450832472678663E-4</v>
      </c>
      <c r="H3083" s="2">
        <f t="shared" si="307"/>
        <v>-7.6367007463443637E-4</v>
      </c>
      <c r="I3083">
        <f t="shared" si="308"/>
        <v>18210.210639986468</v>
      </c>
      <c r="J3083">
        <f t="shared" si="309"/>
        <v>30725.384722012106</v>
      </c>
      <c r="AB3083" s="1">
        <v>43209</v>
      </c>
      <c r="AC3083">
        <v>2815.77</v>
      </c>
    </row>
    <row r="3084" spans="1:29">
      <c r="A3084" s="1">
        <v>43193</v>
      </c>
      <c r="B3084">
        <v>3502.0643970848</v>
      </c>
      <c r="D3084" s="1">
        <v>43223</v>
      </c>
      <c r="E3084">
        <f t="shared" si="304"/>
        <v>2800.76</v>
      </c>
      <c r="F3084">
        <f t="shared" si="305"/>
        <v>3403.9869386701598</v>
      </c>
      <c r="G3084" s="2">
        <f t="shared" si="306"/>
        <v>5.1798478910880519E-4</v>
      </c>
      <c r="H3084" s="2">
        <f t="shared" si="307"/>
        <v>5.8709211970356615E-3</v>
      </c>
      <c r="I3084">
        <f t="shared" si="308"/>
        <v>18219.643252104448</v>
      </c>
      <c r="J3084">
        <f t="shared" si="309"/>
        <v>30905.77103446364</v>
      </c>
      <c r="AB3084" s="1">
        <v>43210</v>
      </c>
      <c r="AC3084">
        <v>2808.44</v>
      </c>
    </row>
    <row r="3085" spans="1:29">
      <c r="A3085" s="1">
        <v>43194</v>
      </c>
      <c r="B3085">
        <v>3509.1064284341901</v>
      </c>
      <c r="D3085" s="1">
        <v>43224</v>
      </c>
      <c r="E3085">
        <f t="shared" si="304"/>
        <v>2799.7</v>
      </c>
      <c r="F3085">
        <f t="shared" si="305"/>
        <v>3407.7012770994502</v>
      </c>
      <c r="G3085" s="2">
        <f t="shared" si="306"/>
        <v>-3.7846870135260779E-4</v>
      </c>
      <c r="H3085" s="2">
        <f t="shared" si="307"/>
        <v>1.0598237318001033E-3</v>
      </c>
      <c r="I3085">
        <f t="shared" si="308"/>
        <v>18212.747687383715</v>
      </c>
      <c r="J3085">
        <f t="shared" si="309"/>
        <v>30938.525704055541</v>
      </c>
      <c r="AB3085" s="1">
        <v>43213</v>
      </c>
      <c r="AC3085">
        <v>2805.75</v>
      </c>
    </row>
    <row r="3086" spans="1:29">
      <c r="A3086" s="1">
        <v>43195</v>
      </c>
      <c r="B3086">
        <v>3473.3585327350002</v>
      </c>
      <c r="D3086" s="1">
        <v>43227</v>
      </c>
      <c r="E3086">
        <f t="shared" si="304"/>
        <v>2799.62</v>
      </c>
      <c r="F3086">
        <f t="shared" si="305"/>
        <v>3405.91388791079</v>
      </c>
      <c r="G3086" s="2">
        <f t="shared" si="306"/>
        <v>-2.8574490123944862E-5</v>
      </c>
      <c r="H3086" s="2">
        <f t="shared" si="307"/>
        <v>-5.5586384050213466E-4</v>
      </c>
      <c r="I3086">
        <f t="shared" si="308"/>
        <v>18212.227267404793</v>
      </c>
      <c r="J3086">
        <f t="shared" si="309"/>
        <v>30921.328096338213</v>
      </c>
      <c r="AB3086" s="1">
        <v>43214</v>
      </c>
      <c r="AC3086">
        <v>2802.02</v>
      </c>
    </row>
    <row r="3087" spans="1:29">
      <c r="A3087" s="1">
        <v>43196</v>
      </c>
      <c r="B3087">
        <v>3507.5543974815901</v>
      </c>
      <c r="D3087" s="1">
        <v>43228</v>
      </c>
      <c r="E3087">
        <f t="shared" si="304"/>
        <v>2796.5</v>
      </c>
      <c r="F3087">
        <f t="shared" si="305"/>
        <v>3400.9179162925002</v>
      </c>
      <c r="G3087" s="2">
        <f t="shared" si="306"/>
        <v>-1.114436959301579E-3</v>
      </c>
      <c r="H3087" s="2">
        <f t="shared" si="307"/>
        <v>-1.4982012122154767E-3</v>
      </c>
      <c r="I3087">
        <f t="shared" si="308"/>
        <v>18191.930888226798</v>
      </c>
      <c r="J3087">
        <f t="shared" si="309"/>
        <v>30875.001725100967</v>
      </c>
      <c r="AB3087" s="1">
        <v>43215</v>
      </c>
      <c r="AC3087">
        <v>2792.89</v>
      </c>
    </row>
    <row r="3088" spans="1:29">
      <c r="A3088" s="1">
        <v>43199</v>
      </c>
      <c r="B3088">
        <v>3518.8494470917799</v>
      </c>
      <c r="D3088" s="1">
        <v>43229</v>
      </c>
      <c r="E3088">
        <f t="shared" si="304"/>
        <v>2793.36</v>
      </c>
      <c r="F3088">
        <f t="shared" si="305"/>
        <v>3393.9359036843398</v>
      </c>
      <c r="G3088" s="2">
        <f t="shared" si="306"/>
        <v>-1.1228321115679396E-3</v>
      </c>
      <c r="H3088" s="2">
        <f t="shared" si="307"/>
        <v>-2.0843280726465011E-3</v>
      </c>
      <c r="I3088">
        <f t="shared" si="308"/>
        <v>18171.504404054071</v>
      </c>
      <c r="J3088">
        <f t="shared" si="309"/>
        <v>30810.64809226233</v>
      </c>
      <c r="AB3088" s="1">
        <v>43216</v>
      </c>
      <c r="AC3088">
        <v>2798.68</v>
      </c>
    </row>
    <row r="3089" spans="1:29">
      <c r="A3089" s="1">
        <v>43200</v>
      </c>
      <c r="B3089">
        <v>3534.48741290731</v>
      </c>
      <c r="D3089" s="1">
        <v>43230</v>
      </c>
      <c r="E3089">
        <f t="shared" si="304"/>
        <v>2801.29</v>
      </c>
      <c r="F3089">
        <f t="shared" si="305"/>
        <v>3427.2005770403898</v>
      </c>
      <c r="G3089" s="2">
        <f t="shared" si="306"/>
        <v>2.8388750465389023E-3</v>
      </c>
      <c r="H3089" s="2">
        <f t="shared" si="307"/>
        <v>9.7698592725555481E-3</v>
      </c>
      <c r="I3089">
        <f t="shared" si="308"/>
        <v>18223.091034464811</v>
      </c>
      <c r="J3089">
        <f t="shared" si="309"/>
        <v>31111.663788219965</v>
      </c>
      <c r="AB3089" s="1">
        <v>43217</v>
      </c>
      <c r="AC3089">
        <v>2805.43</v>
      </c>
    </row>
    <row r="3090" spans="1:29">
      <c r="A3090" s="1">
        <v>43201</v>
      </c>
      <c r="B3090">
        <v>3573.6145281863301</v>
      </c>
      <c r="D3090" s="1">
        <v>43231</v>
      </c>
      <c r="E3090">
        <f t="shared" si="304"/>
        <v>2804.9</v>
      </c>
      <c r="F3090">
        <f t="shared" si="305"/>
        <v>3427.18269468987</v>
      </c>
      <c r="G3090" s="2">
        <f t="shared" si="306"/>
        <v>1.2886919954735454E-3</v>
      </c>
      <c r="H3090" s="2">
        <f t="shared" si="307"/>
        <v>-3.656697814805521E-5</v>
      </c>
      <c r="I3090">
        <f t="shared" si="308"/>
        <v>18246.574986013711</v>
      </c>
      <c r="J3090">
        <f t="shared" si="309"/>
        <v>31110.526128690071</v>
      </c>
      <c r="AB3090" s="1">
        <v>43220</v>
      </c>
      <c r="AC3090">
        <v>2808.25</v>
      </c>
    </row>
    <row r="3091" spans="1:29">
      <c r="A3091" s="1">
        <v>43202</v>
      </c>
      <c r="B3091">
        <v>3518.8717546310199</v>
      </c>
      <c r="D3091" s="1">
        <v>43234</v>
      </c>
      <c r="E3091">
        <f t="shared" si="304"/>
        <v>2803.69</v>
      </c>
      <c r="F3091">
        <f t="shared" si="305"/>
        <v>3419.6082689596901</v>
      </c>
      <c r="G3091" s="2">
        <f t="shared" si="306"/>
        <v>-4.3138792826835637E-4</v>
      </c>
      <c r="H3091" s="2">
        <f t="shared" si="307"/>
        <v>-2.241451907298219E-3</v>
      </c>
      <c r="I3091">
        <f t="shared" si="308"/>
        <v>18238.703633832502</v>
      </c>
      <c r="J3091">
        <f t="shared" si="309"/>
        <v>31040.79338056187</v>
      </c>
      <c r="AB3091" s="1">
        <v>43221</v>
      </c>
      <c r="AC3091">
        <v>2798.29</v>
      </c>
    </row>
    <row r="3092" spans="1:29">
      <c r="A3092" s="1">
        <v>43203</v>
      </c>
      <c r="B3092">
        <v>3535.9445250935701</v>
      </c>
      <c r="D3092" s="1">
        <v>43235</v>
      </c>
      <c r="E3092">
        <f t="shared" si="304"/>
        <v>2786.97</v>
      </c>
      <c r="F3092">
        <f t="shared" si="305"/>
        <v>3327.6277436210398</v>
      </c>
      <c r="G3092" s="2">
        <f t="shared" si="306"/>
        <v>-5.9635694388467941E-3</v>
      </c>
      <c r="H3092" s="2">
        <f t="shared" si="307"/>
        <v>-2.6929320583238079E-2</v>
      </c>
      <c r="I3092">
        <f t="shared" si="308"/>
        <v>18129.935858237593</v>
      </c>
      <c r="J3092">
        <f t="shared" si="309"/>
        <v>30204.885904458668</v>
      </c>
      <c r="AB3092" s="1">
        <v>43222</v>
      </c>
      <c r="AC3092">
        <v>2799.31</v>
      </c>
    </row>
    <row r="3093" spans="1:29">
      <c r="A3093" s="1">
        <v>43206</v>
      </c>
      <c r="B3093">
        <v>3544.7137090226402</v>
      </c>
      <c r="D3093" s="1">
        <v>43236</v>
      </c>
      <c r="E3093">
        <f t="shared" si="304"/>
        <v>2785.02</v>
      </c>
      <c r="F3093">
        <f t="shared" si="305"/>
        <v>3328.8270615556498</v>
      </c>
      <c r="G3093" s="2">
        <f t="shared" si="306"/>
        <v>-6.99684603709394E-4</v>
      </c>
      <c r="H3093" s="2">
        <f t="shared" si="307"/>
        <v>3.2906308342969337E-4</v>
      </c>
      <c r="I3093">
        <f t="shared" si="308"/>
        <v>18117.250621251347</v>
      </c>
      <c r="J3093">
        <f t="shared" si="309"/>
        <v>30214.825217349029</v>
      </c>
      <c r="AB3093" s="1">
        <v>43223</v>
      </c>
      <c r="AC3093">
        <v>2800.76</v>
      </c>
    </row>
    <row r="3094" spans="1:29">
      <c r="A3094" s="1">
        <v>43207</v>
      </c>
      <c r="B3094">
        <v>3546.6056564164701</v>
      </c>
      <c r="D3094" s="1">
        <v>43237</v>
      </c>
      <c r="E3094">
        <f t="shared" si="304"/>
        <v>2781.49</v>
      </c>
      <c r="F3094">
        <f t="shared" si="305"/>
        <v>3318.9387546625699</v>
      </c>
      <c r="G3094" s="2">
        <f t="shared" si="306"/>
        <v>-1.2674953860296601E-3</v>
      </c>
      <c r="H3094" s="2">
        <f t="shared" si="307"/>
        <v>-3.0018570489701905E-3</v>
      </c>
      <c r="I3094">
        <f t="shared" si="308"/>
        <v>18094.287089681369</v>
      </c>
      <c r="J3094">
        <f t="shared" si="309"/>
        <v>30124.12463128693</v>
      </c>
      <c r="AB3094" s="1">
        <v>43224</v>
      </c>
      <c r="AC3094">
        <v>2799.7</v>
      </c>
    </row>
    <row r="3095" spans="1:29">
      <c r="A3095" s="1">
        <v>43208</v>
      </c>
      <c r="B3095">
        <v>3543.8208277858098</v>
      </c>
      <c r="D3095" s="1">
        <v>43238</v>
      </c>
      <c r="E3095">
        <f t="shared" si="304"/>
        <v>2788</v>
      </c>
      <c r="F3095">
        <f t="shared" si="305"/>
        <v>3331.64013925586</v>
      </c>
      <c r="G3095" s="2">
        <f t="shared" si="306"/>
        <v>2.340472192961407E-3</v>
      </c>
      <c r="H3095" s="2">
        <f t="shared" si="307"/>
        <v>3.7955923349633721E-3</v>
      </c>
      <c r="I3095">
        <f t="shared" si="308"/>
        <v>18136.63626546623</v>
      </c>
      <c r="J3095">
        <f t="shared" si="309"/>
        <v>30238.46352783492</v>
      </c>
      <c r="AB3095" s="1">
        <v>43227</v>
      </c>
      <c r="AC3095">
        <v>2799.62</v>
      </c>
    </row>
    <row r="3096" spans="1:29">
      <c r="A3096" s="1">
        <v>43209</v>
      </c>
      <c r="B3096">
        <v>3517.89874685921</v>
      </c>
      <c r="D3096" s="1">
        <v>43241</v>
      </c>
      <c r="E3096">
        <f t="shared" si="304"/>
        <v>2789.18</v>
      </c>
      <c r="F3096">
        <f t="shared" si="305"/>
        <v>3332.44998227325</v>
      </c>
      <c r="G3096" s="2">
        <f t="shared" si="306"/>
        <v>4.2324246771863194E-4</v>
      </c>
      <c r="H3096" s="2">
        <f t="shared" si="307"/>
        <v>2.1172717151282184E-4</v>
      </c>
      <c r="I3096">
        <f t="shared" si="308"/>
        <v>18144.312460155343</v>
      </c>
      <c r="J3096">
        <f t="shared" si="309"/>
        <v>30244.86583218856</v>
      </c>
      <c r="AB3096" s="1">
        <v>43228</v>
      </c>
      <c r="AC3096">
        <v>2796.5</v>
      </c>
    </row>
    <row r="3097" spans="1:29">
      <c r="A3097" s="1">
        <v>43210</v>
      </c>
      <c r="B3097">
        <v>3481.62330650285</v>
      </c>
      <c r="D3097" s="1">
        <v>43242</v>
      </c>
      <c r="E3097">
        <f t="shared" si="304"/>
        <v>2789.18</v>
      </c>
      <c r="F3097">
        <f t="shared" si="305"/>
        <v>3334.4976025429301</v>
      </c>
      <c r="G3097" s="2">
        <f t="shared" si="306"/>
        <v>0</v>
      </c>
      <c r="H3097" s="2">
        <f t="shared" si="307"/>
        <v>5.830997067844631E-4</v>
      </c>
      <c r="I3097">
        <f t="shared" si="308"/>
        <v>18144.312460155343</v>
      </c>
      <c r="J3097">
        <f t="shared" si="309"/>
        <v>30262.501604587043</v>
      </c>
      <c r="AB3097" s="1">
        <v>43229</v>
      </c>
      <c r="AC3097">
        <v>2793.36</v>
      </c>
    </row>
    <row r="3098" spans="1:29">
      <c r="A3098" s="1">
        <v>43213</v>
      </c>
      <c r="B3098">
        <v>3440.4739353985401</v>
      </c>
      <c r="D3098" s="1">
        <v>43243</v>
      </c>
      <c r="E3098">
        <f t="shared" si="304"/>
        <v>2798.33</v>
      </c>
      <c r="F3098">
        <f t="shared" si="305"/>
        <v>3338.9433479598702</v>
      </c>
      <c r="G3098" s="2">
        <f t="shared" si="306"/>
        <v>3.2805340637751534E-3</v>
      </c>
      <c r="H3098" s="2">
        <f t="shared" si="307"/>
        <v>1.3019087373811974E-3</v>
      </c>
      <c r="I3098">
        <f t="shared" si="308"/>
        <v>18203.835495244661</v>
      </c>
      <c r="J3098">
        <f t="shared" si="309"/>
        <v>30301.900619841064</v>
      </c>
      <c r="AB3098" s="1">
        <v>43230</v>
      </c>
      <c r="AC3098">
        <v>2801.29</v>
      </c>
    </row>
    <row r="3099" spans="1:29">
      <c r="A3099" s="1">
        <v>43214</v>
      </c>
      <c r="B3099">
        <v>3460.2654294235299</v>
      </c>
      <c r="D3099" s="1">
        <v>43244</v>
      </c>
      <c r="E3099">
        <f t="shared" si="304"/>
        <v>2803.93</v>
      </c>
      <c r="F3099">
        <f t="shared" si="305"/>
        <v>3384.7535509407098</v>
      </c>
      <c r="G3099" s="2">
        <f t="shared" si="306"/>
        <v>2.0011935690213978E-3</v>
      </c>
      <c r="H3099" s="2">
        <f t="shared" si="307"/>
        <v>1.368862091798081E-2</v>
      </c>
      <c r="I3099">
        <f t="shared" si="308"/>
        <v>18240.264893769268</v>
      </c>
      <c r="J3099">
        <f t="shared" si="309"/>
        <v>30716.691850520394</v>
      </c>
      <c r="AB3099" s="1">
        <v>43231</v>
      </c>
      <c r="AC3099">
        <v>2804.9</v>
      </c>
    </row>
    <row r="3100" spans="1:29">
      <c r="A3100" s="1">
        <v>43215</v>
      </c>
      <c r="B3100">
        <v>3422.1626880557501</v>
      </c>
      <c r="D3100" s="1">
        <v>43245</v>
      </c>
      <c r="E3100">
        <f t="shared" si="304"/>
        <v>2810.54</v>
      </c>
      <c r="F3100">
        <f t="shared" si="305"/>
        <v>3391.7471052618298</v>
      </c>
      <c r="G3100" s="2">
        <f t="shared" si="306"/>
        <v>2.357405498710774E-3</v>
      </c>
      <c r="H3100" s="2">
        <f t="shared" si="307"/>
        <v>2.0348438608464811E-3</v>
      </c>
      <c r="I3100">
        <f t="shared" si="308"/>
        <v>18283.26459452778</v>
      </c>
      <c r="J3100">
        <f t="shared" si="309"/>
        <v>30779.195522357935</v>
      </c>
      <c r="AB3100" s="1">
        <v>43234</v>
      </c>
      <c r="AC3100">
        <v>2803.69</v>
      </c>
    </row>
    <row r="3101" spans="1:29">
      <c r="A3101" s="1">
        <v>43216</v>
      </c>
      <c r="B3101">
        <v>3415.7645445203202</v>
      </c>
      <c r="D3101" s="1">
        <v>43249</v>
      </c>
      <c r="E3101">
        <f t="shared" si="304"/>
        <v>2833.34</v>
      </c>
      <c r="F3101">
        <f t="shared" si="305"/>
        <v>3406.4004788857101</v>
      </c>
      <c r="G3101" s="2">
        <f t="shared" si="306"/>
        <v>8.1123200523742778E-3</v>
      </c>
      <c r="H3101" s="2">
        <f t="shared" si="307"/>
        <v>4.2889533306965325E-3</v>
      </c>
      <c r="I3101">
        <f t="shared" si="308"/>
        <v>18431.584288520833</v>
      </c>
      <c r="J3101">
        <f t="shared" si="309"/>
        <v>30911.206055509709</v>
      </c>
      <c r="AB3101" s="1">
        <v>43235</v>
      </c>
      <c r="AC3101">
        <v>2786.97</v>
      </c>
    </row>
    <row r="3102" spans="1:29">
      <c r="A3102" s="1">
        <v>43217</v>
      </c>
      <c r="B3102">
        <v>3438.2350756005098</v>
      </c>
      <c r="D3102" s="1">
        <v>43250</v>
      </c>
      <c r="E3102">
        <f t="shared" si="304"/>
        <v>2819.58</v>
      </c>
      <c r="F3102">
        <f t="shared" si="305"/>
        <v>3395.2711326172098</v>
      </c>
      <c r="G3102" s="2">
        <f t="shared" si="306"/>
        <v>-4.8564591612726415E-3</v>
      </c>
      <c r="H3102" s="2">
        <f t="shared" si="307"/>
        <v>-3.2985358855093564E-3</v>
      </c>
      <c r="I3102">
        <f t="shared" si="308"/>
        <v>18342.072052146079</v>
      </c>
      <c r="J3102">
        <f t="shared" si="309"/>
        <v>30809.244333071238</v>
      </c>
      <c r="AB3102" s="1">
        <v>43236</v>
      </c>
      <c r="AC3102">
        <v>2785.02</v>
      </c>
    </row>
    <row r="3103" spans="1:29">
      <c r="A3103" s="1">
        <v>43220</v>
      </c>
      <c r="B3103">
        <v>3431.0410866607899</v>
      </c>
      <c r="D3103" s="1">
        <v>43251</v>
      </c>
      <c r="E3103">
        <f t="shared" si="304"/>
        <v>2823.29</v>
      </c>
      <c r="F3103">
        <f t="shared" si="305"/>
        <v>3394.9405802195101</v>
      </c>
      <c r="G3103" s="2">
        <f t="shared" si="306"/>
        <v>1.3157988069145699E-3</v>
      </c>
      <c r="H3103" s="2">
        <f t="shared" si="307"/>
        <v>-1.2870590771077916E-4</v>
      </c>
      <c r="I3103">
        <f t="shared" si="308"/>
        <v>18366.206528668634</v>
      </c>
      <c r="J3103">
        <f t="shared" si="309"/>
        <v>30805.279001313469</v>
      </c>
      <c r="AB3103" s="1">
        <v>43237</v>
      </c>
      <c r="AC3103">
        <v>2781.49</v>
      </c>
    </row>
    <row r="3104" spans="1:29">
      <c r="A3104" s="1">
        <v>43221</v>
      </c>
      <c r="B3104">
        <v>3386.4935754144299</v>
      </c>
      <c r="D3104" s="1">
        <v>43252</v>
      </c>
      <c r="E3104">
        <f t="shared" si="304"/>
        <v>2811.74</v>
      </c>
      <c r="F3104">
        <f t="shared" si="305"/>
        <v>3366.60490508561</v>
      </c>
      <c r="G3104" s="2">
        <f t="shared" si="306"/>
        <v>-4.0909718803240347E-3</v>
      </c>
      <c r="H3104" s="2">
        <f t="shared" si="307"/>
        <v>-8.3777913499898712E-3</v>
      </c>
      <c r="I3104">
        <f t="shared" si="308"/>
        <v>18291.070894211625</v>
      </c>
      <c r="J3104">
        <f t="shared" si="309"/>
        <v>30547.198801362243</v>
      </c>
      <c r="AB3104" s="1">
        <v>43238</v>
      </c>
      <c r="AC3104">
        <v>2788</v>
      </c>
    </row>
    <row r="3105" spans="1:29">
      <c r="A3105" s="1">
        <v>43222</v>
      </c>
      <c r="B3105">
        <v>3384.0135754988401</v>
      </c>
      <c r="D3105" s="1">
        <v>43255</v>
      </c>
      <c r="E3105">
        <f t="shared" si="304"/>
        <v>2806.69</v>
      </c>
      <c r="F3105">
        <f t="shared" si="305"/>
        <v>3355.0562664402901</v>
      </c>
      <c r="G3105" s="2">
        <f t="shared" si="306"/>
        <v>-1.7960408857148336E-3</v>
      </c>
      <c r="H3105" s="2">
        <f t="shared" si="307"/>
        <v>-3.4617008427632371E-3</v>
      </c>
      <c r="I3105">
        <f t="shared" si="308"/>
        <v>18258.219383042113</v>
      </c>
      <c r="J3105">
        <f t="shared" si="309"/>
        <v>30441.453537527512</v>
      </c>
      <c r="AB3105" s="1">
        <v>43241</v>
      </c>
      <c r="AC3105">
        <v>2789.18</v>
      </c>
    </row>
    <row r="3106" spans="1:29">
      <c r="A3106" s="1">
        <v>43223</v>
      </c>
      <c r="B3106">
        <v>3403.9869386701598</v>
      </c>
      <c r="D3106" s="1">
        <v>43256</v>
      </c>
      <c r="E3106">
        <f t="shared" si="304"/>
        <v>2808.6</v>
      </c>
      <c r="F3106">
        <f t="shared" si="305"/>
        <v>3370.4794495055498</v>
      </c>
      <c r="G3106" s="2">
        <f t="shared" si="306"/>
        <v>6.8051690781656404E-4</v>
      </c>
      <c r="H3106" s="2">
        <f t="shared" si="307"/>
        <v>4.5656476367540114E-3</v>
      </c>
      <c r="I3106">
        <f t="shared" si="308"/>
        <v>18270.644410038898</v>
      </c>
      <c r="J3106">
        <f t="shared" si="309"/>
        <v>30580.438487930478</v>
      </c>
      <c r="AB3106" s="1">
        <v>43242</v>
      </c>
      <c r="AC3106">
        <v>2789.18</v>
      </c>
    </row>
    <row r="3107" spans="1:29">
      <c r="A3107" s="1">
        <v>43224</v>
      </c>
      <c r="B3107">
        <v>3407.7012770994502</v>
      </c>
      <c r="D3107" s="1">
        <v>43257</v>
      </c>
      <c r="E3107">
        <f t="shared" si="304"/>
        <v>2798.31</v>
      </c>
      <c r="F3107">
        <f t="shared" si="305"/>
        <v>3355.6534999502601</v>
      </c>
      <c r="G3107" s="2">
        <f t="shared" si="306"/>
        <v>-3.6637470625934254E-3</v>
      </c>
      <c r="H3107" s="2">
        <f t="shared" si="307"/>
        <v>-4.4301149538943704E-3</v>
      </c>
      <c r="I3107">
        <f t="shared" si="308"/>
        <v>18203.705390249928</v>
      </c>
      <c r="J3107">
        <f t="shared" si="309"/>
        <v>30444.963630088452</v>
      </c>
      <c r="AB3107" s="1">
        <v>43243</v>
      </c>
      <c r="AC3107">
        <v>2798.33</v>
      </c>
    </row>
    <row r="3108" spans="1:29">
      <c r="A3108" s="1">
        <v>43227</v>
      </c>
      <c r="B3108">
        <v>3405.91388791079</v>
      </c>
      <c r="D3108" s="1">
        <v>43258</v>
      </c>
      <c r="E3108">
        <f t="shared" si="304"/>
        <v>2806.74</v>
      </c>
      <c r="F3108">
        <f t="shared" si="305"/>
        <v>3369.1850003504901</v>
      </c>
      <c r="G3108" s="2">
        <f t="shared" si="306"/>
        <v>3.0125325642977874E-3</v>
      </c>
      <c r="H3108" s="2">
        <f t="shared" si="307"/>
        <v>4.0010994360480615E-3</v>
      </c>
      <c r="I3108">
        <f t="shared" si="308"/>
        <v>18258.544645528938</v>
      </c>
      <c r="J3108">
        <f t="shared" si="309"/>
        <v>30566.776956899299</v>
      </c>
      <c r="AB3108" s="1">
        <v>43244</v>
      </c>
      <c r="AC3108">
        <v>2803.93</v>
      </c>
    </row>
    <row r="3109" spans="1:29">
      <c r="A3109" s="1">
        <v>43228</v>
      </c>
      <c r="B3109">
        <v>3400.9179162925002</v>
      </c>
      <c r="D3109" s="1">
        <v>43259</v>
      </c>
      <c r="E3109">
        <f t="shared" si="304"/>
        <v>2804.78</v>
      </c>
      <c r="F3109">
        <f t="shared" si="305"/>
        <v>3366.6037242751499</v>
      </c>
      <c r="G3109" s="2">
        <f t="shared" si="306"/>
        <v>-6.9831904629558128E-4</v>
      </c>
      <c r="H3109" s="2">
        <f t="shared" si="307"/>
        <v>-7.9749178239399898E-4</v>
      </c>
      <c r="I3109">
        <f t="shared" si="308"/>
        <v>18245.794356045328</v>
      </c>
      <c r="J3109">
        <f t="shared" si="309"/>
        <v>30542.400203461904</v>
      </c>
      <c r="AB3109" s="1">
        <v>43245</v>
      </c>
      <c r="AC3109">
        <v>2810.54</v>
      </c>
    </row>
    <row r="3110" spans="1:29">
      <c r="A3110" s="1">
        <v>43229</v>
      </c>
      <c r="B3110">
        <v>3393.9359036843398</v>
      </c>
      <c r="D3110" s="1">
        <v>43262</v>
      </c>
      <c r="E3110">
        <f t="shared" si="304"/>
        <v>2801.74</v>
      </c>
      <c r="F3110">
        <f t="shared" si="305"/>
        <v>3363.6208671921399</v>
      </c>
      <c r="G3110" s="2">
        <f t="shared" si="306"/>
        <v>-1.0838639750713197E-3</v>
      </c>
      <c r="H3110" s="2">
        <f t="shared" si="307"/>
        <v>-9.173629244181628E-4</v>
      </c>
      <c r="I3110">
        <f t="shared" si="308"/>
        <v>18226.018396846252</v>
      </c>
      <c r="J3110">
        <f t="shared" si="309"/>
        <v>30514.381737892509</v>
      </c>
      <c r="AB3110" s="1">
        <v>43249</v>
      </c>
      <c r="AC3110">
        <v>2833.34</v>
      </c>
    </row>
    <row r="3111" spans="1:29">
      <c r="A3111" s="1">
        <v>43230</v>
      </c>
      <c r="B3111">
        <v>3427.2005770403898</v>
      </c>
      <c r="D3111" s="1">
        <v>43263</v>
      </c>
      <c r="E3111">
        <f t="shared" si="304"/>
        <v>2802.9</v>
      </c>
      <c r="F3111">
        <f t="shared" si="305"/>
        <v>3354.8456102730502</v>
      </c>
      <c r="G3111" s="2">
        <f t="shared" si="306"/>
        <v>4.1402842519300265E-4</v>
      </c>
      <c r="H3111" s="2">
        <f t="shared" si="307"/>
        <v>-2.6402213906911213E-3</v>
      </c>
      <c r="I3111">
        <f t="shared" si="308"/>
        <v>18233.564486540636</v>
      </c>
      <c r="J3111">
        <f t="shared" si="309"/>
        <v>30433.81701450441</v>
      </c>
      <c r="AB3111" s="1">
        <v>43250</v>
      </c>
      <c r="AC3111">
        <v>2819.58</v>
      </c>
    </row>
    <row r="3112" spans="1:29">
      <c r="A3112" s="1">
        <v>43231</v>
      </c>
      <c r="B3112">
        <v>3427.18269468987</v>
      </c>
      <c r="D3112" s="1">
        <v>43264</v>
      </c>
      <c r="E3112">
        <f t="shared" si="304"/>
        <v>2799.9</v>
      </c>
      <c r="F3112">
        <f t="shared" si="305"/>
        <v>3356.3776808955399</v>
      </c>
      <c r="G3112" s="2">
        <f t="shared" si="306"/>
        <v>-1.0703200256876322E-3</v>
      </c>
      <c r="H3112" s="2">
        <f t="shared" si="307"/>
        <v>4.2532475140263449E-4</v>
      </c>
      <c r="I3112">
        <f t="shared" si="308"/>
        <v>18214.048737331024</v>
      </c>
      <c r="J3112">
        <f t="shared" si="309"/>
        <v>30446.761270160336</v>
      </c>
      <c r="AB3112" s="1">
        <v>43251</v>
      </c>
      <c r="AC3112">
        <v>2823.29</v>
      </c>
    </row>
    <row r="3113" spans="1:29">
      <c r="A3113" s="1">
        <v>43234</v>
      </c>
      <c r="B3113">
        <v>3419.6082689596901</v>
      </c>
      <c r="D3113" s="1">
        <v>43265</v>
      </c>
      <c r="E3113">
        <f t="shared" si="304"/>
        <v>2806.67</v>
      </c>
      <c r="F3113">
        <f t="shared" si="305"/>
        <v>3382.2728618501401</v>
      </c>
      <c r="G3113" s="2">
        <f t="shared" si="306"/>
        <v>2.417943497982078E-3</v>
      </c>
      <c r="H3113" s="2">
        <f t="shared" si="307"/>
        <v>7.6838674398570176E-3</v>
      </c>
      <c r="I3113">
        <f t="shared" si="308"/>
        <v>18258.089278047384</v>
      </c>
      <c r="J3113">
        <f t="shared" si="309"/>
        <v>30680.710147733218</v>
      </c>
      <c r="AB3113" s="1">
        <v>43252</v>
      </c>
      <c r="AC3113">
        <v>2811.74</v>
      </c>
    </row>
    <row r="3114" spans="1:29">
      <c r="A3114" s="1">
        <v>43235</v>
      </c>
      <c r="B3114">
        <v>3327.6277436210398</v>
      </c>
      <c r="D3114" s="1">
        <v>43266</v>
      </c>
      <c r="E3114">
        <f t="shared" si="304"/>
        <v>2809.02</v>
      </c>
      <c r="F3114">
        <f t="shared" si="305"/>
        <v>3308.3427745903</v>
      </c>
      <c r="G3114" s="2">
        <f t="shared" si="306"/>
        <v>8.3729116711261931E-4</v>
      </c>
      <c r="H3114" s="2">
        <f t="shared" si="307"/>
        <v>-2.188945772672438E-2</v>
      </c>
      <c r="I3114">
        <f t="shared" si="308"/>
        <v>18273.376614928246</v>
      </c>
      <c r="J3114">
        <f t="shared" si="309"/>
        <v>30009.126039928527</v>
      </c>
      <c r="AB3114" s="1">
        <v>43255</v>
      </c>
      <c r="AC3114">
        <v>2806.69</v>
      </c>
    </row>
    <row r="3115" spans="1:29">
      <c r="A3115" s="1">
        <v>43236</v>
      </c>
      <c r="B3115">
        <v>3328.8270615556498</v>
      </c>
      <c r="D3115" s="1">
        <v>43269</v>
      </c>
      <c r="E3115">
        <f t="shared" si="304"/>
        <v>2805.95</v>
      </c>
      <c r="F3115">
        <f t="shared" si="305"/>
        <v>3309.48253006705</v>
      </c>
      <c r="G3115" s="2">
        <f t="shared" si="306"/>
        <v>-1.0929078468647768E-3</v>
      </c>
      <c r="H3115" s="2">
        <f t="shared" si="307"/>
        <v>3.1316028205815661E-4</v>
      </c>
      <c r="I3115">
        <f t="shared" si="308"/>
        <v>18253.405498237076</v>
      </c>
      <c r="J3115">
        <f t="shared" si="309"/>
        <v>30018.523706303509</v>
      </c>
      <c r="AB3115" s="1">
        <v>43256</v>
      </c>
      <c r="AC3115">
        <v>2808.6</v>
      </c>
    </row>
    <row r="3116" spans="1:29">
      <c r="A3116" s="1">
        <v>43237</v>
      </c>
      <c r="B3116">
        <v>3318.9387546625699</v>
      </c>
      <c r="D3116" s="1">
        <v>43270</v>
      </c>
      <c r="E3116">
        <f t="shared" si="304"/>
        <v>2807.54</v>
      </c>
      <c r="F3116">
        <f t="shared" si="305"/>
        <v>3308.0081544884201</v>
      </c>
      <c r="G3116" s="2">
        <f t="shared" si="306"/>
        <v>5.6665300522107387E-4</v>
      </c>
      <c r="H3116" s="2">
        <f t="shared" si="307"/>
        <v>-4.7684954219776509E-4</v>
      </c>
      <c r="I3116">
        <f t="shared" si="308"/>
        <v>18263.748845318172</v>
      </c>
      <c r="J3116">
        <f t="shared" si="309"/>
        <v>30004.209387016708</v>
      </c>
      <c r="AB3116" s="1">
        <v>43257</v>
      </c>
      <c r="AC3116">
        <v>2798.31</v>
      </c>
    </row>
    <row r="3117" spans="1:29">
      <c r="A3117" s="1">
        <v>43238</v>
      </c>
      <c r="B3117">
        <v>3331.64013925586</v>
      </c>
      <c r="D3117" s="1">
        <v>43271</v>
      </c>
      <c r="E3117">
        <f t="shared" si="304"/>
        <v>2799.86</v>
      </c>
      <c r="F3117">
        <f t="shared" si="305"/>
        <v>3288.41519223347</v>
      </c>
      <c r="G3117" s="2">
        <f t="shared" si="306"/>
        <v>-2.7354908567642777E-3</v>
      </c>
      <c r="H3117" s="2">
        <f t="shared" si="307"/>
        <v>-5.9542373432377779E-3</v>
      </c>
      <c r="I3117">
        <f t="shared" si="308"/>
        <v>18213.788527341567</v>
      </c>
      <c r="J3117">
        <f t="shared" si="309"/>
        <v>29825.55720303021</v>
      </c>
      <c r="AB3117" s="1">
        <v>43258</v>
      </c>
      <c r="AC3117">
        <v>2806.74</v>
      </c>
    </row>
    <row r="3118" spans="1:29">
      <c r="A3118" s="1">
        <v>43241</v>
      </c>
      <c r="B3118">
        <v>3332.44998227325</v>
      </c>
      <c r="D3118" s="1">
        <v>43272</v>
      </c>
      <c r="E3118">
        <f t="shared" si="304"/>
        <v>2797.97</v>
      </c>
      <c r="F3118">
        <f t="shared" si="305"/>
        <v>3276.9490886958602</v>
      </c>
      <c r="G3118" s="2">
        <f t="shared" si="306"/>
        <v>-6.7503375168764812E-4</v>
      </c>
      <c r="H3118" s="2">
        <f t="shared" si="307"/>
        <v>-3.5181666753507971E-3</v>
      </c>
      <c r="I3118">
        <f t="shared" si="308"/>
        <v>18201.49360533951</v>
      </c>
      <c r="J3118">
        <f t="shared" si="309"/>
        <v>29720.62592160474</v>
      </c>
      <c r="AB3118" s="1">
        <v>43259</v>
      </c>
      <c r="AC3118">
        <v>2804.78</v>
      </c>
    </row>
    <row r="3119" spans="1:29">
      <c r="A3119" s="1">
        <v>43242</v>
      </c>
      <c r="B3119">
        <v>3334.4976025429301</v>
      </c>
      <c r="D3119" s="1">
        <v>43273</v>
      </c>
      <c r="E3119">
        <f t="shared" si="304"/>
        <v>2796.51</v>
      </c>
      <c r="F3119">
        <f t="shared" si="305"/>
        <v>3275.7628773966999</v>
      </c>
      <c r="G3119" s="2">
        <f t="shared" si="306"/>
        <v>-5.2180688141745257E-4</v>
      </c>
      <c r="H3119" s="2">
        <f t="shared" si="307"/>
        <v>-3.9333569654290612E-4</v>
      </c>
      <c r="I3119">
        <f t="shared" si="308"/>
        <v>18191.995940724169</v>
      </c>
      <c r="J3119">
        <f t="shared" si="309"/>
        <v>29708.935738506174</v>
      </c>
      <c r="AB3119" s="1">
        <v>43262</v>
      </c>
      <c r="AC3119">
        <v>2801.74</v>
      </c>
    </row>
    <row r="3120" spans="1:29">
      <c r="A3120" s="1">
        <v>43243</v>
      </c>
      <c r="B3120">
        <v>3338.9433479598702</v>
      </c>
      <c r="D3120" s="1">
        <v>43276</v>
      </c>
      <c r="E3120">
        <f t="shared" si="304"/>
        <v>2798.78</v>
      </c>
      <c r="F3120">
        <f t="shared" si="305"/>
        <v>3274.1397867473802</v>
      </c>
      <c r="G3120" s="2">
        <f t="shared" si="306"/>
        <v>8.1172604424795125E-4</v>
      </c>
      <c r="H3120" s="2">
        <f t="shared" si="307"/>
        <v>-5.268339865569841E-4</v>
      </c>
      <c r="I3120">
        <f t="shared" si="308"/>
        <v>18206.762857626109</v>
      </c>
      <c r="J3120">
        <f t="shared" si="309"/>
        <v>29693.284061454691</v>
      </c>
      <c r="AB3120" s="1">
        <v>43263</v>
      </c>
      <c r="AC3120">
        <v>2802.9</v>
      </c>
    </row>
    <row r="3121" spans="1:29">
      <c r="A3121" s="1">
        <v>43244</v>
      </c>
      <c r="B3121">
        <v>3384.7535509407098</v>
      </c>
      <c r="D3121" s="1">
        <v>43277</v>
      </c>
      <c r="E3121">
        <f t="shared" si="304"/>
        <v>2799.01</v>
      </c>
      <c r="F3121">
        <f t="shared" si="305"/>
        <v>3250.40479873197</v>
      </c>
      <c r="G3121" s="2">
        <f t="shared" si="306"/>
        <v>8.2178663560528165E-5</v>
      </c>
      <c r="H3121" s="2">
        <f t="shared" si="307"/>
        <v>-7.2805778774895132E-3</v>
      </c>
      <c r="I3121">
        <f t="shared" si="308"/>
        <v>18208.259065065511</v>
      </c>
      <c r="J3121">
        <f t="shared" si="309"/>
        <v>29477.099794406855</v>
      </c>
      <c r="AB3121" s="1">
        <v>43264</v>
      </c>
      <c r="AC3121">
        <v>2799.9</v>
      </c>
    </row>
    <row r="3122" spans="1:29">
      <c r="A3122" s="1">
        <v>43245</v>
      </c>
      <c r="B3122">
        <v>3391.7471052618298</v>
      </c>
      <c r="D3122" s="1">
        <v>43278</v>
      </c>
      <c r="E3122">
        <f t="shared" si="304"/>
        <v>2809.29</v>
      </c>
      <c r="F3122">
        <f t="shared" si="305"/>
        <v>3251.9992804539402</v>
      </c>
      <c r="G3122" s="2">
        <f t="shared" si="306"/>
        <v>3.6727271428111941E-3</v>
      </c>
      <c r="H3122" s="2">
        <f t="shared" si="307"/>
        <v>4.5919945472591229E-4</v>
      </c>
      <c r="I3122">
        <f t="shared" si="308"/>
        <v>18275.133032357116</v>
      </c>
      <c r="J3122">
        <f t="shared" si="309"/>
        <v>29490.635662559347</v>
      </c>
      <c r="AB3122" s="1">
        <v>43265</v>
      </c>
      <c r="AC3122">
        <v>2806.67</v>
      </c>
    </row>
    <row r="3123" spans="1:29">
      <c r="A3123" s="1">
        <v>43249</v>
      </c>
      <c r="B3123">
        <v>3406.4004788857101</v>
      </c>
      <c r="D3123" s="1">
        <v>43279</v>
      </c>
      <c r="E3123">
        <f t="shared" si="304"/>
        <v>2805.14</v>
      </c>
      <c r="F3123">
        <f t="shared" si="305"/>
        <v>3233.5142404431099</v>
      </c>
      <c r="G3123" s="2">
        <f t="shared" si="306"/>
        <v>-1.4772415806129091E-3</v>
      </c>
      <c r="H3123" s="2">
        <f t="shared" si="307"/>
        <v>-5.7155571094487431E-3</v>
      </c>
      <c r="I3123">
        <f t="shared" si="308"/>
        <v>18248.136245950485</v>
      </c>
      <c r="J3123">
        <f t="shared" si="309"/>
        <v>29322.080250236046</v>
      </c>
      <c r="AB3123" s="1">
        <v>43266</v>
      </c>
      <c r="AC3123">
        <v>2809.02</v>
      </c>
    </row>
    <row r="3124" spans="1:29">
      <c r="A3124" s="1">
        <v>43250</v>
      </c>
      <c r="B3124">
        <v>3395.2711326172098</v>
      </c>
      <c r="D3124" s="1">
        <v>43280</v>
      </c>
      <c r="E3124">
        <f t="shared" si="304"/>
        <v>2806.89</v>
      </c>
      <c r="F3124">
        <f t="shared" si="305"/>
        <v>3244.40394528652</v>
      </c>
      <c r="G3124" s="2">
        <f t="shared" si="306"/>
        <v>6.2385478086657287E-4</v>
      </c>
      <c r="H3124" s="2">
        <f t="shared" si="307"/>
        <v>3.3364123167661471E-3</v>
      </c>
      <c r="I3124">
        <f t="shared" si="308"/>
        <v>18259.520432989426</v>
      </c>
      <c r="J3124">
        <f t="shared" si="309"/>
        <v>29419.910799936137</v>
      </c>
      <c r="AB3124" s="1">
        <v>43269</v>
      </c>
      <c r="AC3124">
        <v>2805.95</v>
      </c>
    </row>
    <row r="3125" spans="1:29">
      <c r="A3125" s="1">
        <v>43251</v>
      </c>
      <c r="B3125">
        <v>3394.9405802195101</v>
      </c>
      <c r="D3125" s="1">
        <v>43283</v>
      </c>
      <c r="E3125">
        <f t="shared" si="304"/>
        <v>2805.17</v>
      </c>
      <c r="F3125">
        <f t="shared" si="305"/>
        <v>3241.9795314216399</v>
      </c>
      <c r="G3125" s="2">
        <f t="shared" si="306"/>
        <v>-6.1277784309321515E-4</v>
      </c>
      <c r="H3125" s="2">
        <f t="shared" si="307"/>
        <v>-7.7860938287635994E-4</v>
      </c>
      <c r="I3125">
        <f t="shared" si="308"/>
        <v>18248.331403442582</v>
      </c>
      <c r="J3125">
        <f t="shared" si="309"/>
        <v>29397.00418134392</v>
      </c>
      <c r="AB3125" s="1">
        <v>43270</v>
      </c>
      <c r="AC3125">
        <v>2807.54</v>
      </c>
    </row>
    <row r="3126" spans="1:29">
      <c r="A3126" s="1">
        <v>43252</v>
      </c>
      <c r="B3126">
        <v>3366.60490508561</v>
      </c>
      <c r="D3126" s="1">
        <v>43284</v>
      </c>
      <c r="E3126">
        <f t="shared" si="304"/>
        <v>2812.5</v>
      </c>
      <c r="F3126">
        <f t="shared" si="305"/>
        <v>3246.9686542413801</v>
      </c>
      <c r="G3126" s="2">
        <f t="shared" si="306"/>
        <v>2.613032365239798E-3</v>
      </c>
      <c r="H3126" s="2">
        <f t="shared" si="307"/>
        <v>1.5075632918282963E-3</v>
      </c>
      <c r="I3126">
        <f t="shared" si="308"/>
        <v>18296.014884011398</v>
      </c>
      <c r="J3126">
        <f t="shared" si="309"/>
        <v>29441.322025737434</v>
      </c>
      <c r="AB3126" s="1">
        <v>43271</v>
      </c>
      <c r="AC3126">
        <v>2799.86</v>
      </c>
    </row>
    <row r="3127" spans="1:29">
      <c r="A3127" s="1">
        <v>43255</v>
      </c>
      <c r="B3127">
        <v>3355.0562664402901</v>
      </c>
      <c r="D3127" s="1">
        <v>43286</v>
      </c>
      <c r="E3127">
        <f t="shared" si="304"/>
        <v>2816.3</v>
      </c>
      <c r="F3127">
        <f t="shared" si="305"/>
        <v>3264.4789325179199</v>
      </c>
      <c r="G3127" s="2">
        <f t="shared" si="306"/>
        <v>1.3511111111110807E-3</v>
      </c>
      <c r="H3127" s="2">
        <f t="shared" si="307"/>
        <v>5.3614587142528317E-3</v>
      </c>
      <c r="I3127">
        <f t="shared" si="308"/>
        <v>18320.73483301024</v>
      </c>
      <c r="J3127">
        <f t="shared" si="309"/>
        <v>29599.170458271445</v>
      </c>
      <c r="AB3127" s="1">
        <v>43272</v>
      </c>
      <c r="AC3127">
        <v>2797.97</v>
      </c>
    </row>
    <row r="3128" spans="1:29">
      <c r="A3128" s="1">
        <v>43256</v>
      </c>
      <c r="B3128">
        <v>3370.4794495055498</v>
      </c>
      <c r="D3128" s="1">
        <v>43287</v>
      </c>
      <c r="E3128">
        <f t="shared" si="304"/>
        <v>2820.67</v>
      </c>
      <c r="F3128">
        <f t="shared" si="305"/>
        <v>3262.1010458997698</v>
      </c>
      <c r="G3128" s="2">
        <f t="shared" si="306"/>
        <v>1.5516812839539984E-3</v>
      </c>
      <c r="H3128" s="2">
        <f t="shared" si="307"/>
        <v>-7.5976150960036437E-4</v>
      </c>
      <c r="I3128">
        <f t="shared" si="308"/>
        <v>18349.162774358905</v>
      </c>
      <c r="J3128">
        <f t="shared" si="309"/>
        <v>29576.682147841151</v>
      </c>
      <c r="AB3128" s="1">
        <v>43273</v>
      </c>
      <c r="AC3128">
        <v>2796.51</v>
      </c>
    </row>
    <row r="3129" spans="1:29">
      <c r="A3129" s="1">
        <v>43257</v>
      </c>
      <c r="B3129">
        <v>3355.6534999502601</v>
      </c>
      <c r="D3129" s="1">
        <v>43290</v>
      </c>
      <c r="E3129">
        <f t="shared" si="304"/>
        <v>2820.51</v>
      </c>
      <c r="F3129">
        <f t="shared" si="305"/>
        <v>3271.2905372188502</v>
      </c>
      <c r="G3129" s="2">
        <f t="shared" si="306"/>
        <v>-5.6724111647143971E-5</v>
      </c>
      <c r="H3129" s="2">
        <f t="shared" si="307"/>
        <v>2.7856975956284898E-3</v>
      </c>
      <c r="I3129">
        <f t="shared" si="308"/>
        <v>18348.121934401061</v>
      </c>
      <c r="J3129">
        <f t="shared" si="309"/>
        <v>29659.073840187059</v>
      </c>
      <c r="AB3129" s="1">
        <v>43276</v>
      </c>
      <c r="AC3129">
        <v>2798.78</v>
      </c>
    </row>
    <row r="3130" spans="1:29">
      <c r="A3130" s="1">
        <v>43258</v>
      </c>
      <c r="B3130">
        <v>3369.1850003504901</v>
      </c>
      <c r="D3130" s="1">
        <v>43291</v>
      </c>
      <c r="E3130">
        <f t="shared" si="304"/>
        <v>2821.2</v>
      </c>
      <c r="F3130">
        <f t="shared" si="305"/>
        <v>3262.0644657585799</v>
      </c>
      <c r="G3130" s="2">
        <f t="shared" si="306"/>
        <v>2.4463660827289679E-4</v>
      </c>
      <c r="H3130" s="2">
        <f t="shared" si="307"/>
        <v>-2.8516647225961581E-3</v>
      </c>
      <c r="I3130">
        <f t="shared" si="308"/>
        <v>18352.610556719272</v>
      </c>
      <c r="J3130">
        <f t="shared" si="309"/>
        <v>29574.496105612125</v>
      </c>
      <c r="AB3130" s="1">
        <v>43277</v>
      </c>
      <c r="AC3130">
        <v>2799.01</v>
      </c>
    </row>
    <row r="3131" spans="1:29">
      <c r="A3131" s="1">
        <v>43259</v>
      </c>
      <c r="B3131">
        <v>3366.6037242751499</v>
      </c>
      <c r="D3131" s="1">
        <v>43292</v>
      </c>
      <c r="E3131">
        <f t="shared" si="304"/>
        <v>2825.85</v>
      </c>
      <c r="F3131">
        <f t="shared" si="305"/>
        <v>3239.5240122525702</v>
      </c>
      <c r="G3131" s="2">
        <f t="shared" si="306"/>
        <v>1.6482347937047948E-3</v>
      </c>
      <c r="H3131" s="2">
        <f t="shared" si="307"/>
        <v>-6.9412229205610184E-3</v>
      </c>
      <c r="I3131">
        <f t="shared" si="308"/>
        <v>18382.859967994169</v>
      </c>
      <c r="J3131">
        <f t="shared" si="309"/>
        <v>29369.212935379808</v>
      </c>
      <c r="AB3131" s="1">
        <v>43278</v>
      </c>
      <c r="AC3131">
        <v>2809.29</v>
      </c>
    </row>
    <row r="3132" spans="1:29">
      <c r="A3132" s="1">
        <v>43262</v>
      </c>
      <c r="B3132">
        <v>3363.6208671921399</v>
      </c>
      <c r="D3132" s="1">
        <v>43293</v>
      </c>
      <c r="E3132">
        <f t="shared" si="304"/>
        <v>2827.43</v>
      </c>
      <c r="F3132">
        <f t="shared" si="305"/>
        <v>3246.33886143991</v>
      </c>
      <c r="G3132" s="2">
        <f t="shared" si="306"/>
        <v>5.5912380345723989E-4</v>
      </c>
      <c r="H3132" s="2">
        <f t="shared" si="307"/>
        <v>2.0723083561707497E-3</v>
      </c>
      <c r="I3132">
        <f t="shared" si="308"/>
        <v>18393.138262577897</v>
      </c>
      <c r="J3132">
        <f t="shared" si="309"/>
        <v>29430.075000759953</v>
      </c>
      <c r="AB3132" s="1">
        <v>43279</v>
      </c>
      <c r="AC3132">
        <v>2805.14</v>
      </c>
    </row>
    <row r="3133" spans="1:29">
      <c r="A3133" s="1">
        <v>43263</v>
      </c>
      <c r="B3133">
        <v>3354.8456102730502</v>
      </c>
      <c r="D3133" s="1">
        <v>43294</v>
      </c>
      <c r="E3133">
        <f t="shared" si="304"/>
        <v>2832.9</v>
      </c>
      <c r="F3133">
        <f t="shared" si="305"/>
        <v>3238.7500536645898</v>
      </c>
      <c r="G3133" s="2">
        <f t="shared" si="306"/>
        <v>1.9346190710292088E-3</v>
      </c>
      <c r="H3133" s="2">
        <f t="shared" si="307"/>
        <v>-2.3690003571456334E-3</v>
      </c>
      <c r="I3133">
        <f t="shared" si="308"/>
        <v>18428.721978636757</v>
      </c>
      <c r="J3133">
        <f t="shared" si="309"/>
        <v>29360.355142572331</v>
      </c>
      <c r="AB3133" s="1">
        <v>43280</v>
      </c>
      <c r="AC3133">
        <v>2806.89</v>
      </c>
    </row>
    <row r="3134" spans="1:29">
      <c r="A3134" s="1">
        <v>43264</v>
      </c>
      <c r="B3134">
        <v>3356.3776808955399</v>
      </c>
      <c r="D3134" s="1">
        <v>43297</v>
      </c>
      <c r="E3134">
        <f t="shared" si="304"/>
        <v>2828.71</v>
      </c>
      <c r="F3134">
        <f t="shared" si="305"/>
        <v>3230.9818904557501</v>
      </c>
      <c r="G3134" s="2">
        <f t="shared" si="306"/>
        <v>-1.4790497370186229E-3</v>
      </c>
      <c r="H3134" s="2">
        <f t="shared" si="307"/>
        <v>-2.4298557536667534E-3</v>
      </c>
      <c r="I3134">
        <f t="shared" si="308"/>
        <v>18401.464982240665</v>
      </c>
      <c r="J3134">
        <f t="shared" si="309"/>
        <v>29289.013714699453</v>
      </c>
      <c r="AB3134" s="1">
        <v>43283</v>
      </c>
      <c r="AC3134">
        <v>2805.17</v>
      </c>
    </row>
    <row r="3135" spans="1:29">
      <c r="A3135" s="1">
        <v>43265</v>
      </c>
      <c r="B3135">
        <v>3382.2728618501401</v>
      </c>
      <c r="D3135" s="1">
        <v>43298</v>
      </c>
      <c r="E3135">
        <f t="shared" si="304"/>
        <v>2827.12</v>
      </c>
      <c r="F3135">
        <f t="shared" si="305"/>
        <v>3198.0453006749299</v>
      </c>
      <c r="G3135" s="2">
        <f t="shared" si="306"/>
        <v>-5.6209367520887454E-4</v>
      </c>
      <c r="H3135" s="2">
        <f t="shared" si="307"/>
        <v>-1.0225336946767782E-2</v>
      </c>
      <c r="I3135">
        <f t="shared" si="308"/>
        <v>18391.121635159569</v>
      </c>
      <c r="J3135">
        <f t="shared" si="309"/>
        <v>28989.52368062815</v>
      </c>
      <c r="AB3135" s="1">
        <v>43284</v>
      </c>
      <c r="AC3135">
        <v>2812.5</v>
      </c>
    </row>
    <row r="3136" spans="1:29">
      <c r="A3136" s="1">
        <v>43266</v>
      </c>
      <c r="B3136">
        <v>3308.3427745903</v>
      </c>
      <c r="D3136" s="1">
        <v>43299</v>
      </c>
      <c r="E3136">
        <f t="shared" si="304"/>
        <v>2825.72</v>
      </c>
      <c r="F3136">
        <f t="shared" si="305"/>
        <v>3197.9397317338899</v>
      </c>
      <c r="G3136" s="2">
        <f t="shared" si="306"/>
        <v>-4.952035994227888E-4</v>
      </c>
      <c r="H3136" s="2">
        <f t="shared" si="307"/>
        <v>-6.4359664649381917E-5</v>
      </c>
      <c r="I3136">
        <f t="shared" si="308"/>
        <v>18382.014285528414</v>
      </c>
      <c r="J3136">
        <f t="shared" si="309"/>
        <v>28987.657924605719</v>
      </c>
      <c r="AB3136" s="1">
        <v>43286</v>
      </c>
      <c r="AC3136">
        <v>2816.3</v>
      </c>
    </row>
    <row r="3137" spans="1:29">
      <c r="A3137" s="1">
        <v>43269</v>
      </c>
      <c r="B3137">
        <v>3309.48253006705</v>
      </c>
      <c r="D3137" s="1">
        <v>43300</v>
      </c>
      <c r="E3137">
        <f t="shared" si="304"/>
        <v>2830.95</v>
      </c>
      <c r="F3137">
        <f t="shared" si="305"/>
        <v>3193.7313210555099</v>
      </c>
      <c r="G3137" s="2">
        <f t="shared" si="306"/>
        <v>1.850855711110766E-3</v>
      </c>
      <c r="H3137" s="2">
        <f t="shared" si="307"/>
        <v>-1.3473248129621022E-3</v>
      </c>
      <c r="I3137">
        <f t="shared" si="308"/>
        <v>18416.036741650503</v>
      </c>
      <c r="J3137">
        <f t="shared" si="309"/>
        <v>28948.602133814242</v>
      </c>
      <c r="AB3137" s="1">
        <v>43287</v>
      </c>
      <c r="AC3137">
        <v>2820.67</v>
      </c>
    </row>
    <row r="3138" spans="1:29">
      <c r="A3138" s="1">
        <v>43270</v>
      </c>
      <c r="B3138">
        <v>3308.0081544884201</v>
      </c>
      <c r="D3138" s="1">
        <v>43301</v>
      </c>
      <c r="E3138">
        <f t="shared" si="304"/>
        <v>2822.41</v>
      </c>
      <c r="F3138">
        <f t="shared" si="305"/>
        <v>3202.5642299896199</v>
      </c>
      <c r="G3138" s="2">
        <f t="shared" si="306"/>
        <v>-3.0166551864214686E-3</v>
      </c>
      <c r="H3138" s="2">
        <f t="shared" si="307"/>
        <v>2.7343527410491294E-3</v>
      </c>
      <c r="I3138">
        <f t="shared" si="308"/>
        <v>18360.481908900474</v>
      </c>
      <c r="J3138">
        <f t="shared" si="309"/>
        <v>29027.757823408374</v>
      </c>
      <c r="AB3138" s="1">
        <v>43290</v>
      </c>
      <c r="AC3138">
        <v>2820.51</v>
      </c>
    </row>
    <row r="3139" spans="1:29">
      <c r="A3139" s="1">
        <v>43271</v>
      </c>
      <c r="B3139">
        <v>3288.41519223347</v>
      </c>
      <c r="D3139" s="1">
        <v>43304</v>
      </c>
      <c r="E3139">
        <f t="shared" si="304"/>
        <v>2811.92</v>
      </c>
      <c r="F3139">
        <f t="shared" si="305"/>
        <v>3175.8014970689201</v>
      </c>
      <c r="G3139" s="2">
        <f t="shared" si="306"/>
        <v>-3.7166818428221449E-3</v>
      </c>
      <c r="H3139" s="2">
        <f t="shared" si="307"/>
        <v>-8.3880068715060149E-3</v>
      </c>
      <c r="I3139">
        <f t="shared" si="308"/>
        <v>18292.241839164199</v>
      </c>
      <c r="J3139">
        <f t="shared" si="309"/>
        <v>28784.272791321215</v>
      </c>
      <c r="AB3139" s="1">
        <v>43291</v>
      </c>
      <c r="AC3139">
        <v>2821.2</v>
      </c>
    </row>
    <row r="3140" spans="1:29">
      <c r="A3140" s="1">
        <v>43272</v>
      </c>
      <c r="B3140">
        <v>3276.9490886958602</v>
      </c>
      <c r="D3140" s="1">
        <v>43305</v>
      </c>
      <c r="E3140">
        <f t="shared" si="304"/>
        <v>2820.82</v>
      </c>
      <c r="F3140">
        <f t="shared" si="305"/>
        <v>3185.20181684722</v>
      </c>
      <c r="G3140" s="2">
        <f t="shared" si="306"/>
        <v>3.1650971578138787E-3</v>
      </c>
      <c r="H3140" s="2">
        <f t="shared" si="307"/>
        <v>2.9286342142063834E-3</v>
      </c>
      <c r="I3140">
        <f t="shared" si="308"/>
        <v>18350.138561819382</v>
      </c>
      <c r="J3140">
        <f t="shared" si="309"/>
        <v>28868.571397448926</v>
      </c>
      <c r="AB3140" s="1">
        <v>43292</v>
      </c>
      <c r="AC3140">
        <v>2825.85</v>
      </c>
    </row>
    <row r="3141" spans="1:29">
      <c r="A3141" s="1">
        <v>43273</v>
      </c>
      <c r="B3141">
        <v>3275.7628773966999</v>
      </c>
      <c r="D3141" s="1">
        <v>43306</v>
      </c>
      <c r="E3141">
        <f t="shared" ref="E3141:E3204" si="310">SUMIF(AB:AB,D3141,AC:AC)</f>
        <v>2824.8</v>
      </c>
      <c r="F3141">
        <f t="shared" ref="F3141:F3204" si="311">SUMIF(A:A,D3141,B:B)</f>
        <v>3206.54383892543</v>
      </c>
      <c r="G3141" s="2">
        <f t="shared" ref="G3141:G3204" si="312">E3141/E3140-1</f>
        <v>1.4109372451982516E-3</v>
      </c>
      <c r="H3141" s="2">
        <f t="shared" ref="H3141:H3204" si="313">(F3141/F3140-1)-($M$23/252)</f>
        <v>6.6690180875935371E-3</v>
      </c>
      <c r="I3141">
        <f t="shared" ref="I3141:I3204" si="314">I3140*(1+G3141)</f>
        <v>18376.0294557708</v>
      </c>
      <c r="J3141">
        <f t="shared" ref="J3141:J3204" si="315">J3140*(1+H3141)</f>
        <v>29061.096422261497</v>
      </c>
      <c r="AB3141" s="1">
        <v>43293</v>
      </c>
      <c r="AC3141">
        <v>2827.43</v>
      </c>
    </row>
    <row r="3142" spans="1:29">
      <c r="A3142" s="1">
        <v>43276</v>
      </c>
      <c r="B3142">
        <v>3274.1397867473802</v>
      </c>
      <c r="D3142" s="1">
        <v>43307</v>
      </c>
      <c r="E3142">
        <f t="shared" si="310"/>
        <v>2822.07</v>
      </c>
      <c r="F3142">
        <f t="shared" si="311"/>
        <v>3187.8213558756702</v>
      </c>
      <c r="G3142" s="2">
        <f t="shared" si="312"/>
        <v>-9.6644010195412466E-4</v>
      </c>
      <c r="H3142" s="2">
        <f t="shared" si="313"/>
        <v>-5.8701850340340585E-3</v>
      </c>
      <c r="I3142">
        <f t="shared" si="314"/>
        <v>18358.270123990053</v>
      </c>
      <c r="J3142">
        <f t="shared" si="315"/>
        <v>28890.502408970919</v>
      </c>
      <c r="AB3142" s="1">
        <v>43294</v>
      </c>
      <c r="AC3142">
        <v>2832.9</v>
      </c>
    </row>
    <row r="3143" spans="1:29">
      <c r="A3143" s="1">
        <v>43277</v>
      </c>
      <c r="B3143">
        <v>3250.40479873197</v>
      </c>
      <c r="D3143" s="1">
        <v>43308</v>
      </c>
      <c r="E3143">
        <f t="shared" si="310"/>
        <v>2827.28</v>
      </c>
      <c r="F3143">
        <f t="shared" si="311"/>
        <v>3186.7432709608802</v>
      </c>
      <c r="G3143" s="2">
        <f t="shared" si="312"/>
        <v>1.8461625686110317E-3</v>
      </c>
      <c r="H3143" s="2">
        <f t="shared" si="313"/>
        <v>-3.6953782937313362E-4</v>
      </c>
      <c r="I3143">
        <f t="shared" si="314"/>
        <v>18392.162475117413</v>
      </c>
      <c r="J3143">
        <f t="shared" si="315"/>
        <v>28879.826275421208</v>
      </c>
      <c r="AB3143" s="1">
        <v>43297</v>
      </c>
      <c r="AC3143">
        <v>2828.71</v>
      </c>
    </row>
    <row r="3144" spans="1:29">
      <c r="A3144" s="1">
        <v>43278</v>
      </c>
      <c r="B3144">
        <v>3251.9992804539402</v>
      </c>
      <c r="D3144" s="1">
        <v>43311</v>
      </c>
      <c r="E3144">
        <f t="shared" si="310"/>
        <v>2825.34</v>
      </c>
      <c r="F3144">
        <f t="shared" si="311"/>
        <v>3182.2344039611698</v>
      </c>
      <c r="G3144" s="2">
        <f t="shared" si="312"/>
        <v>-6.8617186836816835E-4</v>
      </c>
      <c r="H3144" s="2">
        <f t="shared" si="313"/>
        <v>-1.4462316164878578E-3</v>
      </c>
      <c r="I3144">
        <f t="shared" si="314"/>
        <v>18379.542290628531</v>
      </c>
      <c r="J3144">
        <f t="shared" si="315"/>
        <v>28838.059357583017</v>
      </c>
      <c r="AB3144" s="1">
        <v>43298</v>
      </c>
      <c r="AC3144">
        <v>2827.12</v>
      </c>
    </row>
    <row r="3145" spans="1:29">
      <c r="A3145" s="1">
        <v>43279</v>
      </c>
      <c r="B3145">
        <v>3233.5142404431099</v>
      </c>
      <c r="D3145" s="1">
        <v>43312</v>
      </c>
      <c r="E3145">
        <f t="shared" si="310"/>
        <v>2830.22</v>
      </c>
      <c r="F3145">
        <f t="shared" si="311"/>
        <v>3193.3318823160598</v>
      </c>
      <c r="G3145" s="2">
        <f t="shared" si="312"/>
        <v>1.727225749821093E-3</v>
      </c>
      <c r="H3145" s="2">
        <f t="shared" si="313"/>
        <v>3.4559735191784465E-3</v>
      </c>
      <c r="I3145">
        <f t="shared" si="314"/>
        <v>18411.287909342831</v>
      </c>
      <c r="J3145">
        <f t="shared" si="315"/>
        <v>28937.72292706732</v>
      </c>
      <c r="AB3145" s="1">
        <v>43299</v>
      </c>
      <c r="AC3145">
        <v>2825.72</v>
      </c>
    </row>
    <row r="3146" spans="1:29">
      <c r="A3146" s="1">
        <v>43280</v>
      </c>
      <c r="B3146">
        <v>3244.40394528652</v>
      </c>
      <c r="D3146" s="1">
        <v>43313</v>
      </c>
      <c r="E3146">
        <f t="shared" si="310"/>
        <v>2823.17</v>
      </c>
      <c r="F3146">
        <f t="shared" si="311"/>
        <v>3169.77260098753</v>
      </c>
      <c r="G3146" s="2">
        <f t="shared" si="312"/>
        <v>-2.4909724332382588E-3</v>
      </c>
      <c r="H3146" s="2">
        <f t="shared" si="313"/>
        <v>-7.4089980686537268E-3</v>
      </c>
      <c r="I3146">
        <f t="shared" si="314"/>
        <v>18365.425898700247</v>
      </c>
      <c r="J3146">
        <f t="shared" si="315"/>
        <v>28723.323393789444</v>
      </c>
      <c r="AB3146" s="1">
        <v>43300</v>
      </c>
      <c r="AC3146">
        <v>2830.95</v>
      </c>
    </row>
    <row r="3147" spans="1:29">
      <c r="A3147" s="1">
        <v>43283</v>
      </c>
      <c r="B3147">
        <v>3241.9795314216399</v>
      </c>
      <c r="D3147" s="1">
        <v>43314</v>
      </c>
      <c r="E3147">
        <f t="shared" si="310"/>
        <v>2825.8</v>
      </c>
      <c r="F3147">
        <f t="shared" si="311"/>
        <v>3153.5766163447402</v>
      </c>
      <c r="G3147" s="2">
        <f t="shared" si="312"/>
        <v>9.315769153115383E-4</v>
      </c>
      <c r="H3147" s="2">
        <f t="shared" si="313"/>
        <v>-5.1408591559727653E-3</v>
      </c>
      <c r="I3147">
        <f t="shared" si="314"/>
        <v>18382.53470550734</v>
      </c>
      <c r="J3147">
        <f t="shared" si="315"/>
        <v>28575.660833730515</v>
      </c>
      <c r="AB3147" s="1">
        <v>43301</v>
      </c>
      <c r="AC3147">
        <v>2822.41</v>
      </c>
    </row>
    <row r="3148" spans="1:29">
      <c r="A3148" s="1">
        <v>43284</v>
      </c>
      <c r="B3148">
        <v>3246.9686542413801</v>
      </c>
      <c r="D3148" s="1">
        <v>43315</v>
      </c>
      <c r="E3148">
        <f t="shared" si="310"/>
        <v>2833.62</v>
      </c>
      <c r="F3148">
        <f t="shared" si="311"/>
        <v>3169.9055259798502</v>
      </c>
      <c r="G3148" s="2">
        <f t="shared" si="312"/>
        <v>2.7673579163420836E-3</v>
      </c>
      <c r="H3148" s="2">
        <f t="shared" si="313"/>
        <v>5.1465524658279253E-3</v>
      </c>
      <c r="I3148">
        <f t="shared" si="314"/>
        <v>18433.405758447057</v>
      </c>
      <c r="J3148">
        <f t="shared" si="315"/>
        <v>28722.72697145701</v>
      </c>
      <c r="AB3148" s="1">
        <v>43304</v>
      </c>
      <c r="AC3148">
        <v>2811.92</v>
      </c>
    </row>
    <row r="3149" spans="1:29">
      <c r="A3149" s="1">
        <v>43286</v>
      </c>
      <c r="B3149">
        <v>3264.4789325179199</v>
      </c>
      <c r="D3149" s="1">
        <v>43318</v>
      </c>
      <c r="E3149">
        <f t="shared" si="310"/>
        <v>2838.3</v>
      </c>
      <c r="F3149">
        <f t="shared" si="311"/>
        <v>3175.0232617834499</v>
      </c>
      <c r="G3149" s="2">
        <f t="shared" si="312"/>
        <v>1.6515976030662127E-3</v>
      </c>
      <c r="H3149" s="2">
        <f t="shared" si="313"/>
        <v>1.5831266074111902E-3</v>
      </c>
      <c r="I3149">
        <f t="shared" si="314"/>
        <v>18463.850327214055</v>
      </c>
      <c r="J3149">
        <f t="shared" si="315"/>
        <v>28768.198684762927</v>
      </c>
      <c r="AB3149" s="1">
        <v>43305</v>
      </c>
      <c r="AC3149">
        <v>2820.82</v>
      </c>
    </row>
    <row r="3150" spans="1:29">
      <c r="A3150" s="1">
        <v>43287</v>
      </c>
      <c r="B3150">
        <v>3262.1010458997698</v>
      </c>
      <c r="D3150" s="1">
        <v>43319</v>
      </c>
      <c r="E3150">
        <f t="shared" si="310"/>
        <v>2832.66</v>
      </c>
      <c r="F3150">
        <f t="shared" si="311"/>
        <v>3156.2444701499799</v>
      </c>
      <c r="G3150" s="2">
        <f t="shared" si="312"/>
        <v>-1.9871049571927868E-3</v>
      </c>
      <c r="H3150" s="2">
        <f t="shared" si="313"/>
        <v>-5.9458859152619389E-3</v>
      </c>
      <c r="I3150">
        <f t="shared" si="314"/>
        <v>18427.160718699983</v>
      </c>
      <c r="J3150">
        <f t="shared" si="315"/>
        <v>28597.14625739574</v>
      </c>
      <c r="AB3150" s="1">
        <v>43306</v>
      </c>
      <c r="AC3150">
        <v>2824.8</v>
      </c>
    </row>
    <row r="3151" spans="1:29">
      <c r="A3151" s="1">
        <v>43290</v>
      </c>
      <c r="B3151">
        <v>3271.2905372188502</v>
      </c>
      <c r="D3151" s="1">
        <v>43320</v>
      </c>
      <c r="E3151">
        <f t="shared" si="310"/>
        <v>2830.22</v>
      </c>
      <c r="F3151">
        <f t="shared" si="311"/>
        <v>3161.3193534094698</v>
      </c>
      <c r="G3151" s="2">
        <f t="shared" si="312"/>
        <v>-8.6138117529110936E-4</v>
      </c>
      <c r="H3151" s="2">
        <f t="shared" si="313"/>
        <v>1.5765374157060371E-3</v>
      </c>
      <c r="I3151">
        <f t="shared" si="314"/>
        <v>18411.287909342831</v>
      </c>
      <c r="J3151">
        <f t="shared" si="315"/>
        <v>28642.230728452938</v>
      </c>
      <c r="AB3151" s="1">
        <v>43307</v>
      </c>
      <c r="AC3151">
        <v>2822.07</v>
      </c>
    </row>
    <row r="3152" spans="1:29">
      <c r="A3152" s="1">
        <v>43291</v>
      </c>
      <c r="B3152">
        <v>3262.0644657585799</v>
      </c>
      <c r="D3152" s="1">
        <v>43321</v>
      </c>
      <c r="E3152">
        <f t="shared" si="310"/>
        <v>2833.25</v>
      </c>
      <c r="F3152">
        <f t="shared" si="311"/>
        <v>3162.3877046328098</v>
      </c>
      <c r="G3152" s="2">
        <f t="shared" si="312"/>
        <v>1.0705881521577698E-3</v>
      </c>
      <c r="H3152" s="2">
        <f t="shared" si="313"/>
        <v>3.0659552618391784E-4</v>
      </c>
      <c r="I3152">
        <f t="shared" si="314"/>
        <v>18430.998816044539</v>
      </c>
      <c r="J3152">
        <f t="shared" si="315"/>
        <v>28651.012308254209</v>
      </c>
      <c r="AB3152" s="1">
        <v>43308</v>
      </c>
      <c r="AC3152">
        <v>2827.28</v>
      </c>
    </row>
    <row r="3153" spans="1:29">
      <c r="A3153" s="1">
        <v>43292</v>
      </c>
      <c r="B3153">
        <v>3239.5240122525702</v>
      </c>
      <c r="D3153" s="1">
        <v>43322</v>
      </c>
      <c r="E3153">
        <f t="shared" si="310"/>
        <v>2841.23</v>
      </c>
      <c r="F3153">
        <f t="shared" si="311"/>
        <v>3169.7544732739402</v>
      </c>
      <c r="G3153" s="2">
        <f t="shared" si="312"/>
        <v>2.8165534280419902E-3</v>
      </c>
      <c r="H3153" s="2">
        <f t="shared" si="313"/>
        <v>2.2981465194083736E-3</v>
      </c>
      <c r="I3153">
        <f t="shared" si="314"/>
        <v>18482.910708942109</v>
      </c>
      <c r="J3153">
        <f t="shared" si="315"/>
        <v>28716.856532467948</v>
      </c>
      <c r="AB3153" s="1">
        <v>43311</v>
      </c>
      <c r="AC3153">
        <v>2825.34</v>
      </c>
    </row>
    <row r="3154" spans="1:29">
      <c r="A3154" s="1">
        <v>43293</v>
      </c>
      <c r="B3154">
        <v>3246.33886143991</v>
      </c>
      <c r="D3154" s="1">
        <v>43325</v>
      </c>
      <c r="E3154">
        <f t="shared" si="310"/>
        <v>2837.01</v>
      </c>
      <c r="F3154">
        <f t="shared" si="311"/>
        <v>3110.8230847075001</v>
      </c>
      <c r="G3154" s="2">
        <f t="shared" si="312"/>
        <v>-1.4852722236495808E-3</v>
      </c>
      <c r="H3154" s="2">
        <f t="shared" si="313"/>
        <v>-1.8623132596301026E-2</v>
      </c>
      <c r="I3154">
        <f t="shared" si="314"/>
        <v>18455.458555053923</v>
      </c>
      <c r="J3154">
        <f t="shared" si="315"/>
        <v>28182.058705514846</v>
      </c>
      <c r="AB3154" s="1">
        <v>43312</v>
      </c>
      <c r="AC3154">
        <v>2830.22</v>
      </c>
    </row>
    <row r="3155" spans="1:29">
      <c r="A3155" s="1">
        <v>43294</v>
      </c>
      <c r="B3155">
        <v>3238.7500536645898</v>
      </c>
      <c r="D3155" s="1">
        <v>43326</v>
      </c>
      <c r="E3155">
        <f t="shared" si="310"/>
        <v>2835.75</v>
      </c>
      <c r="F3155">
        <f t="shared" si="311"/>
        <v>3113.8648137035402</v>
      </c>
      <c r="G3155" s="2">
        <f t="shared" si="312"/>
        <v>-4.4412955893713413E-4</v>
      </c>
      <c r="H3155" s="2">
        <f t="shared" si="313"/>
        <v>9.4643992315565162E-4</v>
      </c>
      <c r="I3155">
        <f t="shared" si="314"/>
        <v>18447.261940385884</v>
      </c>
      <c r="J3155">
        <f t="shared" si="315"/>
        <v>28208.73133099046</v>
      </c>
      <c r="AB3155" s="1">
        <v>43313</v>
      </c>
      <c r="AC3155">
        <v>2823.17</v>
      </c>
    </row>
    <row r="3156" spans="1:29">
      <c r="A3156" s="1">
        <v>43297</v>
      </c>
      <c r="B3156">
        <v>3230.9818904557501</v>
      </c>
      <c r="D3156" s="1">
        <v>43327</v>
      </c>
      <c r="E3156">
        <f t="shared" si="310"/>
        <v>2842.08</v>
      </c>
      <c r="F3156">
        <f t="shared" si="311"/>
        <v>3080.9462116311902</v>
      </c>
      <c r="G3156" s="2">
        <f t="shared" si="312"/>
        <v>2.2322137000794218E-3</v>
      </c>
      <c r="H3156" s="2">
        <f t="shared" si="313"/>
        <v>-1.060297130358393E-2</v>
      </c>
      <c r="I3156">
        <f t="shared" si="314"/>
        <v>18488.440171218168</v>
      </c>
      <c r="J3156">
        <f t="shared" si="315"/>
        <v>27909.634962177461</v>
      </c>
      <c r="AB3156" s="1">
        <v>43314</v>
      </c>
      <c r="AC3156">
        <v>2825.8</v>
      </c>
    </row>
    <row r="3157" spans="1:29">
      <c r="A3157" s="1">
        <v>43298</v>
      </c>
      <c r="B3157">
        <v>3198.0453006749299</v>
      </c>
      <c r="D3157" s="1">
        <v>43328</v>
      </c>
      <c r="E3157">
        <f t="shared" si="310"/>
        <v>2842.48</v>
      </c>
      <c r="F3157">
        <f t="shared" si="311"/>
        <v>3077.78309135688</v>
      </c>
      <c r="G3157" s="2">
        <f t="shared" si="312"/>
        <v>1.4074199178071289E-4</v>
      </c>
      <c r="H3157" s="2">
        <f t="shared" si="313"/>
        <v>-1.0580209029756086E-3</v>
      </c>
      <c r="I3157">
        <f t="shared" si="314"/>
        <v>18491.042271112783</v>
      </c>
      <c r="J3157">
        <f t="shared" si="315"/>
        <v>27880.105984993061</v>
      </c>
      <c r="AB3157" s="1">
        <v>43315</v>
      </c>
      <c r="AC3157">
        <v>2833.62</v>
      </c>
    </row>
    <row r="3158" spans="1:29">
      <c r="A3158" s="1">
        <v>43299</v>
      </c>
      <c r="B3158">
        <v>3197.9397317338899</v>
      </c>
      <c r="D3158" s="1">
        <v>43329</v>
      </c>
      <c r="E3158">
        <f t="shared" si="310"/>
        <v>2843.12</v>
      </c>
      <c r="F3158">
        <f t="shared" si="311"/>
        <v>3079.1528037992698</v>
      </c>
      <c r="G3158" s="2">
        <f t="shared" si="312"/>
        <v>2.2515549801571666E-4</v>
      </c>
      <c r="H3158" s="2">
        <f t="shared" si="313"/>
        <v>4.1368294885243484E-4</v>
      </c>
      <c r="I3158">
        <f t="shared" si="314"/>
        <v>18495.205630944165</v>
      </c>
      <c r="J3158">
        <f t="shared" si="315"/>
        <v>27891.639509451248</v>
      </c>
      <c r="AB3158" s="1">
        <v>43318</v>
      </c>
      <c r="AC3158">
        <v>2838.3</v>
      </c>
    </row>
    <row r="3159" spans="1:29">
      <c r="A3159" s="1">
        <v>43300</v>
      </c>
      <c r="B3159">
        <v>3193.7313210555099</v>
      </c>
      <c r="D3159" s="1">
        <v>43332</v>
      </c>
      <c r="E3159">
        <f t="shared" si="310"/>
        <v>2853.47</v>
      </c>
      <c r="F3159">
        <f t="shared" si="311"/>
        <v>3117.47977866568</v>
      </c>
      <c r="G3159" s="2">
        <f t="shared" si="312"/>
        <v>3.6403669208475709E-3</v>
      </c>
      <c r="H3159" s="2">
        <f t="shared" si="313"/>
        <v>1.2415897588002734E-2</v>
      </c>
      <c r="I3159">
        <f t="shared" si="314"/>
        <v>18562.534965717328</v>
      </c>
      <c r="J3159">
        <f t="shared" si="315"/>
        <v>28237.939249162082</v>
      </c>
      <c r="AB3159" s="1">
        <v>43319</v>
      </c>
      <c r="AC3159">
        <v>2832.66</v>
      </c>
    </row>
    <row r="3160" spans="1:29">
      <c r="A3160" s="1">
        <v>43301</v>
      </c>
      <c r="B3160">
        <v>3202.5642299896199</v>
      </c>
      <c r="D3160" s="1">
        <v>43333</v>
      </c>
      <c r="E3160">
        <f t="shared" si="310"/>
        <v>2849.59</v>
      </c>
      <c r="F3160">
        <f t="shared" si="311"/>
        <v>3127.8732468895901</v>
      </c>
      <c r="G3160" s="2">
        <f t="shared" si="312"/>
        <v>-1.3597479559973591E-3</v>
      </c>
      <c r="H3160" s="2">
        <f t="shared" si="313"/>
        <v>3.3025836374297132E-3</v>
      </c>
      <c r="I3160">
        <f t="shared" si="314"/>
        <v>18537.294596739564</v>
      </c>
      <c r="J3160">
        <f t="shared" si="315"/>
        <v>28331.197405281098</v>
      </c>
      <c r="AB3160" s="1">
        <v>43320</v>
      </c>
      <c r="AC3160">
        <v>2830.22</v>
      </c>
    </row>
    <row r="3161" spans="1:29">
      <c r="A3161" s="1">
        <v>43304</v>
      </c>
      <c r="B3161">
        <v>3175.8014970689201</v>
      </c>
      <c r="D3161" s="1">
        <v>43334</v>
      </c>
      <c r="E3161">
        <f t="shared" si="310"/>
        <v>2850.64</v>
      </c>
      <c r="F3161">
        <f t="shared" si="311"/>
        <v>3138.313039613</v>
      </c>
      <c r="G3161" s="2">
        <f t="shared" si="312"/>
        <v>3.6847406118067916E-4</v>
      </c>
      <c r="H3161" s="2">
        <f t="shared" si="313"/>
        <v>3.3063156858555661E-3</v>
      </c>
      <c r="I3161">
        <f t="shared" si="314"/>
        <v>18544.12510896293</v>
      </c>
      <c r="J3161">
        <f t="shared" si="315"/>
        <v>28424.869287661248</v>
      </c>
      <c r="AB3161" s="1">
        <v>43321</v>
      </c>
      <c r="AC3161">
        <v>2833.25</v>
      </c>
    </row>
    <row r="3162" spans="1:29">
      <c r="A3162" s="1">
        <v>43305</v>
      </c>
      <c r="B3162">
        <v>3185.20181684722</v>
      </c>
      <c r="D3162" s="1">
        <v>43335</v>
      </c>
      <c r="E3162">
        <f t="shared" si="310"/>
        <v>2851.57</v>
      </c>
      <c r="F3162">
        <f t="shared" si="311"/>
        <v>3114.7061025500002</v>
      </c>
      <c r="G3162" s="2">
        <f t="shared" si="312"/>
        <v>3.2624252799373643E-4</v>
      </c>
      <c r="H3162" s="2">
        <f t="shared" si="313"/>
        <v>-7.5535233059447534E-3</v>
      </c>
      <c r="I3162">
        <f t="shared" si="314"/>
        <v>18550.174991217911</v>
      </c>
      <c r="J3162">
        <f t="shared" si="315"/>
        <v>28210.161375028467</v>
      </c>
      <c r="AB3162" s="1">
        <v>43322</v>
      </c>
      <c r="AC3162">
        <v>2841.23</v>
      </c>
    </row>
    <row r="3163" spans="1:29">
      <c r="A3163" s="1">
        <v>43306</v>
      </c>
      <c r="B3163">
        <v>3206.54383892543</v>
      </c>
      <c r="D3163" s="1">
        <v>43336</v>
      </c>
      <c r="E3163">
        <f t="shared" si="310"/>
        <v>2850.78</v>
      </c>
      <c r="F3163">
        <f t="shared" si="311"/>
        <v>3163.5408180521499</v>
      </c>
      <c r="G3163" s="2">
        <f t="shared" si="312"/>
        <v>-2.770403672363031E-4</v>
      </c>
      <c r="H3163" s="2">
        <f t="shared" si="313"/>
        <v>1.5647406314811842E-2</v>
      </c>
      <c r="I3163">
        <f t="shared" si="314"/>
        <v>18545.035843926045</v>
      </c>
      <c r="J3163">
        <f t="shared" si="315"/>
        <v>28651.577232269945</v>
      </c>
      <c r="AB3163" s="1">
        <v>43325</v>
      </c>
      <c r="AC3163">
        <v>2837.01</v>
      </c>
    </row>
    <row r="3164" spans="1:29">
      <c r="A3164" s="1">
        <v>43307</v>
      </c>
      <c r="B3164">
        <v>3187.8213558756702</v>
      </c>
      <c r="D3164" s="1">
        <v>43339</v>
      </c>
      <c r="E3164">
        <f t="shared" si="310"/>
        <v>2848.23</v>
      </c>
      <c r="F3164">
        <f t="shared" si="311"/>
        <v>3167.5712654333502</v>
      </c>
      <c r="G3164" s="2">
        <f t="shared" si="312"/>
        <v>-8.9449203375924213E-4</v>
      </c>
      <c r="H3164" s="2">
        <f t="shared" si="313"/>
        <v>1.2426812591979871E-3</v>
      </c>
      <c r="I3164">
        <f t="shared" si="314"/>
        <v>18528.447457097875</v>
      </c>
      <c r="J3164">
        <f t="shared" si="315"/>
        <v>28687.182010342949</v>
      </c>
      <c r="AB3164" s="1">
        <v>43326</v>
      </c>
      <c r="AC3164">
        <v>2835.75</v>
      </c>
    </row>
    <row r="3165" spans="1:29">
      <c r="A3165" s="1">
        <v>43308</v>
      </c>
      <c r="B3165">
        <v>3186.7432709608802</v>
      </c>
      <c r="D3165" s="1">
        <v>43340</v>
      </c>
      <c r="E3165">
        <f t="shared" si="310"/>
        <v>2842.23</v>
      </c>
      <c r="F3165">
        <f t="shared" si="311"/>
        <v>3157.1458438495501</v>
      </c>
      <c r="G3165" s="2">
        <f t="shared" si="312"/>
        <v>-2.1065714496371069E-3</v>
      </c>
      <c r="H3165" s="2">
        <f t="shared" si="313"/>
        <v>-3.3226473998797849E-3</v>
      </c>
      <c r="I3165">
        <f t="shared" si="314"/>
        <v>18489.415958678652</v>
      </c>
      <c r="J3165">
        <f t="shared" si="315"/>
        <v>28591.864619626405</v>
      </c>
      <c r="AB3165" s="1">
        <v>43327</v>
      </c>
      <c r="AC3165">
        <v>2842.08</v>
      </c>
    </row>
    <row r="3166" spans="1:29">
      <c r="A3166" s="1">
        <v>43311</v>
      </c>
      <c r="B3166">
        <v>3182.2344039611698</v>
      </c>
      <c r="D3166" s="1">
        <v>43341</v>
      </c>
      <c r="E3166">
        <f t="shared" si="310"/>
        <v>2842.43</v>
      </c>
      <c r="F3166">
        <f t="shared" si="311"/>
        <v>3150.5943554770301</v>
      </c>
      <c r="G3166" s="2">
        <f t="shared" si="312"/>
        <v>7.0367282028582778E-5</v>
      </c>
      <c r="H3166" s="2">
        <f t="shared" si="313"/>
        <v>-2.1064793069376689E-3</v>
      </c>
      <c r="I3166">
        <f t="shared" si="314"/>
        <v>18490.717008625961</v>
      </c>
      <c r="J3166">
        <f t="shared" si="315"/>
        <v>28531.636448458401</v>
      </c>
      <c r="AB3166" s="1">
        <v>43328</v>
      </c>
      <c r="AC3166">
        <v>2842.48</v>
      </c>
    </row>
    <row r="3167" spans="1:29">
      <c r="A3167" s="1">
        <v>43312</v>
      </c>
      <c r="B3167">
        <v>3193.3318823160598</v>
      </c>
      <c r="D3167" s="1">
        <v>43342</v>
      </c>
      <c r="E3167">
        <f t="shared" si="310"/>
        <v>2845.09</v>
      </c>
      <c r="F3167">
        <f t="shared" si="311"/>
        <v>3136.4996479656302</v>
      </c>
      <c r="G3167" s="2">
        <f t="shared" si="312"/>
        <v>9.3581899994021889E-4</v>
      </c>
      <c r="H3167" s="2">
        <f t="shared" si="313"/>
        <v>-4.5050154169477327E-3</v>
      </c>
      <c r="I3167">
        <f t="shared" si="314"/>
        <v>18508.020972925151</v>
      </c>
      <c r="J3167">
        <f t="shared" si="315"/>
        <v>28403.100986387348</v>
      </c>
      <c r="AB3167" s="1">
        <v>43329</v>
      </c>
      <c r="AC3167">
        <v>2843.12</v>
      </c>
    </row>
    <row r="3168" spans="1:29">
      <c r="A3168" s="1">
        <v>43313</v>
      </c>
      <c r="B3168">
        <v>3169.77260098753</v>
      </c>
      <c r="D3168" s="1">
        <v>43343</v>
      </c>
      <c r="E3168">
        <f t="shared" si="310"/>
        <v>2844.2</v>
      </c>
      <c r="F3168">
        <f t="shared" si="311"/>
        <v>3140.0999156206899</v>
      </c>
      <c r="G3168" s="2">
        <f t="shared" si="312"/>
        <v>-3.1281962960760801E-4</v>
      </c>
      <c r="H3168" s="2">
        <f t="shared" si="313"/>
        <v>1.1165124417128144E-3</v>
      </c>
      <c r="I3168">
        <f t="shared" si="314"/>
        <v>18502.231300659631</v>
      </c>
      <c r="J3168">
        <f t="shared" si="315"/>
        <v>28434.813402021871</v>
      </c>
      <c r="AB3168" s="1">
        <v>43332</v>
      </c>
      <c r="AC3168">
        <v>2853.47</v>
      </c>
    </row>
    <row r="3169" spans="1:29">
      <c r="A3169" s="1">
        <v>43314</v>
      </c>
      <c r="B3169">
        <v>3153.5766163447402</v>
      </c>
      <c r="D3169" s="1">
        <v>43347</v>
      </c>
      <c r="E3169">
        <f t="shared" si="310"/>
        <v>2833.71</v>
      </c>
      <c r="F3169">
        <f t="shared" si="311"/>
        <v>3108.4852114896999</v>
      </c>
      <c r="G3169" s="2">
        <f t="shared" si="312"/>
        <v>-3.6882075803388314E-3</v>
      </c>
      <c r="H3169" s="2">
        <f t="shared" si="313"/>
        <v>-1.0099405949932449E-2</v>
      </c>
      <c r="I3169">
        <f t="shared" si="314"/>
        <v>18433.991230923355</v>
      </c>
      <c r="J3169">
        <f t="shared" si="315"/>
        <v>28147.638678364274</v>
      </c>
      <c r="AB3169" s="1">
        <v>43333</v>
      </c>
      <c r="AC3169">
        <v>2849.59</v>
      </c>
    </row>
    <row r="3170" spans="1:29">
      <c r="A3170" s="1">
        <v>43315</v>
      </c>
      <c r="B3170">
        <v>3169.9055259798502</v>
      </c>
      <c r="D3170" s="1">
        <v>43348</v>
      </c>
      <c r="E3170">
        <f t="shared" si="310"/>
        <v>2833.64</v>
      </c>
      <c r="F3170">
        <f t="shared" si="311"/>
        <v>3114.4841018847301</v>
      </c>
      <c r="G3170" s="2">
        <f t="shared" si="312"/>
        <v>-2.470259836051536E-5</v>
      </c>
      <c r="H3170" s="2">
        <f t="shared" si="313"/>
        <v>1.8984944270890821E-3</v>
      </c>
      <c r="I3170">
        <f t="shared" si="314"/>
        <v>18433.535863441797</v>
      </c>
      <c r="J3170">
        <f t="shared" si="315"/>
        <v>28201.076813530864</v>
      </c>
      <c r="AB3170" s="1">
        <v>43334</v>
      </c>
      <c r="AC3170">
        <v>2850.64</v>
      </c>
    </row>
    <row r="3171" spans="1:29">
      <c r="A3171" s="1">
        <v>43318</v>
      </c>
      <c r="B3171">
        <v>3175.0232617834499</v>
      </c>
      <c r="D3171" s="1">
        <v>43349</v>
      </c>
      <c r="E3171">
        <f t="shared" si="310"/>
        <v>2840.44</v>
      </c>
      <c r="F3171">
        <f t="shared" si="311"/>
        <v>3128.8983788713899</v>
      </c>
      <c r="G3171" s="2">
        <f t="shared" si="312"/>
        <v>2.3997402634068354E-3</v>
      </c>
      <c r="H3171" s="2">
        <f t="shared" si="313"/>
        <v>4.5967935341891478E-3</v>
      </c>
      <c r="I3171">
        <f t="shared" si="314"/>
        <v>18477.771561650254</v>
      </c>
      <c r="J3171">
        <f t="shared" si="315"/>
        <v>28330.711341084472</v>
      </c>
      <c r="AB3171" s="1">
        <v>43335</v>
      </c>
      <c r="AC3171">
        <v>2851.57</v>
      </c>
    </row>
    <row r="3172" spans="1:29">
      <c r="A3172" s="1">
        <v>43319</v>
      </c>
      <c r="B3172">
        <v>3156.2444701499799</v>
      </c>
      <c r="D3172" s="1">
        <v>43350</v>
      </c>
      <c r="E3172">
        <f t="shared" si="310"/>
        <v>2830.15</v>
      </c>
      <c r="F3172">
        <f t="shared" si="311"/>
        <v>3107.3039087173102</v>
      </c>
      <c r="G3172" s="2">
        <f t="shared" si="312"/>
        <v>-3.6226781766205418E-3</v>
      </c>
      <c r="H3172" s="2">
        <f t="shared" si="313"/>
        <v>-6.932970013180639E-3</v>
      </c>
      <c r="I3172">
        <f t="shared" si="314"/>
        <v>18410.832541861284</v>
      </c>
      <c r="J3172">
        <f t="shared" si="315"/>
        <v>28134.295368904659</v>
      </c>
      <c r="AB3172" s="1">
        <v>43336</v>
      </c>
      <c r="AC3172">
        <v>2850.78</v>
      </c>
    </row>
    <row r="3173" spans="1:29">
      <c r="A3173" s="1">
        <v>43320</v>
      </c>
      <c r="B3173">
        <v>3161.3193534094698</v>
      </c>
      <c r="D3173" s="1">
        <v>43353</v>
      </c>
      <c r="E3173">
        <f t="shared" si="310"/>
        <v>2834.6</v>
      </c>
      <c r="F3173">
        <f t="shared" si="311"/>
        <v>3109.4385111619699</v>
      </c>
      <c r="G3173" s="2">
        <f t="shared" si="312"/>
        <v>1.5723548221824313E-3</v>
      </c>
      <c r="H3173" s="2">
        <f t="shared" si="313"/>
        <v>6.5561367445273822E-4</v>
      </c>
      <c r="I3173">
        <f t="shared" si="314"/>
        <v>18439.780903188872</v>
      </c>
      <c r="J3173">
        <f t="shared" si="315"/>
        <v>28152.740597669603</v>
      </c>
      <c r="AB3173" s="1">
        <v>43339</v>
      </c>
      <c r="AC3173">
        <v>2848.23</v>
      </c>
    </row>
    <row r="3174" spans="1:29">
      <c r="A3174" s="1">
        <v>43321</v>
      </c>
      <c r="B3174">
        <v>3162.3877046328098</v>
      </c>
      <c r="D3174" s="1">
        <v>43354</v>
      </c>
      <c r="E3174">
        <f t="shared" si="310"/>
        <v>2829.21</v>
      </c>
      <c r="F3174">
        <f t="shared" si="311"/>
        <v>3109.7580352558398</v>
      </c>
      <c r="G3174" s="2">
        <f t="shared" si="312"/>
        <v>-1.901502857545978E-3</v>
      </c>
      <c r="H3174" s="2">
        <f t="shared" si="313"/>
        <v>7.1410212344103722E-5</v>
      </c>
      <c r="I3174">
        <f t="shared" si="314"/>
        <v>18404.717607108938</v>
      </c>
      <c r="J3174">
        <f t="shared" si="315"/>
        <v>28154.750990853747</v>
      </c>
      <c r="AB3174" s="1">
        <v>43340</v>
      </c>
      <c r="AC3174">
        <v>2842.23</v>
      </c>
    </row>
    <row r="3175" spans="1:29">
      <c r="A3175" s="1">
        <v>43322</v>
      </c>
      <c r="B3175">
        <v>3169.7544732739402</v>
      </c>
      <c r="D3175" s="1">
        <v>43355</v>
      </c>
      <c r="E3175">
        <f t="shared" si="310"/>
        <v>2834.47</v>
      </c>
      <c r="F3175">
        <f t="shared" si="311"/>
        <v>3137.7305806162499</v>
      </c>
      <c r="G3175" s="2">
        <f t="shared" si="312"/>
        <v>1.8591762364759123E-3</v>
      </c>
      <c r="H3175" s="2">
        <f t="shared" si="313"/>
        <v>8.9637382066523833E-3</v>
      </c>
      <c r="I3175">
        <f t="shared" si="314"/>
        <v>18438.935220723124</v>
      </c>
      <c r="J3175">
        <f t="shared" si="315"/>
        <v>28407.122808009244</v>
      </c>
      <c r="AB3175" s="1">
        <v>43341</v>
      </c>
      <c r="AC3175">
        <v>2842.43</v>
      </c>
    </row>
    <row r="3176" spans="1:29">
      <c r="A3176" s="1">
        <v>43325</v>
      </c>
      <c r="B3176">
        <v>3110.8230847075001</v>
      </c>
      <c r="D3176" s="1">
        <v>43356</v>
      </c>
      <c r="E3176">
        <f t="shared" si="310"/>
        <v>2836.94</v>
      </c>
      <c r="F3176">
        <f t="shared" si="311"/>
        <v>3133.76963082886</v>
      </c>
      <c r="G3176" s="2">
        <f t="shared" si="312"/>
        <v>8.7141511464228216E-4</v>
      </c>
      <c r="H3176" s="2">
        <f t="shared" si="313"/>
        <v>-1.2937105486069737E-3</v>
      </c>
      <c r="I3176">
        <f t="shared" si="314"/>
        <v>18455.003187572373</v>
      </c>
      <c r="J3176">
        <f t="shared" si="315"/>
        <v>28370.372213576949</v>
      </c>
      <c r="AB3176" s="1">
        <v>43342</v>
      </c>
      <c r="AC3176">
        <v>2845.09</v>
      </c>
    </row>
    <row r="3177" spans="1:29">
      <c r="A3177" s="1">
        <v>43326</v>
      </c>
      <c r="B3177">
        <v>3113.8648137035402</v>
      </c>
      <c r="D3177" s="1">
        <v>43357</v>
      </c>
      <c r="E3177">
        <f t="shared" si="310"/>
        <v>2833.41</v>
      </c>
      <c r="F3177">
        <f t="shared" si="311"/>
        <v>3111.76779958006</v>
      </c>
      <c r="G3177" s="2">
        <f t="shared" si="312"/>
        <v>-1.2442984342284635E-3</v>
      </c>
      <c r="H3177" s="2">
        <f t="shared" si="313"/>
        <v>-7.0522326281407307E-3</v>
      </c>
      <c r="I3177">
        <f t="shared" si="314"/>
        <v>18432.039656002395</v>
      </c>
      <c r="J3177">
        <f t="shared" si="315"/>
        <v>28170.297748979865</v>
      </c>
      <c r="AB3177" s="1">
        <v>43343</v>
      </c>
      <c r="AC3177">
        <v>2844.2</v>
      </c>
    </row>
    <row r="3178" spans="1:29">
      <c r="A3178" s="1">
        <v>43327</v>
      </c>
      <c r="B3178">
        <v>3080.9462116311902</v>
      </c>
      <c r="D3178" s="1">
        <v>43360</v>
      </c>
      <c r="E3178">
        <f t="shared" si="310"/>
        <v>2834.01</v>
      </c>
      <c r="F3178">
        <f t="shared" si="311"/>
        <v>3124.8671108377498</v>
      </c>
      <c r="G3178" s="2">
        <f t="shared" si="312"/>
        <v>2.1175897593361803E-4</v>
      </c>
      <c r="H3178" s="2">
        <f t="shared" si="313"/>
        <v>4.1782551412044792E-3</v>
      </c>
      <c r="I3178">
        <f t="shared" si="314"/>
        <v>18435.942805844319</v>
      </c>
      <c r="J3178">
        <f t="shared" si="315"/>
        <v>28288.000440378797</v>
      </c>
      <c r="AB3178" s="1">
        <v>43346</v>
      </c>
      <c r="AC3178">
        <v>2844.2</v>
      </c>
    </row>
    <row r="3179" spans="1:29">
      <c r="A3179" s="1">
        <v>43328</v>
      </c>
      <c r="B3179">
        <v>3077.78309135688</v>
      </c>
      <c r="D3179" s="1">
        <v>43361</v>
      </c>
      <c r="E3179">
        <f t="shared" si="310"/>
        <v>2824.72</v>
      </c>
      <c r="F3179">
        <f t="shared" si="311"/>
        <v>3107.9525148182902</v>
      </c>
      <c r="G3179" s="2">
        <f t="shared" si="312"/>
        <v>-3.2780406561728759E-3</v>
      </c>
      <c r="H3179" s="2">
        <f t="shared" si="313"/>
        <v>-5.4442501136537143E-3</v>
      </c>
      <c r="I3179">
        <f t="shared" si="314"/>
        <v>18375.509035791885</v>
      </c>
      <c r="J3179">
        <f t="shared" si="315"/>
        <v>28133.993490766228</v>
      </c>
      <c r="AB3179" s="1">
        <v>43347</v>
      </c>
      <c r="AC3179">
        <v>2833.71</v>
      </c>
    </row>
    <row r="3180" spans="1:29">
      <c r="A3180" s="1">
        <v>43329</v>
      </c>
      <c r="B3180">
        <v>3079.1528037992698</v>
      </c>
      <c r="D3180" s="1">
        <v>43362</v>
      </c>
      <c r="E3180">
        <f t="shared" si="310"/>
        <v>2819.74</v>
      </c>
      <c r="F3180">
        <f t="shared" si="311"/>
        <v>3115.9425334081302</v>
      </c>
      <c r="G3180" s="2">
        <f t="shared" si="312"/>
        <v>-1.7630065988841759E-3</v>
      </c>
      <c r="H3180" s="2">
        <f t="shared" si="313"/>
        <v>2.5394811238262601E-3</v>
      </c>
      <c r="I3180">
        <f t="shared" si="314"/>
        <v>18343.112892103927</v>
      </c>
      <c r="J3180">
        <f t="shared" si="315"/>
        <v>28205.439236173879</v>
      </c>
      <c r="AB3180" s="1">
        <v>43348</v>
      </c>
      <c r="AC3180">
        <v>2833.64</v>
      </c>
    </row>
    <row r="3181" spans="1:29">
      <c r="A3181" s="1">
        <v>43332</v>
      </c>
      <c r="B3181">
        <v>3117.47977866568</v>
      </c>
      <c r="D3181" s="1">
        <v>43363</v>
      </c>
      <c r="E3181">
        <f t="shared" si="310"/>
        <v>2825.72</v>
      </c>
      <c r="F3181">
        <f t="shared" si="311"/>
        <v>3130.5441376862</v>
      </c>
      <c r="G3181" s="2">
        <f t="shared" si="312"/>
        <v>2.1207629072184098E-3</v>
      </c>
      <c r="H3181" s="2">
        <f t="shared" si="313"/>
        <v>4.654746291727541E-3</v>
      </c>
      <c r="I3181">
        <f t="shared" si="314"/>
        <v>18382.014285528421</v>
      </c>
      <c r="J3181">
        <f t="shared" si="315"/>
        <v>28336.728399865005</v>
      </c>
      <c r="AB3181" s="1">
        <v>43349</v>
      </c>
      <c r="AC3181">
        <v>2840.44</v>
      </c>
    </row>
    <row r="3182" spans="1:29">
      <c r="A3182" s="1">
        <v>43333</v>
      </c>
      <c r="B3182">
        <v>3127.8732468895901</v>
      </c>
      <c r="D3182" s="1">
        <v>43364</v>
      </c>
      <c r="E3182">
        <f t="shared" si="310"/>
        <v>2828.43</v>
      </c>
      <c r="F3182">
        <f t="shared" si="311"/>
        <v>3107.4483516650298</v>
      </c>
      <c r="G3182" s="2">
        <f t="shared" si="312"/>
        <v>9.5904760556608792E-4</v>
      </c>
      <c r="H3182" s="2">
        <f t="shared" si="313"/>
        <v>-7.4089120214323786E-3</v>
      </c>
      <c r="I3182">
        <f t="shared" si="314"/>
        <v>18399.64351231444</v>
      </c>
      <c r="J3182">
        <f t="shared" si="315"/>
        <v>28126.784072175182</v>
      </c>
      <c r="AB3182" s="1">
        <v>43350</v>
      </c>
      <c r="AC3182">
        <v>2830.15</v>
      </c>
    </row>
    <row r="3183" spans="1:29">
      <c r="A3183" s="1">
        <v>43334</v>
      </c>
      <c r="B3183">
        <v>3138.313039613</v>
      </c>
      <c r="D3183" s="1">
        <v>43367</v>
      </c>
      <c r="E3183">
        <f t="shared" si="310"/>
        <v>2826.57</v>
      </c>
      <c r="F3183">
        <f t="shared" si="311"/>
        <v>3113.9833693443602</v>
      </c>
      <c r="G3183" s="2">
        <f t="shared" si="312"/>
        <v>-6.5760863800756741E-4</v>
      </c>
      <c r="H3183" s="2">
        <f t="shared" si="313"/>
        <v>2.0716681055326877E-3</v>
      </c>
      <c r="I3183">
        <f t="shared" si="314"/>
        <v>18387.543747804481</v>
      </c>
      <c r="J3183">
        <f t="shared" si="315"/>
        <v>28185.053433648711</v>
      </c>
      <c r="AB3183" s="1">
        <v>43353</v>
      </c>
      <c r="AC3183">
        <v>2834.6</v>
      </c>
    </row>
    <row r="3184" spans="1:29">
      <c r="A3184" s="1">
        <v>43335</v>
      </c>
      <c r="B3184">
        <v>3114.7061025500002</v>
      </c>
      <c r="D3184" s="1">
        <v>43368</v>
      </c>
      <c r="E3184">
        <f t="shared" si="310"/>
        <v>2822.62</v>
      </c>
      <c r="F3184">
        <f t="shared" si="311"/>
        <v>3112.7738902885599</v>
      </c>
      <c r="G3184" s="2">
        <f t="shared" si="312"/>
        <v>-1.397453450648789E-3</v>
      </c>
      <c r="H3184" s="2">
        <f t="shared" si="313"/>
        <v>-4.1975174815692606E-4</v>
      </c>
      <c r="I3184">
        <f t="shared" si="314"/>
        <v>18361.848011345155</v>
      </c>
      <c r="J3184">
        <f t="shared" si="315"/>
        <v>28173.222708198042</v>
      </c>
      <c r="AB3184" s="1">
        <v>43354</v>
      </c>
      <c r="AC3184">
        <v>2829.21</v>
      </c>
    </row>
    <row r="3185" spans="1:29">
      <c r="A3185" s="1">
        <v>43336</v>
      </c>
      <c r="B3185">
        <v>3163.5408180521499</v>
      </c>
      <c r="D3185" s="1">
        <v>43369</v>
      </c>
      <c r="E3185">
        <f t="shared" si="310"/>
        <v>2831.04</v>
      </c>
      <c r="F3185">
        <f t="shared" si="311"/>
        <v>3105.7579889723802</v>
      </c>
      <c r="G3185" s="2">
        <f t="shared" si="312"/>
        <v>2.9830441221276871E-3</v>
      </c>
      <c r="H3185" s="2">
        <f t="shared" si="313"/>
        <v>-2.2852557101490692E-3</v>
      </c>
      <c r="I3185">
        <f t="shared" si="314"/>
        <v>18416.622214126801</v>
      </c>
      <c r="J3185">
        <f t="shared" si="315"/>
        <v>28108.839690130833</v>
      </c>
      <c r="AB3185" s="1">
        <v>43355</v>
      </c>
      <c r="AC3185">
        <v>2834.47</v>
      </c>
    </row>
    <row r="3186" spans="1:29">
      <c r="A3186" s="1">
        <v>43339</v>
      </c>
      <c r="B3186">
        <v>3167.5712654333502</v>
      </c>
      <c r="D3186" s="1">
        <v>43370</v>
      </c>
      <c r="E3186">
        <f t="shared" si="310"/>
        <v>2833.95</v>
      </c>
      <c r="F3186">
        <f t="shared" si="311"/>
        <v>3078.1189333852399</v>
      </c>
      <c r="G3186" s="2">
        <f t="shared" si="312"/>
        <v>1.0278908104441875E-3</v>
      </c>
      <c r="H3186" s="2">
        <f t="shared" si="313"/>
        <v>-8.930643898749013E-3</v>
      </c>
      <c r="I3186">
        <f t="shared" si="314"/>
        <v>18435.552490860126</v>
      </c>
      <c r="J3186">
        <f t="shared" si="315"/>
        <v>27857.809652451255</v>
      </c>
      <c r="AB3186" s="1">
        <v>43356</v>
      </c>
      <c r="AC3186">
        <v>2836.94</v>
      </c>
    </row>
    <row r="3187" spans="1:29">
      <c r="A3187" s="1">
        <v>43340</v>
      </c>
      <c r="B3187">
        <v>3157.1458438495501</v>
      </c>
      <c r="D3187" s="1">
        <v>43371</v>
      </c>
      <c r="E3187">
        <f t="shared" si="310"/>
        <v>2834.06</v>
      </c>
      <c r="F3187">
        <f t="shared" si="311"/>
        <v>3101.8736164976699</v>
      </c>
      <c r="G3187" s="2">
        <f t="shared" si="312"/>
        <v>3.8815081423448916E-5</v>
      </c>
      <c r="H3187" s="2">
        <f t="shared" si="313"/>
        <v>7.6859234613138819E-3</v>
      </c>
      <c r="I3187">
        <f t="shared" si="314"/>
        <v>18436.268068331145</v>
      </c>
      <c r="J3187">
        <f t="shared" si="315"/>
        <v>28071.922645239843</v>
      </c>
      <c r="AB3187" s="1">
        <v>43357</v>
      </c>
      <c r="AC3187">
        <v>2833.41</v>
      </c>
    </row>
    <row r="3188" spans="1:29">
      <c r="A3188" s="1">
        <v>43341</v>
      </c>
      <c r="B3188">
        <v>3150.5943554770301</v>
      </c>
      <c r="D3188" s="1">
        <v>43374</v>
      </c>
      <c r="E3188">
        <f t="shared" si="310"/>
        <v>2831.64</v>
      </c>
      <c r="F3188">
        <f t="shared" si="311"/>
        <v>3085.4435321874898</v>
      </c>
      <c r="G3188" s="2">
        <f t="shared" si="312"/>
        <v>-8.5389864717055897E-4</v>
      </c>
      <c r="H3188" s="2">
        <f t="shared" si="313"/>
        <v>-5.3281750418038617E-3</v>
      </c>
      <c r="I3188">
        <f t="shared" si="314"/>
        <v>18420.525363968722</v>
      </c>
      <c r="J3188">
        <f t="shared" si="315"/>
        <v>27922.350527626029</v>
      </c>
      <c r="AB3188" s="1">
        <v>43360</v>
      </c>
      <c r="AC3188">
        <v>2834.01</v>
      </c>
    </row>
    <row r="3189" spans="1:29">
      <c r="A3189" s="1">
        <v>43342</v>
      </c>
      <c r="B3189">
        <v>3136.4996479656302</v>
      </c>
      <c r="D3189" s="1">
        <v>43375</v>
      </c>
      <c r="E3189">
        <f t="shared" si="310"/>
        <v>2835.83</v>
      </c>
      <c r="F3189">
        <f t="shared" si="311"/>
        <v>3131.3320077158701</v>
      </c>
      <c r="G3189" s="2">
        <f t="shared" si="312"/>
        <v>1.4797078724697599E-3</v>
      </c>
      <c r="H3189" s="2">
        <f t="shared" si="313"/>
        <v>1.4841220992933246E-2</v>
      </c>
      <c r="I3189">
        <f t="shared" si="314"/>
        <v>18447.782360364814</v>
      </c>
      <c r="J3189">
        <f t="shared" si="315"/>
        <v>28336.752302448673</v>
      </c>
      <c r="AB3189" s="1">
        <v>43361</v>
      </c>
      <c r="AC3189">
        <v>2824.72</v>
      </c>
    </row>
    <row r="3190" spans="1:29">
      <c r="A3190" s="1">
        <v>43343</v>
      </c>
      <c r="B3190">
        <v>3140.0999156206899</v>
      </c>
      <c r="D3190" s="1">
        <v>43376</v>
      </c>
      <c r="E3190">
        <f t="shared" si="310"/>
        <v>2817.48</v>
      </c>
      <c r="F3190">
        <f t="shared" si="311"/>
        <v>3102.7372889972198</v>
      </c>
      <c r="G3190" s="2">
        <f t="shared" si="312"/>
        <v>-6.4707686991110069E-3</v>
      </c>
      <c r="H3190" s="2">
        <f t="shared" si="313"/>
        <v>-9.1631559416907368E-3</v>
      </c>
      <c r="I3190">
        <f t="shared" si="314"/>
        <v>18328.411027699352</v>
      </c>
      <c r="J3190">
        <f t="shared" si="315"/>
        <v>28077.098222220273</v>
      </c>
      <c r="AB3190" s="1">
        <v>43362</v>
      </c>
      <c r="AC3190">
        <v>2819.74</v>
      </c>
    </row>
    <row r="3191" spans="1:29">
      <c r="A3191" s="1">
        <v>43347</v>
      </c>
      <c r="B3191">
        <v>3108.4852114896999</v>
      </c>
      <c r="D3191" s="1">
        <v>43377</v>
      </c>
      <c r="E3191">
        <f t="shared" si="310"/>
        <v>2810.13</v>
      </c>
      <c r="F3191">
        <f t="shared" si="311"/>
        <v>3090.1488408986802</v>
      </c>
      <c r="G3191" s="2">
        <f t="shared" si="312"/>
        <v>-2.6087141701094385E-3</v>
      </c>
      <c r="H3191" s="2">
        <f t="shared" si="313"/>
        <v>-4.08855641598963E-3</v>
      </c>
      <c r="I3191">
        <f t="shared" si="314"/>
        <v>18280.597442135804</v>
      </c>
      <c r="J3191">
        <f t="shared" si="315"/>
        <v>27962.303422141445</v>
      </c>
      <c r="AB3191" s="1">
        <v>43363</v>
      </c>
      <c r="AC3191">
        <v>2825.72</v>
      </c>
    </row>
    <row r="3192" spans="1:29">
      <c r="A3192" s="1">
        <v>43348</v>
      </c>
      <c r="B3192">
        <v>3114.4841018847301</v>
      </c>
      <c r="D3192" s="1">
        <v>43378</v>
      </c>
      <c r="E3192">
        <f t="shared" si="310"/>
        <v>2803.94</v>
      </c>
      <c r="F3192">
        <f t="shared" si="311"/>
        <v>3091.69068443366</v>
      </c>
      <c r="G3192" s="2">
        <f t="shared" si="312"/>
        <v>-2.2027450687335248E-3</v>
      </c>
      <c r="H3192" s="2">
        <f t="shared" si="313"/>
        <v>4.6760525000996223E-4</v>
      </c>
      <c r="I3192">
        <f t="shared" si="314"/>
        <v>18240.329946266636</v>
      </c>
      <c r="J3192">
        <f t="shared" si="315"/>
        <v>27975.378742024008</v>
      </c>
      <c r="AB3192" s="1">
        <v>43364</v>
      </c>
      <c r="AC3192">
        <v>2828.43</v>
      </c>
    </row>
    <row r="3193" spans="1:29">
      <c r="A3193" s="1">
        <v>43349</v>
      </c>
      <c r="B3193">
        <v>3128.8983788713899</v>
      </c>
      <c r="D3193" s="1">
        <v>43382</v>
      </c>
      <c r="E3193">
        <f t="shared" si="310"/>
        <v>2808.17</v>
      </c>
      <c r="F3193">
        <f t="shared" si="311"/>
        <v>3061.1550907719202</v>
      </c>
      <c r="G3193" s="2">
        <f t="shared" si="312"/>
        <v>1.5085914819861213E-3</v>
      </c>
      <c r="H3193" s="2">
        <f t="shared" si="313"/>
        <v>-9.9080143641812387E-3</v>
      </c>
      <c r="I3193">
        <f t="shared" si="314"/>
        <v>18267.84715265219</v>
      </c>
      <c r="J3193">
        <f t="shared" si="315"/>
        <v>27698.198287604624</v>
      </c>
      <c r="AB3193" s="1">
        <v>43367</v>
      </c>
      <c r="AC3193">
        <v>2826.57</v>
      </c>
    </row>
    <row r="3194" spans="1:29">
      <c r="A3194" s="1">
        <v>43350</v>
      </c>
      <c r="B3194">
        <v>3107.3039087173102</v>
      </c>
      <c r="D3194" s="1">
        <v>43383</v>
      </c>
      <c r="E3194">
        <f t="shared" si="310"/>
        <v>2802.25</v>
      </c>
      <c r="F3194">
        <f t="shared" si="311"/>
        <v>3062.55478420588</v>
      </c>
      <c r="G3194" s="2">
        <f t="shared" si="312"/>
        <v>-2.1081344790380152E-3</v>
      </c>
      <c r="H3194" s="2">
        <f t="shared" si="313"/>
        <v>4.2589434794811998E-4</v>
      </c>
      <c r="I3194">
        <f t="shared" si="314"/>
        <v>18229.336074211886</v>
      </c>
      <c r="J3194">
        <f t="shared" si="315"/>
        <v>27709.99479370366</v>
      </c>
      <c r="AB3194" s="1">
        <v>43368</v>
      </c>
      <c r="AC3194">
        <v>2822.62</v>
      </c>
    </row>
    <row r="3195" spans="1:29">
      <c r="A3195" s="1">
        <v>43353</v>
      </c>
      <c r="B3195">
        <v>3109.4385111619699</v>
      </c>
      <c r="D3195" s="1">
        <v>43384</v>
      </c>
      <c r="E3195">
        <f t="shared" si="310"/>
        <v>2816.4</v>
      </c>
      <c r="F3195">
        <f t="shared" si="311"/>
        <v>3162.0279704536301</v>
      </c>
      <c r="G3195" s="2">
        <f t="shared" si="312"/>
        <v>5.0495137835668835E-3</v>
      </c>
      <c r="H3195" s="2">
        <f t="shared" si="313"/>
        <v>3.2449110167226923E-2</v>
      </c>
      <c r="I3195">
        <f t="shared" si="314"/>
        <v>18321.385357983891</v>
      </c>
      <c r="J3195">
        <f t="shared" si="315"/>
        <v>28609.159467497833</v>
      </c>
      <c r="AB3195" s="1">
        <v>43369</v>
      </c>
      <c r="AC3195">
        <v>2831.04</v>
      </c>
    </row>
    <row r="3196" spans="1:29">
      <c r="A3196" s="1">
        <v>43354</v>
      </c>
      <c r="B3196">
        <v>3109.7580352558398</v>
      </c>
      <c r="D3196" s="1">
        <v>43385</v>
      </c>
      <c r="E3196">
        <f t="shared" si="310"/>
        <v>2814.05</v>
      </c>
      <c r="F3196">
        <f t="shared" si="311"/>
        <v>3146.1215291736198</v>
      </c>
      <c r="G3196" s="2">
        <f t="shared" si="312"/>
        <v>-8.3439852293709649E-4</v>
      </c>
      <c r="H3196" s="2">
        <f t="shared" si="313"/>
        <v>-5.0618047964458342E-3</v>
      </c>
      <c r="I3196">
        <f t="shared" si="314"/>
        <v>18306.098021103029</v>
      </c>
      <c r="J3196">
        <f t="shared" si="315"/>
        <v>28464.345486882969</v>
      </c>
      <c r="AB3196" s="1">
        <v>43370</v>
      </c>
      <c r="AC3196">
        <v>2833.95</v>
      </c>
    </row>
    <row r="3197" spans="1:29">
      <c r="A3197" s="1">
        <v>43355</v>
      </c>
      <c r="B3197">
        <v>3137.7305806162499</v>
      </c>
      <c r="D3197" s="1">
        <v>43388</v>
      </c>
      <c r="E3197">
        <f t="shared" si="310"/>
        <v>2809.7</v>
      </c>
      <c r="F3197">
        <f t="shared" si="311"/>
        <v>3164.5212947874402</v>
      </c>
      <c r="G3197" s="2">
        <f t="shared" si="312"/>
        <v>-1.545814750981811E-3</v>
      </c>
      <c r="H3197" s="2">
        <f t="shared" si="313"/>
        <v>5.8170471264692106E-3</v>
      </c>
      <c r="I3197">
        <f t="shared" si="314"/>
        <v>18277.800184749089</v>
      </c>
      <c r="J3197">
        <f t="shared" si="315"/>
        <v>28629.923926004267</v>
      </c>
      <c r="AB3197" s="1">
        <v>43371</v>
      </c>
      <c r="AC3197">
        <v>2834.06</v>
      </c>
    </row>
    <row r="3198" spans="1:29">
      <c r="A3198" s="1">
        <v>43356</v>
      </c>
      <c r="B3198">
        <v>3133.76963082886</v>
      </c>
      <c r="D3198" s="1">
        <v>43389</v>
      </c>
      <c r="E3198">
        <f t="shared" si="310"/>
        <v>2811.77</v>
      </c>
      <c r="F3198">
        <f t="shared" si="311"/>
        <v>3168.22741511616</v>
      </c>
      <c r="G3198" s="2">
        <f t="shared" si="312"/>
        <v>7.3673345908820131E-4</v>
      </c>
      <c r="H3198" s="2">
        <f t="shared" si="313"/>
        <v>1.139798017347616E-3</v>
      </c>
      <c r="I3198">
        <f t="shared" si="314"/>
        <v>18291.266051703722</v>
      </c>
      <c r="J3198">
        <f t="shared" si="315"/>
        <v>28662.556256531938</v>
      </c>
      <c r="AB3198" s="1">
        <v>43374</v>
      </c>
      <c r="AC3198">
        <v>2831.64</v>
      </c>
    </row>
    <row r="3199" spans="1:29">
      <c r="A3199" s="1">
        <v>43357</v>
      </c>
      <c r="B3199">
        <v>3111.76779958006</v>
      </c>
      <c r="D3199" s="1">
        <v>43390</v>
      </c>
      <c r="E3199">
        <f t="shared" si="310"/>
        <v>2807.59</v>
      </c>
      <c r="F3199">
        <f t="shared" si="311"/>
        <v>3153.3873429299401</v>
      </c>
      <c r="G3199" s="2">
        <f t="shared" si="312"/>
        <v>-1.4866080796082093E-3</v>
      </c>
      <c r="H3199" s="2">
        <f t="shared" si="313"/>
        <v>-4.7153791833058119E-3</v>
      </c>
      <c r="I3199">
        <f t="shared" si="314"/>
        <v>18264.074107804994</v>
      </c>
      <c r="J3199">
        <f t="shared" si="315"/>
        <v>28527.401435419557</v>
      </c>
      <c r="AB3199" s="1">
        <v>43375</v>
      </c>
      <c r="AC3199">
        <v>2835.83</v>
      </c>
    </row>
    <row r="3200" spans="1:29">
      <c r="A3200" s="1">
        <v>43360</v>
      </c>
      <c r="B3200">
        <v>3124.8671108377498</v>
      </c>
      <c r="D3200" s="1">
        <v>43391</v>
      </c>
      <c r="E3200">
        <f t="shared" si="310"/>
        <v>2806.12</v>
      </c>
      <c r="F3200">
        <f t="shared" si="311"/>
        <v>3159.4766832925998</v>
      </c>
      <c r="G3200" s="2">
        <f t="shared" si="312"/>
        <v>-5.2358072225655583E-4</v>
      </c>
      <c r="H3200" s="2">
        <f t="shared" si="313"/>
        <v>1.8996981723727554E-3</v>
      </c>
      <c r="I3200">
        <f t="shared" si="314"/>
        <v>18254.511390692282</v>
      </c>
      <c r="J3200">
        <f t="shared" si="315"/>
        <v>28581.594887788964</v>
      </c>
      <c r="AB3200" s="1">
        <v>43376</v>
      </c>
      <c r="AC3200">
        <v>2817.48</v>
      </c>
    </row>
    <row r="3201" spans="1:29">
      <c r="A3201" s="1">
        <v>43361</v>
      </c>
      <c r="B3201">
        <v>3107.9525148182902</v>
      </c>
      <c r="D3201" s="1">
        <v>43392</v>
      </c>
      <c r="E3201">
        <f t="shared" si="310"/>
        <v>2799.79</v>
      </c>
      <c r="F3201">
        <f t="shared" si="311"/>
        <v>3149.76839484211</v>
      </c>
      <c r="G3201" s="2">
        <f t="shared" si="312"/>
        <v>-2.2557837868658615E-3</v>
      </c>
      <c r="H3201" s="2">
        <f t="shared" si="313"/>
        <v>-3.1041012547588279E-3</v>
      </c>
      <c r="I3201">
        <f t="shared" si="314"/>
        <v>18213.333159859998</v>
      </c>
      <c r="J3201">
        <f t="shared" si="315"/>
        <v>28492.87472323477</v>
      </c>
      <c r="AB3201" s="1">
        <v>43377</v>
      </c>
      <c r="AC3201">
        <v>2810.13</v>
      </c>
    </row>
    <row r="3202" spans="1:29">
      <c r="A3202" s="1">
        <v>43362</v>
      </c>
      <c r="B3202">
        <v>3115.9425334081302</v>
      </c>
      <c r="D3202" s="1">
        <v>43395</v>
      </c>
      <c r="E3202">
        <f t="shared" si="310"/>
        <v>2800.49</v>
      </c>
      <c r="F3202">
        <f t="shared" si="311"/>
        <v>3139.1537562677199</v>
      </c>
      <c r="G3202" s="2">
        <f t="shared" si="312"/>
        <v>2.5001875140628904E-4</v>
      </c>
      <c r="H3202" s="2">
        <f t="shared" si="313"/>
        <v>-3.4013235167689496E-3</v>
      </c>
      <c r="I3202">
        <f t="shared" si="314"/>
        <v>18217.886834675573</v>
      </c>
      <c r="J3202">
        <f t="shared" si="315"/>
        <v>28395.961238378281</v>
      </c>
      <c r="AB3202" s="1">
        <v>43378</v>
      </c>
      <c r="AC3202">
        <v>2803.94</v>
      </c>
    </row>
    <row r="3203" spans="1:29">
      <c r="A3203" s="1">
        <v>43363</v>
      </c>
      <c r="B3203">
        <v>3130.5441376862</v>
      </c>
      <c r="D3203" s="1">
        <v>43396</v>
      </c>
      <c r="E3203">
        <f t="shared" si="310"/>
        <v>2800.67</v>
      </c>
      <c r="F3203">
        <f t="shared" si="311"/>
        <v>3170.5881573391598</v>
      </c>
      <c r="G3203" s="2">
        <f t="shared" si="312"/>
        <v>6.4274466254232721E-5</v>
      </c>
      <c r="H3203" s="2">
        <f t="shared" si="313"/>
        <v>9.9823052725616871E-3</v>
      </c>
      <c r="I3203">
        <f t="shared" si="314"/>
        <v>18219.05777962815</v>
      </c>
      <c r="J3203">
        <f t="shared" si="315"/>
        <v>28679.4183919676</v>
      </c>
      <c r="AB3203" s="1">
        <v>43382</v>
      </c>
      <c r="AC3203">
        <v>2808.17</v>
      </c>
    </row>
    <row r="3204" spans="1:29">
      <c r="A3204" s="1">
        <v>43364</v>
      </c>
      <c r="B3204">
        <v>3107.4483516650298</v>
      </c>
      <c r="D3204" s="1">
        <v>43397</v>
      </c>
      <c r="E3204">
        <f t="shared" si="310"/>
        <v>2805.98</v>
      </c>
      <c r="F3204">
        <f t="shared" si="311"/>
        <v>3165.1928580782701</v>
      </c>
      <c r="G3204" s="2">
        <f t="shared" si="312"/>
        <v>1.8959748917222186E-3</v>
      </c>
      <c r="H3204" s="2">
        <f t="shared" si="313"/>
        <v>-1.7330206291737197E-3</v>
      </c>
      <c r="I3204">
        <f t="shared" si="314"/>
        <v>18253.600655729162</v>
      </c>
      <c r="J3204">
        <f t="shared" si="315"/>
        <v>28629.716368261616</v>
      </c>
      <c r="AB3204" s="1">
        <v>43383</v>
      </c>
      <c r="AC3204">
        <v>2802.25</v>
      </c>
    </row>
    <row r="3205" spans="1:29">
      <c r="A3205" s="1">
        <v>43367</v>
      </c>
      <c r="B3205">
        <v>3113.9833693443602</v>
      </c>
      <c r="D3205" s="1">
        <v>43398</v>
      </c>
      <c r="E3205">
        <f t="shared" ref="E3205:E3268" si="316">SUMIF(AB:AB,D3205,AC:AC)</f>
        <v>2803.5</v>
      </c>
      <c r="F3205">
        <f t="shared" ref="F3205:F3268" si="317">SUMIF(A:A,D3205,B:B)</f>
        <v>3161.8777986689302</v>
      </c>
      <c r="G3205" s="2">
        <f t="shared" ref="G3205:G3268" si="318">E3205/E3204-1</f>
        <v>-8.8382668443820478E-4</v>
      </c>
      <c r="H3205" s="2">
        <f t="shared" ref="H3205:H3268" si="319">(F3205/F3204-1)-($M$23/252)</f>
        <v>-1.0786975222280329E-3</v>
      </c>
      <c r="I3205">
        <f t="shared" ref="I3205:I3268" si="320">I3204*(1+G3205)</f>
        <v>18237.467636382549</v>
      </c>
      <c r="J3205">
        <f t="shared" ref="J3205:J3268" si="321">J3204*(1+H3205)</f>
        <v>28598.833564153083</v>
      </c>
      <c r="AB3205" s="1">
        <v>43384</v>
      </c>
      <c r="AC3205">
        <v>2816.4</v>
      </c>
    </row>
    <row r="3206" spans="1:29">
      <c r="A3206" s="1">
        <v>43368</v>
      </c>
      <c r="B3206">
        <v>3112.7738902885599</v>
      </c>
      <c r="D3206" s="1">
        <v>43399</v>
      </c>
      <c r="E3206">
        <f t="shared" si="316"/>
        <v>2808.87</v>
      </c>
      <c r="F3206">
        <f t="shared" si="317"/>
        <v>3177.1770209819301</v>
      </c>
      <c r="G3206" s="2">
        <f t="shared" si="318"/>
        <v>1.9154628143391861E-3</v>
      </c>
      <c r="H3206" s="2">
        <f t="shared" si="319"/>
        <v>4.8073015218480179E-3</v>
      </c>
      <c r="I3206">
        <f t="shared" si="320"/>
        <v>18272.400827467754</v>
      </c>
      <c r="J3206">
        <f t="shared" si="321"/>
        <v>28736.316780269113</v>
      </c>
      <c r="AB3206" s="1">
        <v>43385</v>
      </c>
      <c r="AC3206">
        <v>2814.05</v>
      </c>
    </row>
    <row r="3207" spans="1:29">
      <c r="A3207" s="1">
        <v>43369</v>
      </c>
      <c r="B3207">
        <v>3105.7579889723802</v>
      </c>
      <c r="D3207" s="1">
        <v>43402</v>
      </c>
      <c r="E3207">
        <f t="shared" si="316"/>
        <v>2807.55</v>
      </c>
      <c r="F3207">
        <f t="shared" si="317"/>
        <v>3155.3062010674398</v>
      </c>
      <c r="G3207" s="2">
        <f t="shared" si="318"/>
        <v>-4.6993986905752294E-4</v>
      </c>
      <c r="H3207" s="2">
        <f t="shared" si="319"/>
        <v>-6.9150764176617915E-3</v>
      </c>
      <c r="I3207">
        <f t="shared" si="320"/>
        <v>18263.813897815529</v>
      </c>
      <c r="J3207">
        <f t="shared" si="321"/>
        <v>28537.602953771417</v>
      </c>
      <c r="AB3207" s="1">
        <v>43388</v>
      </c>
      <c r="AC3207">
        <v>2809.7</v>
      </c>
    </row>
    <row r="3208" spans="1:29">
      <c r="A3208" s="1">
        <v>43370</v>
      </c>
      <c r="B3208">
        <v>3078.1189333852399</v>
      </c>
      <c r="D3208" s="1">
        <v>43403</v>
      </c>
      <c r="E3208">
        <f t="shared" si="316"/>
        <v>2800.13</v>
      </c>
      <c r="F3208">
        <f t="shared" si="317"/>
        <v>3140.4794152815598</v>
      </c>
      <c r="G3208" s="2">
        <f t="shared" si="318"/>
        <v>-2.642873679898905E-3</v>
      </c>
      <c r="H3208" s="2">
        <f t="shared" si="319"/>
        <v>-4.7303498234253834E-3</v>
      </c>
      <c r="I3208">
        <f t="shared" si="320"/>
        <v>18215.54494477042</v>
      </c>
      <c r="J3208">
        <f t="shared" si="321"/>
        <v>28402.610108678062</v>
      </c>
      <c r="AB3208" s="1">
        <v>43389</v>
      </c>
      <c r="AC3208">
        <v>2811.77</v>
      </c>
    </row>
    <row r="3209" spans="1:29">
      <c r="A3209" s="1">
        <v>43371</v>
      </c>
      <c r="B3209">
        <v>3101.8736164976699</v>
      </c>
      <c r="D3209" s="1">
        <v>43404</v>
      </c>
      <c r="E3209">
        <f t="shared" si="316"/>
        <v>2792.67</v>
      </c>
      <c r="F3209">
        <f t="shared" si="317"/>
        <v>3106.9499878413799</v>
      </c>
      <c r="G3209" s="2">
        <f t="shared" si="318"/>
        <v>-2.6641620210490213E-3</v>
      </c>
      <c r="H3209" s="2">
        <f t="shared" si="319"/>
        <v>-1.0707880718393492E-2</v>
      </c>
      <c r="I3209">
        <f t="shared" si="320"/>
        <v>18167.015781735852</v>
      </c>
      <c r="J3209">
        <f t="shared" si="321"/>
        <v>28098.4783475433</v>
      </c>
      <c r="AB3209" s="1">
        <v>43390</v>
      </c>
      <c r="AC3209">
        <v>2807.59</v>
      </c>
    </row>
    <row r="3210" spans="1:29">
      <c r="A3210" s="1">
        <v>43374</v>
      </c>
      <c r="B3210">
        <v>3085.4435321874898</v>
      </c>
      <c r="D3210" s="1">
        <v>43405</v>
      </c>
      <c r="E3210">
        <f t="shared" si="316"/>
        <v>2794.27</v>
      </c>
      <c r="F3210">
        <f t="shared" si="317"/>
        <v>3168.1062792584598</v>
      </c>
      <c r="G3210" s="2">
        <f t="shared" si="318"/>
        <v>5.7292841617506696E-4</v>
      </c>
      <c r="H3210" s="2">
        <f t="shared" si="319"/>
        <v>1.9652357211973195E-2</v>
      </c>
      <c r="I3210">
        <f t="shared" si="320"/>
        <v>18177.424181314309</v>
      </c>
      <c r="J3210">
        <f t="shared" si="321"/>
        <v>28650.679681142112</v>
      </c>
      <c r="AB3210" s="1">
        <v>43391</v>
      </c>
      <c r="AC3210">
        <v>2806.12</v>
      </c>
    </row>
    <row r="3211" spans="1:29">
      <c r="A3211" s="1">
        <v>43375</v>
      </c>
      <c r="B3211">
        <v>3131.3320077158701</v>
      </c>
      <c r="D3211" s="1">
        <v>43406</v>
      </c>
      <c r="E3211">
        <f t="shared" si="316"/>
        <v>2786.09</v>
      </c>
      <c r="F3211">
        <f t="shared" si="317"/>
        <v>3143.5237399580301</v>
      </c>
      <c r="G3211" s="2">
        <f t="shared" si="318"/>
        <v>-2.9274193259777315E-3</v>
      </c>
      <c r="H3211" s="2">
        <f t="shared" si="319"/>
        <v>-7.790728827345916E-3</v>
      </c>
      <c r="I3211">
        <f t="shared" si="320"/>
        <v>18124.211238469434</v>
      </c>
      <c r="J3211">
        <f t="shared" si="321"/>
        <v>28427.470005027186</v>
      </c>
      <c r="AB3211" s="1">
        <v>43392</v>
      </c>
      <c r="AC3211">
        <v>2799.79</v>
      </c>
    </row>
    <row r="3212" spans="1:29">
      <c r="A3212" s="1">
        <v>43376</v>
      </c>
      <c r="B3212">
        <v>3102.7372889972198</v>
      </c>
      <c r="D3212" s="1">
        <v>43409</v>
      </c>
      <c r="E3212">
        <f t="shared" si="316"/>
        <v>2791.28</v>
      </c>
      <c r="F3212">
        <f t="shared" si="317"/>
        <v>3145.8379564838501</v>
      </c>
      <c r="G3212" s="2">
        <f t="shared" si="318"/>
        <v>1.8628256804338328E-3</v>
      </c>
      <c r="H3212" s="2">
        <f t="shared" si="319"/>
        <v>7.0483627124192727E-4</v>
      </c>
      <c r="I3212">
        <f t="shared" si="320"/>
        <v>18157.973484602062</v>
      </c>
      <c r="J3212">
        <f t="shared" si="321"/>
        <v>28447.506716986369</v>
      </c>
      <c r="AB3212" s="1">
        <v>43395</v>
      </c>
      <c r="AC3212">
        <v>2800.49</v>
      </c>
    </row>
    <row r="3213" spans="1:29">
      <c r="A3213" s="1">
        <v>43377</v>
      </c>
      <c r="B3213">
        <v>3090.1488408986802</v>
      </c>
      <c r="D3213" s="1">
        <v>43410</v>
      </c>
      <c r="E3213">
        <f t="shared" si="316"/>
        <v>2793.72</v>
      </c>
      <c r="F3213">
        <f t="shared" si="317"/>
        <v>3132.9124182301198</v>
      </c>
      <c r="G3213" s="2">
        <f t="shared" si="318"/>
        <v>8.7415092717302301E-4</v>
      </c>
      <c r="H3213" s="2">
        <f t="shared" si="319"/>
        <v>-4.1401235400969957E-3</v>
      </c>
      <c r="I3213">
        <f t="shared" si="320"/>
        <v>18173.84629395921</v>
      </c>
      <c r="J3213">
        <f t="shared" si="321"/>
        <v>28329.730524770308</v>
      </c>
      <c r="AB3213" s="1">
        <v>43396</v>
      </c>
      <c r="AC3213">
        <v>2800.67</v>
      </c>
    </row>
    <row r="3214" spans="1:29">
      <c r="A3214" s="1">
        <v>43378</v>
      </c>
      <c r="B3214">
        <v>3091.69068443366</v>
      </c>
      <c r="D3214" s="1">
        <v>43411</v>
      </c>
      <c r="E3214">
        <f t="shared" si="316"/>
        <v>2797.98</v>
      </c>
      <c r="F3214">
        <f t="shared" si="317"/>
        <v>3142.7714789515999</v>
      </c>
      <c r="G3214" s="2">
        <f t="shared" si="318"/>
        <v>1.5248485889782781E-3</v>
      </c>
      <c r="H3214" s="2">
        <f t="shared" si="319"/>
        <v>3.1155822763538573E-3</v>
      </c>
      <c r="I3214">
        <f t="shared" si="320"/>
        <v>18201.55865783686</v>
      </c>
      <c r="J3214">
        <f t="shared" si="321"/>
        <v>28417.994131087162</v>
      </c>
      <c r="AB3214" s="1">
        <v>43397</v>
      </c>
      <c r="AC3214">
        <v>2805.98</v>
      </c>
    </row>
    <row r="3215" spans="1:29">
      <c r="A3215" s="1">
        <v>43381</v>
      </c>
      <c r="B3215">
        <v>3091.69068443366</v>
      </c>
      <c r="D3215" s="1">
        <v>43412</v>
      </c>
      <c r="E3215">
        <f t="shared" si="316"/>
        <v>2795.26</v>
      </c>
      <c r="F3215">
        <f t="shared" si="317"/>
        <v>3131.4206341300501</v>
      </c>
      <c r="G3215" s="2">
        <f t="shared" si="318"/>
        <v>-9.7212989370898395E-4</v>
      </c>
      <c r="H3215" s="2">
        <f t="shared" si="319"/>
        <v>-3.6430800934247657E-3</v>
      </c>
      <c r="I3215">
        <f t="shared" si="320"/>
        <v>18183.86437855348</v>
      </c>
      <c r="J3215">
        <f t="shared" si="321"/>
        <v>28314.465102373139</v>
      </c>
      <c r="AB3215" s="1">
        <v>43398</v>
      </c>
      <c r="AC3215">
        <v>2803.5</v>
      </c>
    </row>
    <row r="3216" spans="1:29">
      <c r="A3216" s="1">
        <v>43382</v>
      </c>
      <c r="B3216">
        <v>3061.1550907719202</v>
      </c>
      <c r="D3216" s="1">
        <v>43413</v>
      </c>
      <c r="E3216">
        <f t="shared" si="316"/>
        <v>2799.23</v>
      </c>
      <c r="F3216">
        <f t="shared" si="317"/>
        <v>3094.9565131500999</v>
      </c>
      <c r="G3216" s="2">
        <f t="shared" si="318"/>
        <v>1.4202614425848914E-3</v>
      </c>
      <c r="H3216" s="2">
        <f t="shared" si="319"/>
        <v>-1.1675942903701697E-2</v>
      </c>
      <c r="I3216">
        <f t="shared" si="320"/>
        <v>18209.690220007535</v>
      </c>
      <c r="J3216">
        <f t="shared" si="321"/>
        <v>27983.867024488976</v>
      </c>
      <c r="AB3216" s="1">
        <v>43399</v>
      </c>
      <c r="AC3216">
        <v>2808.87</v>
      </c>
    </row>
    <row r="3217" spans="1:29">
      <c r="A3217" s="1">
        <v>43383</v>
      </c>
      <c r="B3217">
        <v>3062.55478420588</v>
      </c>
      <c r="D3217" s="1">
        <v>43417</v>
      </c>
      <c r="E3217">
        <f t="shared" si="316"/>
        <v>2799.26</v>
      </c>
      <c r="F3217">
        <f t="shared" si="317"/>
        <v>3077.7286983734398</v>
      </c>
      <c r="G3217" s="2">
        <f t="shared" si="318"/>
        <v>1.0717232953316724E-5</v>
      </c>
      <c r="H3217" s="2">
        <f t="shared" si="319"/>
        <v>-5.5977649874631493E-3</v>
      </c>
      <c r="I3217">
        <f t="shared" si="320"/>
        <v>18209.885377499631</v>
      </c>
      <c r="J3217">
        <f t="shared" si="321"/>
        <v>27827.219913445468</v>
      </c>
      <c r="AB3217" s="1">
        <v>43402</v>
      </c>
      <c r="AC3217">
        <v>2807.55</v>
      </c>
    </row>
    <row r="3218" spans="1:29">
      <c r="A3218" s="1">
        <v>43384</v>
      </c>
      <c r="B3218">
        <v>3162.0279704536301</v>
      </c>
      <c r="D3218" s="1">
        <v>43418</v>
      </c>
      <c r="E3218">
        <f t="shared" si="316"/>
        <v>2796.29</v>
      </c>
      <c r="F3218">
        <f t="shared" si="317"/>
        <v>3096.8377904149202</v>
      </c>
      <c r="G3218" s="2">
        <f t="shared" si="318"/>
        <v>-1.0609946914542645E-3</v>
      </c>
      <c r="H3218" s="2">
        <f t="shared" si="319"/>
        <v>6.1774800681671741E-3</v>
      </c>
      <c r="I3218">
        <f t="shared" si="320"/>
        <v>18190.564785782113</v>
      </c>
      <c r="J3218">
        <f t="shared" si="321"/>
        <v>27999.12200981328</v>
      </c>
      <c r="AB3218" s="1">
        <v>43403</v>
      </c>
      <c r="AC3218">
        <v>2800.13</v>
      </c>
    </row>
    <row r="3219" spans="1:29">
      <c r="A3219" s="1">
        <v>43385</v>
      </c>
      <c r="B3219">
        <v>3146.1215291736198</v>
      </c>
      <c r="D3219" s="1">
        <v>43419</v>
      </c>
      <c r="E3219">
        <f t="shared" si="316"/>
        <v>2786.91</v>
      </c>
      <c r="F3219">
        <f t="shared" si="317"/>
        <v>3100.5694813576902</v>
      </c>
      <c r="G3219" s="2">
        <f t="shared" si="318"/>
        <v>-3.354444639146914E-3</v>
      </c>
      <c r="H3219" s="2">
        <f t="shared" si="319"/>
        <v>1.1736512474428092E-3</v>
      </c>
      <c r="I3219">
        <f t="shared" si="320"/>
        <v>18129.545543253393</v>
      </c>
      <c r="J3219">
        <f t="shared" si="321"/>
        <v>28031.9832142874</v>
      </c>
      <c r="AB3219" s="1">
        <v>43404</v>
      </c>
      <c r="AC3219">
        <v>2792.67</v>
      </c>
    </row>
    <row r="3220" spans="1:29">
      <c r="A3220" s="1">
        <v>43388</v>
      </c>
      <c r="B3220">
        <v>3164.5212947874402</v>
      </c>
      <c r="D3220" s="1">
        <v>43420</v>
      </c>
      <c r="E3220">
        <f t="shared" si="316"/>
        <v>2794.27</v>
      </c>
      <c r="F3220">
        <f t="shared" si="317"/>
        <v>3127.5278528346498</v>
      </c>
      <c r="G3220" s="2">
        <f t="shared" si="318"/>
        <v>2.6409177189072874E-3</v>
      </c>
      <c r="H3220" s="2">
        <f t="shared" si="319"/>
        <v>8.6633024178276122E-3</v>
      </c>
      <c r="I3220">
        <f t="shared" si="320"/>
        <v>18177.424181314309</v>
      </c>
      <c r="J3220">
        <f t="shared" si="321"/>
        <v>28274.832762244238</v>
      </c>
      <c r="AB3220" s="1">
        <v>43405</v>
      </c>
      <c r="AC3220">
        <v>2794.27</v>
      </c>
    </row>
    <row r="3221" spans="1:29">
      <c r="A3221" s="1">
        <v>43389</v>
      </c>
      <c r="B3221">
        <v>3168.22741511616</v>
      </c>
      <c r="D3221" s="1">
        <v>43423</v>
      </c>
      <c r="E3221">
        <f t="shared" si="316"/>
        <v>2794.74</v>
      </c>
      <c r="F3221">
        <f t="shared" si="317"/>
        <v>3133.2198625554201</v>
      </c>
      <c r="G3221" s="2">
        <f t="shared" si="318"/>
        <v>1.6820135491557586E-4</v>
      </c>
      <c r="H3221" s="2">
        <f t="shared" si="319"/>
        <v>1.7886217063355033E-3</v>
      </c>
      <c r="I3221">
        <f t="shared" si="320"/>
        <v>18180.481648690482</v>
      </c>
      <c r="J3221">
        <f t="shared" si="321"/>
        <v>28325.40574186579</v>
      </c>
      <c r="AB3221" s="1">
        <v>43406</v>
      </c>
      <c r="AC3221">
        <v>2786.09</v>
      </c>
    </row>
    <row r="3222" spans="1:29">
      <c r="A3222" s="1">
        <v>43390</v>
      </c>
      <c r="B3222">
        <v>3153.3873429299401</v>
      </c>
      <c r="D3222" s="1">
        <v>43424</v>
      </c>
      <c r="E3222">
        <f t="shared" si="316"/>
        <v>2790.35</v>
      </c>
      <c r="F3222">
        <f t="shared" si="317"/>
        <v>3118.1733480562598</v>
      </c>
      <c r="G3222" s="2">
        <f t="shared" si="318"/>
        <v>-1.5708080179193118E-3</v>
      </c>
      <c r="H3222" s="2">
        <f t="shared" si="319"/>
        <v>-4.8336022109910833E-3</v>
      </c>
      <c r="I3222">
        <f t="shared" si="320"/>
        <v>18151.923602347084</v>
      </c>
      <c r="J3222">
        <f t="shared" si="321"/>
        <v>28188.49199804469</v>
      </c>
      <c r="AB3222" s="1">
        <v>43409</v>
      </c>
      <c r="AC3222">
        <v>2791.28</v>
      </c>
    </row>
    <row r="3223" spans="1:29">
      <c r="A3223" s="1">
        <v>43391</v>
      </c>
      <c r="B3223">
        <v>3159.4766832925998</v>
      </c>
      <c r="D3223" s="1">
        <v>43425</v>
      </c>
      <c r="E3223">
        <f t="shared" si="316"/>
        <v>2792.86</v>
      </c>
      <c r="F3223">
        <f t="shared" si="317"/>
        <v>3136.0244922106799</v>
      </c>
      <c r="G3223" s="2">
        <f t="shared" si="318"/>
        <v>8.9952873295473523E-4</v>
      </c>
      <c r="H3223" s="2">
        <f t="shared" si="319"/>
        <v>5.693523070411011E-3</v>
      </c>
      <c r="I3223">
        <f t="shared" si="320"/>
        <v>18168.251779185794</v>
      </c>
      <c r="J3223">
        <f t="shared" si="321"/>
        <v>28348.98382755565</v>
      </c>
      <c r="AB3223" s="1">
        <v>43410</v>
      </c>
      <c r="AC3223">
        <v>2793.72</v>
      </c>
    </row>
    <row r="3224" spans="1:29">
      <c r="A3224" s="1">
        <v>43392</v>
      </c>
      <c r="B3224">
        <v>3149.76839484211</v>
      </c>
      <c r="D3224" s="1">
        <v>43427</v>
      </c>
      <c r="E3224">
        <f t="shared" si="316"/>
        <v>2793.64</v>
      </c>
      <c r="F3224">
        <f t="shared" si="317"/>
        <v>3125.4228308255201</v>
      </c>
      <c r="G3224" s="2">
        <f t="shared" si="318"/>
        <v>2.7928360175577538E-4</v>
      </c>
      <c r="H3224" s="2">
        <f t="shared" si="319"/>
        <v>-3.4119546230136125E-3</v>
      </c>
      <c r="I3224">
        <f t="shared" si="320"/>
        <v>18173.325873980291</v>
      </c>
      <c r="J3224">
        <f t="shared" si="321"/>
        <v>28252.258381127485</v>
      </c>
      <c r="AB3224" s="1">
        <v>43411</v>
      </c>
      <c r="AC3224">
        <v>2797.98</v>
      </c>
    </row>
    <row r="3225" spans="1:29">
      <c r="A3225" s="1">
        <v>43395</v>
      </c>
      <c r="B3225">
        <v>3139.1537562677199</v>
      </c>
      <c r="D3225" s="1">
        <v>43430</v>
      </c>
      <c r="E3225">
        <f t="shared" si="316"/>
        <v>2793.32</v>
      </c>
      <c r="F3225">
        <f t="shared" si="317"/>
        <v>3123.32556729919</v>
      </c>
      <c r="G3225" s="2">
        <f t="shared" si="318"/>
        <v>-1.1454589710901963E-4</v>
      </c>
      <c r="H3225" s="2">
        <f t="shared" si="319"/>
        <v>-7.0238274000270417E-4</v>
      </c>
      <c r="I3225">
        <f t="shared" si="320"/>
        <v>18171.244194064602</v>
      </c>
      <c r="J3225">
        <f t="shared" si="321"/>
        <v>28232.414482474487</v>
      </c>
      <c r="AB3225" s="1">
        <v>43412</v>
      </c>
      <c r="AC3225">
        <v>2795.26</v>
      </c>
    </row>
    <row r="3226" spans="1:29">
      <c r="A3226" s="1">
        <v>43396</v>
      </c>
      <c r="B3226">
        <v>3170.5881573391598</v>
      </c>
      <c r="D3226" s="1">
        <v>43431</v>
      </c>
      <c r="E3226">
        <f t="shared" si="316"/>
        <v>2790.81</v>
      </c>
      <c r="F3226">
        <f t="shared" si="317"/>
        <v>3098.5994258484002</v>
      </c>
      <c r="G3226" s="2">
        <f t="shared" si="318"/>
        <v>-8.9857230822110168E-4</v>
      </c>
      <c r="H3226" s="2">
        <f t="shared" si="319"/>
        <v>-7.947956334875694E-3</v>
      </c>
      <c r="I3226">
        <f t="shared" si="320"/>
        <v>18154.916017225893</v>
      </c>
      <c r="J3226">
        <f t="shared" si="321"/>
        <v>28008.024484939669</v>
      </c>
      <c r="AB3226" s="1">
        <v>43413</v>
      </c>
      <c r="AC3226">
        <v>2799.23</v>
      </c>
    </row>
    <row r="3227" spans="1:29">
      <c r="A3227" s="1">
        <v>43397</v>
      </c>
      <c r="B3227">
        <v>3165.1928580782701</v>
      </c>
      <c r="D3227" s="1">
        <v>43432</v>
      </c>
      <c r="E3227">
        <f t="shared" si="316"/>
        <v>2789.53</v>
      </c>
      <c r="F3227">
        <f t="shared" si="317"/>
        <v>3122.8283589064499</v>
      </c>
      <c r="G3227" s="2">
        <f t="shared" si="318"/>
        <v>-4.5864820607632861E-4</v>
      </c>
      <c r="H3227" s="2">
        <f t="shared" si="319"/>
        <v>7.7879684040308098E-3</v>
      </c>
      <c r="I3227">
        <f t="shared" si="320"/>
        <v>18146.589297563125</v>
      </c>
      <c r="J3227">
        <f t="shared" si="321"/>
        <v>28226.150094687699</v>
      </c>
      <c r="AB3227" s="1">
        <v>43417</v>
      </c>
      <c r="AC3227">
        <v>2799.26</v>
      </c>
    </row>
    <row r="3228" spans="1:29">
      <c r="A3228" s="1">
        <v>43398</v>
      </c>
      <c r="B3228">
        <v>3161.8777986689302</v>
      </c>
      <c r="D3228" s="1">
        <v>43433</v>
      </c>
      <c r="E3228">
        <f t="shared" si="316"/>
        <v>2788.24</v>
      </c>
      <c r="F3228">
        <f t="shared" si="317"/>
        <v>3123.32565773649</v>
      </c>
      <c r="G3228" s="2">
        <f t="shared" si="318"/>
        <v>-4.6244349406543428E-4</v>
      </c>
      <c r="H3228" s="2">
        <f t="shared" si="319"/>
        <v>1.2789708351553875E-4</v>
      </c>
      <c r="I3228">
        <f t="shared" si="320"/>
        <v>18138.197525402989</v>
      </c>
      <c r="J3228">
        <f t="shared" si="321"/>
        <v>28229.76013696368</v>
      </c>
      <c r="AB3228" s="1">
        <v>43418</v>
      </c>
      <c r="AC3228">
        <v>2796.29</v>
      </c>
    </row>
    <row r="3229" spans="1:29">
      <c r="A3229" s="1">
        <v>43399</v>
      </c>
      <c r="B3229">
        <v>3177.1770209819301</v>
      </c>
      <c r="D3229" s="1">
        <v>43434</v>
      </c>
      <c r="E3229">
        <f t="shared" si="316"/>
        <v>2788.02</v>
      </c>
      <c r="F3229">
        <f t="shared" si="317"/>
        <v>3112.3361741216499</v>
      </c>
      <c r="G3229" s="2">
        <f t="shared" si="318"/>
        <v>-7.8902820417114938E-5</v>
      </c>
      <c r="H3229" s="2">
        <f t="shared" si="319"/>
        <v>-3.5498691492245374E-3</v>
      </c>
      <c r="I3229">
        <f t="shared" si="320"/>
        <v>18136.766370460951</v>
      </c>
      <c r="J3229">
        <f t="shared" si="321"/>
        <v>28129.548182363465</v>
      </c>
      <c r="AB3229" s="1">
        <v>43419</v>
      </c>
      <c r="AC3229">
        <v>2786.91</v>
      </c>
    </row>
    <row r="3230" spans="1:29">
      <c r="A3230" s="1">
        <v>43402</v>
      </c>
      <c r="B3230">
        <v>3155.3062010674398</v>
      </c>
      <c r="D3230" s="1">
        <v>43437</v>
      </c>
      <c r="E3230">
        <f t="shared" si="316"/>
        <v>2796.93</v>
      </c>
      <c r="F3230">
        <f t="shared" si="317"/>
        <v>3156.4535962170899</v>
      </c>
      <c r="G3230" s="2">
        <f t="shared" si="318"/>
        <v>3.1958163858221145E-3</v>
      </c>
      <c r="H3230" s="2">
        <f t="shared" si="319"/>
        <v>1.4143669052367825E-2</v>
      </c>
      <c r="I3230">
        <f t="shared" si="320"/>
        <v>18194.728145613499</v>
      </c>
      <c r="J3230">
        <f t="shared" si="321"/>
        <v>28527.403202447447</v>
      </c>
      <c r="AB3230" s="1">
        <v>43420</v>
      </c>
      <c r="AC3230">
        <v>2794.27</v>
      </c>
    </row>
    <row r="3231" spans="1:29">
      <c r="A3231" s="1">
        <v>43403</v>
      </c>
      <c r="B3231">
        <v>3140.4794152815598</v>
      </c>
      <c r="D3231" s="1">
        <v>43438</v>
      </c>
      <c r="E3231">
        <f t="shared" si="316"/>
        <v>2805.5</v>
      </c>
      <c r="F3231">
        <f t="shared" si="317"/>
        <v>3184.3330770828502</v>
      </c>
      <c r="G3231" s="2">
        <f t="shared" si="318"/>
        <v>3.0640738237996956E-3</v>
      </c>
      <c r="H3231" s="2">
        <f t="shared" si="319"/>
        <v>8.8011838931941425E-3</v>
      </c>
      <c r="I3231">
        <f t="shared" si="320"/>
        <v>18250.478135855625</v>
      </c>
      <c r="J3231">
        <f t="shared" si="321"/>
        <v>28778.478124027479</v>
      </c>
      <c r="AB3231" s="1">
        <v>43423</v>
      </c>
      <c r="AC3231">
        <v>2794.74</v>
      </c>
    </row>
    <row r="3232" spans="1:29">
      <c r="A3232" s="1">
        <v>43404</v>
      </c>
      <c r="B3232">
        <v>3106.9499878413799</v>
      </c>
      <c r="D3232" s="1">
        <v>43440</v>
      </c>
      <c r="E3232">
        <f t="shared" si="316"/>
        <v>2804.07</v>
      </c>
      <c r="F3232">
        <f t="shared" si="317"/>
        <v>3176.9595539931802</v>
      </c>
      <c r="G3232" s="2">
        <f t="shared" si="318"/>
        <v>-5.0971306362501689E-4</v>
      </c>
      <c r="H3232" s="2">
        <f t="shared" si="319"/>
        <v>-2.3469119666446373E-3</v>
      </c>
      <c r="I3232">
        <f t="shared" si="320"/>
        <v>18241.175628732377</v>
      </c>
      <c r="J3232">
        <f t="shared" si="321"/>
        <v>28710.93756933638</v>
      </c>
      <c r="AB3232" s="1">
        <v>43424</v>
      </c>
      <c r="AC3232">
        <v>2790.35</v>
      </c>
    </row>
    <row r="3233" spans="1:29">
      <c r="A3233" s="1">
        <v>43405</v>
      </c>
      <c r="B3233">
        <v>3168.1062792584598</v>
      </c>
      <c r="D3233" s="1">
        <v>43441</v>
      </c>
      <c r="E3233">
        <f t="shared" si="316"/>
        <v>2809.46</v>
      </c>
      <c r="F3233">
        <f t="shared" si="317"/>
        <v>3203.6829986340999</v>
      </c>
      <c r="G3233" s="2">
        <f t="shared" si="318"/>
        <v>1.9222059363710464E-3</v>
      </c>
      <c r="H3233" s="2">
        <f t="shared" si="319"/>
        <v>8.3802922347043455E-3</v>
      </c>
      <c r="I3233">
        <f t="shared" si="320"/>
        <v>18276.238924812315</v>
      </c>
      <c r="J3233">
        <f t="shared" si="321"/>
        <v>28951.54361649977</v>
      </c>
      <c r="AB3233" s="1">
        <v>43425</v>
      </c>
      <c r="AC3233">
        <v>2792.86</v>
      </c>
    </row>
    <row r="3234" spans="1:29">
      <c r="A3234" s="1">
        <v>43406</v>
      </c>
      <c r="B3234">
        <v>3143.5237399580301</v>
      </c>
      <c r="D3234" s="1">
        <v>43444</v>
      </c>
      <c r="E3234">
        <f t="shared" si="316"/>
        <v>2808.91</v>
      </c>
      <c r="F3234">
        <f t="shared" si="317"/>
        <v>3194.7669559616502</v>
      </c>
      <c r="G3234" s="2">
        <f t="shared" si="318"/>
        <v>-1.9576715810165624E-4</v>
      </c>
      <c r="H3234" s="2">
        <f t="shared" si="319"/>
        <v>-2.8144094143195734E-3</v>
      </c>
      <c r="I3234">
        <f t="shared" si="320"/>
        <v>18272.661037457216</v>
      </c>
      <c r="J3234">
        <f t="shared" si="321"/>
        <v>28870.062119586411</v>
      </c>
      <c r="AB3234" s="1">
        <v>43427</v>
      </c>
      <c r="AC3234">
        <v>2793.64</v>
      </c>
    </row>
    <row r="3235" spans="1:29">
      <c r="A3235" s="1">
        <v>43409</v>
      </c>
      <c r="B3235">
        <v>3145.8379564838501</v>
      </c>
      <c r="D3235" s="1">
        <v>43445</v>
      </c>
      <c r="E3235">
        <f t="shared" si="316"/>
        <v>2809.88</v>
      </c>
      <c r="F3235">
        <f t="shared" si="317"/>
        <v>3189.4404146595298</v>
      </c>
      <c r="G3235" s="2">
        <f t="shared" si="318"/>
        <v>3.4532968304445966E-4</v>
      </c>
      <c r="H3235" s="2">
        <f t="shared" si="319"/>
        <v>-1.6986198948044976E-3</v>
      </c>
      <c r="I3235">
        <f t="shared" si="320"/>
        <v>18278.971129701658</v>
      </c>
      <c r="J3235">
        <f t="shared" si="321"/>
        <v>28821.022857705841</v>
      </c>
      <c r="AB3235" s="1">
        <v>43430</v>
      </c>
      <c r="AC3235">
        <v>2793.32</v>
      </c>
    </row>
    <row r="3236" spans="1:29">
      <c r="A3236" s="1">
        <v>43410</v>
      </c>
      <c r="B3236">
        <v>3132.9124182301198</v>
      </c>
      <c r="D3236" s="1">
        <v>43446</v>
      </c>
      <c r="E3236">
        <f t="shared" si="316"/>
        <v>2811.66</v>
      </c>
      <c r="F3236">
        <f t="shared" si="317"/>
        <v>3198.2014280057701</v>
      </c>
      <c r="G3236" s="2">
        <f t="shared" si="318"/>
        <v>6.3347900977972493E-4</v>
      </c>
      <c r="H3236" s="2">
        <f t="shared" si="319"/>
        <v>2.7155318157799598E-3</v>
      </c>
      <c r="I3236">
        <f t="shared" si="320"/>
        <v>18290.550474232696</v>
      </c>
      <c r="J3236">
        <f t="shared" si="321"/>
        <v>28899.287262239261</v>
      </c>
      <c r="AB3236" s="1">
        <v>43431</v>
      </c>
      <c r="AC3236">
        <v>2790.81</v>
      </c>
    </row>
    <row r="3237" spans="1:29">
      <c r="A3237" s="1">
        <v>43411</v>
      </c>
      <c r="B3237">
        <v>3142.7714789515999</v>
      </c>
      <c r="D3237" s="1">
        <v>43447</v>
      </c>
      <c r="E3237">
        <f t="shared" si="316"/>
        <v>2814.62</v>
      </c>
      <c r="F3237">
        <f t="shared" si="317"/>
        <v>3194.3214247819701</v>
      </c>
      <c r="G3237" s="2">
        <f t="shared" si="318"/>
        <v>1.0527588684265954E-3</v>
      </c>
      <c r="H3237" s="2">
        <f t="shared" si="319"/>
        <v>-1.2445320877724534E-3</v>
      </c>
      <c r="I3237">
        <f t="shared" si="320"/>
        <v>18309.80601345285</v>
      </c>
      <c r="J3237">
        <f t="shared" si="321"/>
        <v>28863.321171927651</v>
      </c>
      <c r="AB3237" s="1">
        <v>43432</v>
      </c>
      <c r="AC3237">
        <v>2789.53</v>
      </c>
    </row>
    <row r="3238" spans="1:29">
      <c r="A3238" s="1">
        <v>43412</v>
      </c>
      <c r="B3238">
        <v>3131.4206341300501</v>
      </c>
      <c r="D3238" s="1">
        <v>43448</v>
      </c>
      <c r="E3238">
        <f t="shared" si="316"/>
        <v>2819.01</v>
      </c>
      <c r="F3238">
        <f t="shared" si="317"/>
        <v>3184.7038692505698</v>
      </c>
      <c r="G3238" s="2">
        <f t="shared" si="318"/>
        <v>1.559713211730207E-3</v>
      </c>
      <c r="H3238" s="2">
        <f t="shared" si="319"/>
        <v>-3.0421781908045778E-3</v>
      </c>
      <c r="I3238">
        <f t="shared" si="320"/>
        <v>18338.364059796248</v>
      </c>
      <c r="J3238">
        <f t="shared" si="321"/>
        <v>28775.513805744227</v>
      </c>
      <c r="AB3238" s="1">
        <v>43433</v>
      </c>
      <c r="AC3238">
        <v>2788.24</v>
      </c>
    </row>
    <row r="3239" spans="1:29">
      <c r="A3239" s="1">
        <v>43413</v>
      </c>
      <c r="B3239">
        <v>3094.9565131500999</v>
      </c>
      <c r="D3239" s="1">
        <v>43451</v>
      </c>
      <c r="E3239">
        <f t="shared" si="316"/>
        <v>2824.05</v>
      </c>
      <c r="F3239">
        <f t="shared" si="317"/>
        <v>3217.9075947066299</v>
      </c>
      <c r="G3239" s="2">
        <f t="shared" si="318"/>
        <v>1.7878616961273242E-3</v>
      </c>
      <c r="H3239" s="2">
        <f t="shared" si="319"/>
        <v>1.0394651709043268E-2</v>
      </c>
      <c r="I3239">
        <f t="shared" si="320"/>
        <v>18371.150518468396</v>
      </c>
      <c r="J3239">
        <f t="shared" si="321"/>
        <v>29074.625249503701</v>
      </c>
      <c r="AB3239" s="1">
        <v>43434</v>
      </c>
      <c r="AC3239">
        <v>2788.02</v>
      </c>
    </row>
    <row r="3240" spans="1:29">
      <c r="A3240" s="1">
        <v>43416</v>
      </c>
      <c r="B3240">
        <v>3094.9565131500999</v>
      </c>
      <c r="D3240" s="1">
        <v>43452</v>
      </c>
      <c r="E3240">
        <f t="shared" si="316"/>
        <v>2829.79</v>
      </c>
      <c r="F3240">
        <f t="shared" si="317"/>
        <v>3228.88263587959</v>
      </c>
      <c r="G3240" s="2">
        <f t="shared" si="318"/>
        <v>2.0325419167506187E-3</v>
      </c>
      <c r="H3240" s="2">
        <f t="shared" si="319"/>
        <v>3.3792649427376261E-3</v>
      </c>
      <c r="I3240">
        <f t="shared" si="320"/>
        <v>18408.490651956119</v>
      </c>
      <c r="J3240">
        <f t="shared" si="321"/>
        <v>29172.876111332582</v>
      </c>
      <c r="AB3240" s="1">
        <v>43437</v>
      </c>
      <c r="AC3240">
        <v>2796.93</v>
      </c>
    </row>
    <row r="3241" spans="1:29">
      <c r="A3241" s="1">
        <v>43417</v>
      </c>
      <c r="B3241">
        <v>3077.7286983734398</v>
      </c>
      <c r="D3241" s="1">
        <v>43453</v>
      </c>
      <c r="E3241">
        <f t="shared" si="316"/>
        <v>2838.35</v>
      </c>
      <c r="F3241">
        <f t="shared" si="317"/>
        <v>3245.7892554875598</v>
      </c>
      <c r="G3241" s="2">
        <f t="shared" si="318"/>
        <v>3.0249594492877119E-3</v>
      </c>
      <c r="H3241" s="2">
        <f t="shared" si="319"/>
        <v>5.204709676715236E-3</v>
      </c>
      <c r="I3241">
        <f t="shared" si="320"/>
        <v>18464.175589700877</v>
      </c>
      <c r="J3241">
        <f t="shared" si="321"/>
        <v>29324.712461926847</v>
      </c>
      <c r="AB3241" s="1">
        <v>43438</v>
      </c>
      <c r="AC3241">
        <v>2805.5</v>
      </c>
    </row>
    <row r="3242" spans="1:29">
      <c r="A3242" s="1">
        <v>43418</v>
      </c>
      <c r="B3242">
        <v>3096.8377904149202</v>
      </c>
      <c r="D3242" s="1">
        <v>43454</v>
      </c>
      <c r="E3242">
        <f t="shared" si="316"/>
        <v>2826.69</v>
      </c>
      <c r="F3242">
        <f t="shared" si="317"/>
        <v>3264.6675822982902</v>
      </c>
      <c r="G3242" s="2">
        <f t="shared" si="318"/>
        <v>-4.1080205048706908E-3</v>
      </c>
      <c r="H3242" s="2">
        <f t="shared" si="319"/>
        <v>5.784902350591448E-3</v>
      </c>
      <c r="I3242">
        <f t="shared" si="320"/>
        <v>18388.324377772853</v>
      </c>
      <c r="J3242">
        <f t="shared" si="321"/>
        <v>29494.353059978264</v>
      </c>
      <c r="AB3242" s="1">
        <v>43440</v>
      </c>
      <c r="AC3242">
        <v>2804.07</v>
      </c>
    </row>
    <row r="3243" spans="1:29">
      <c r="A3243" s="1">
        <v>43419</v>
      </c>
      <c r="B3243">
        <v>3100.5694813576902</v>
      </c>
      <c r="D3243" s="1">
        <v>43455</v>
      </c>
      <c r="E3243">
        <f t="shared" si="316"/>
        <v>2822.67</v>
      </c>
      <c r="F3243">
        <f t="shared" si="317"/>
        <v>3234.84666542169</v>
      </c>
      <c r="G3243" s="2">
        <f t="shared" si="318"/>
        <v>-1.4221580718083437E-3</v>
      </c>
      <c r="H3243" s="2">
        <f t="shared" si="319"/>
        <v>-9.1657912666360027E-3</v>
      </c>
      <c r="I3243">
        <f t="shared" si="320"/>
        <v>18362.173273831973</v>
      </c>
      <c r="J3243">
        <f t="shared" si="321"/>
        <v>29224.013976286038</v>
      </c>
      <c r="AB3243" s="1">
        <v>43441</v>
      </c>
      <c r="AC3243">
        <v>2809.46</v>
      </c>
    </row>
    <row r="3244" spans="1:29">
      <c r="A3244" s="1">
        <v>43420</v>
      </c>
      <c r="B3244">
        <v>3127.5278528346498</v>
      </c>
      <c r="D3244" s="1">
        <v>43458</v>
      </c>
      <c r="E3244">
        <f t="shared" si="316"/>
        <v>2826.86</v>
      </c>
      <c r="F3244">
        <f t="shared" si="317"/>
        <v>3276.0832557181502</v>
      </c>
      <c r="G3244" s="2">
        <f t="shared" si="318"/>
        <v>1.4844101506730212E-3</v>
      </c>
      <c r="H3244" s="2">
        <f t="shared" si="319"/>
        <v>1.2716269015327597E-2</v>
      </c>
      <c r="I3244">
        <f t="shared" si="320"/>
        <v>18389.430270228066</v>
      </c>
      <c r="J3244">
        <f t="shared" si="321"/>
        <v>29595.634399716182</v>
      </c>
      <c r="AB3244" s="1">
        <v>43444</v>
      </c>
      <c r="AC3244">
        <v>2808.91</v>
      </c>
    </row>
    <row r="3245" spans="1:29">
      <c r="A3245" s="1">
        <v>43423</v>
      </c>
      <c r="B3245">
        <v>3133.2198625554201</v>
      </c>
      <c r="D3245" s="1">
        <v>43460</v>
      </c>
      <c r="E3245">
        <f t="shared" si="316"/>
        <v>2816.9</v>
      </c>
      <c r="F3245">
        <f t="shared" si="317"/>
        <v>3265.4233608428699</v>
      </c>
      <c r="G3245" s="2">
        <f t="shared" si="318"/>
        <v>-3.5233439222317475E-3</v>
      </c>
      <c r="H3245" s="2">
        <f t="shared" si="319"/>
        <v>-3.2852026780746716E-3</v>
      </c>
      <c r="I3245">
        <f t="shared" si="320"/>
        <v>18324.637982852153</v>
      </c>
      <c r="J3245">
        <f t="shared" si="321"/>
        <v>29498.406742326915</v>
      </c>
      <c r="AB3245" s="1">
        <v>43445</v>
      </c>
      <c r="AC3245">
        <v>2809.88</v>
      </c>
    </row>
    <row r="3246" spans="1:29">
      <c r="A3246" s="1">
        <v>43424</v>
      </c>
      <c r="B3246">
        <v>3118.1733480562598</v>
      </c>
      <c r="D3246" s="1">
        <v>43461</v>
      </c>
      <c r="E3246">
        <f t="shared" si="316"/>
        <v>2821.77</v>
      </c>
      <c r="F3246">
        <f t="shared" si="317"/>
        <v>3294.85305115763</v>
      </c>
      <c r="G3246" s="2">
        <f t="shared" si="318"/>
        <v>1.7288508644253131E-3</v>
      </c>
      <c r="H3246" s="2">
        <f t="shared" si="319"/>
        <v>8.9811698647349284E-3</v>
      </c>
      <c r="I3246">
        <f t="shared" si="320"/>
        <v>18356.318549069088</v>
      </c>
      <c r="J3246">
        <f t="shared" si="321"/>
        <v>29763.336944018793</v>
      </c>
      <c r="AB3246" s="1">
        <v>43446</v>
      </c>
      <c r="AC3246">
        <v>2811.66</v>
      </c>
    </row>
    <row r="3247" spans="1:29">
      <c r="A3247" s="1">
        <v>43425</v>
      </c>
      <c r="B3247">
        <v>3136.0244922106799</v>
      </c>
      <c r="D3247" s="1">
        <v>43462</v>
      </c>
      <c r="E3247">
        <f t="shared" si="316"/>
        <v>2822</v>
      </c>
      <c r="F3247">
        <f t="shared" si="317"/>
        <v>3297.4192698127699</v>
      </c>
      <c r="G3247" s="2">
        <f t="shared" si="318"/>
        <v>8.1509123706080544E-5</v>
      </c>
      <c r="H3247" s="2">
        <f t="shared" si="319"/>
        <v>7.4750757885352426E-4</v>
      </c>
      <c r="I3247">
        <f t="shared" si="320"/>
        <v>18357.814756508491</v>
      </c>
      <c r="J3247">
        <f t="shared" si="321"/>
        <v>29785.585263956415</v>
      </c>
      <c r="AB3247" s="1">
        <v>43447</v>
      </c>
      <c r="AC3247">
        <v>2814.62</v>
      </c>
    </row>
    <row r="3248" spans="1:29">
      <c r="A3248" s="1">
        <v>43427</v>
      </c>
      <c r="B3248">
        <v>3125.4228308255201</v>
      </c>
      <c r="D3248" s="1">
        <v>43465</v>
      </c>
      <c r="E3248">
        <f t="shared" si="316"/>
        <v>2829.02</v>
      </c>
      <c r="F3248">
        <f t="shared" si="317"/>
        <v>3301.0945325161701</v>
      </c>
      <c r="G3248" s="2">
        <f t="shared" si="318"/>
        <v>2.4875974486180397E-3</v>
      </c>
      <c r="H3248" s="2">
        <f t="shared" si="319"/>
        <v>1.083238415869959E-3</v>
      </c>
      <c r="I3248">
        <f t="shared" si="320"/>
        <v>18403.481609658986</v>
      </c>
      <c r="J3248">
        <f t="shared" si="321"/>
        <v>29817.850154153501</v>
      </c>
      <c r="AB3248" s="1">
        <v>43448</v>
      </c>
      <c r="AC3248">
        <v>2819.01</v>
      </c>
    </row>
    <row r="3249" spans="1:29">
      <c r="A3249" s="1">
        <v>43430</v>
      </c>
      <c r="B3249">
        <v>3123.32556729919</v>
      </c>
      <c r="D3249" s="1">
        <v>43467</v>
      </c>
      <c r="E3249">
        <f t="shared" si="316"/>
        <v>2834.08</v>
      </c>
      <c r="F3249">
        <f t="shared" si="317"/>
        <v>3314.0641486081399</v>
      </c>
      <c r="G3249" s="2">
        <f t="shared" si="318"/>
        <v>1.7886052413909059E-3</v>
      </c>
      <c r="H3249" s="2">
        <f t="shared" si="319"/>
        <v>3.8975343697547856E-3</v>
      </c>
      <c r="I3249">
        <f t="shared" si="320"/>
        <v>18436.398173325862</v>
      </c>
      <c r="J3249">
        <f t="shared" si="321"/>
        <v>29934.06624996151</v>
      </c>
      <c r="AB3249" s="1">
        <v>43451</v>
      </c>
      <c r="AC3249">
        <v>2824.05</v>
      </c>
    </row>
    <row r="3250" spans="1:29">
      <c r="A3250" s="1">
        <v>43431</v>
      </c>
      <c r="B3250">
        <v>3098.5994258484002</v>
      </c>
      <c r="D3250" s="1">
        <v>43468</v>
      </c>
      <c r="E3250">
        <f t="shared" si="316"/>
        <v>2847.61</v>
      </c>
      <c r="F3250">
        <f t="shared" si="317"/>
        <v>3358.3096685773298</v>
      </c>
      <c r="G3250" s="2">
        <f t="shared" si="318"/>
        <v>4.7740360187433772E-3</v>
      </c>
      <c r="H3250" s="2">
        <f t="shared" si="319"/>
        <v>1.3319484689781802E-2</v>
      </c>
      <c r="I3250">
        <f t="shared" si="320"/>
        <v>18524.414202261214</v>
      </c>
      <c r="J3250">
        <f t="shared" si="321"/>
        <v>30332.772587080784</v>
      </c>
      <c r="AB3250" s="1">
        <v>43452</v>
      </c>
      <c r="AC3250">
        <v>2829.79</v>
      </c>
    </row>
    <row r="3251" spans="1:29">
      <c r="A3251" s="1">
        <v>43432</v>
      </c>
      <c r="B3251">
        <v>3122.8283589064499</v>
      </c>
      <c r="D3251" s="1">
        <v>43469</v>
      </c>
      <c r="E3251">
        <f t="shared" si="316"/>
        <v>2833.71</v>
      </c>
      <c r="F3251">
        <f t="shared" si="317"/>
        <v>3316.5397214856998</v>
      </c>
      <c r="G3251" s="2">
        <f t="shared" si="318"/>
        <v>-4.8812864121140498E-3</v>
      </c>
      <c r="H3251" s="2">
        <f t="shared" si="319"/>
        <v>-1.2469138217427822E-2</v>
      </c>
      <c r="I3251">
        <f t="shared" si="320"/>
        <v>18433.991230923344</v>
      </c>
      <c r="J3251">
        <f t="shared" si="321"/>
        <v>29954.549053174669</v>
      </c>
      <c r="AB3251" s="1">
        <v>43453</v>
      </c>
      <c r="AC3251">
        <v>2838.35</v>
      </c>
    </row>
    <row r="3252" spans="1:29">
      <c r="A3252" s="1">
        <v>43433</v>
      </c>
      <c r="B3252">
        <v>3123.32565773649</v>
      </c>
      <c r="D3252" s="1">
        <v>43472</v>
      </c>
      <c r="E3252">
        <f t="shared" si="316"/>
        <v>2836.66</v>
      </c>
      <c r="F3252">
        <f t="shared" si="317"/>
        <v>3329.2657436518102</v>
      </c>
      <c r="G3252" s="2">
        <f t="shared" si="318"/>
        <v>1.0410380737619906E-3</v>
      </c>
      <c r="H3252" s="2">
        <f t="shared" si="319"/>
        <v>3.8057892677257573E-3</v>
      </c>
      <c r="I3252">
        <f t="shared" si="320"/>
        <v>18453.18171764613</v>
      </c>
      <c r="J3252">
        <f t="shared" si="321"/>
        <v>30068.549754480802</v>
      </c>
      <c r="AB3252" s="1">
        <v>43454</v>
      </c>
      <c r="AC3252">
        <v>2826.69</v>
      </c>
    </row>
    <row r="3253" spans="1:29">
      <c r="A3253" s="1">
        <v>43434</v>
      </c>
      <c r="B3253">
        <v>3112.3361741216499</v>
      </c>
      <c r="D3253" s="1">
        <v>43473</v>
      </c>
      <c r="E3253">
        <f t="shared" si="316"/>
        <v>2836.11</v>
      </c>
      <c r="F3253">
        <f t="shared" si="317"/>
        <v>3318.21978191881</v>
      </c>
      <c r="G3253" s="2">
        <f t="shared" si="318"/>
        <v>-1.9388999739122781E-4</v>
      </c>
      <c r="H3253" s="2">
        <f t="shared" si="319"/>
        <v>-3.3491864063572067E-3</v>
      </c>
      <c r="I3253">
        <f t="shared" si="320"/>
        <v>18449.603830291035</v>
      </c>
      <c r="J3253">
        <f t="shared" si="321"/>
        <v>29967.844576384221</v>
      </c>
      <c r="AB3253" s="1">
        <v>43455</v>
      </c>
      <c r="AC3253">
        <v>2822.67</v>
      </c>
    </row>
    <row r="3254" spans="1:29">
      <c r="A3254" s="1">
        <v>43437</v>
      </c>
      <c r="B3254">
        <v>3156.4535962170899</v>
      </c>
      <c r="D3254" s="1">
        <v>43474</v>
      </c>
      <c r="E3254">
        <f t="shared" si="316"/>
        <v>2840.62</v>
      </c>
      <c r="F3254">
        <f t="shared" si="317"/>
        <v>3337.6811225871702</v>
      </c>
      <c r="G3254" s="2">
        <f t="shared" si="318"/>
        <v>1.5902063037045444E-3</v>
      </c>
      <c r="H3254" s="2">
        <f t="shared" si="319"/>
        <v>5.833645262795473E-3</v>
      </c>
      <c r="I3254">
        <f t="shared" si="320"/>
        <v>18478.942506602816</v>
      </c>
      <c r="J3254">
        <f t="shared" si="321"/>
        <v>30142.666350933432</v>
      </c>
      <c r="AB3254" s="1">
        <v>43458</v>
      </c>
      <c r="AC3254">
        <v>2826.86</v>
      </c>
    </row>
    <row r="3255" spans="1:29">
      <c r="A3255" s="1">
        <v>43438</v>
      </c>
      <c r="B3255">
        <v>3184.3330770828502</v>
      </c>
      <c r="D3255" s="1">
        <v>43475</v>
      </c>
      <c r="E3255">
        <f t="shared" si="316"/>
        <v>2837.58</v>
      </c>
      <c r="F3255">
        <f t="shared" si="317"/>
        <v>3323.9742782344001</v>
      </c>
      <c r="G3255" s="2">
        <f t="shared" si="318"/>
        <v>-1.0701889024227196E-3</v>
      </c>
      <c r="H3255" s="2">
        <f t="shared" si="319"/>
        <v>-4.1380459965282609E-3</v>
      </c>
      <c r="I3255">
        <f t="shared" si="320"/>
        <v>18459.166547403744</v>
      </c>
      <c r="J3255">
        <f t="shared" si="321"/>
        <v>30017.934611115266</v>
      </c>
      <c r="AB3255" s="1">
        <v>43460</v>
      </c>
      <c r="AC3255">
        <v>2816.9</v>
      </c>
    </row>
    <row r="3256" spans="1:29">
      <c r="A3256" s="1">
        <v>43440</v>
      </c>
      <c r="B3256">
        <v>3176.9595539931802</v>
      </c>
      <c r="D3256" s="1">
        <v>43476</v>
      </c>
      <c r="E3256">
        <f t="shared" si="316"/>
        <v>2843.07</v>
      </c>
      <c r="F3256">
        <f t="shared" si="317"/>
        <v>3336.4708240404002</v>
      </c>
      <c r="G3256" s="2">
        <f t="shared" si="318"/>
        <v>1.9347472141755251E-3</v>
      </c>
      <c r="H3256" s="2">
        <f t="shared" si="319"/>
        <v>3.7281702002323843E-3</v>
      </c>
      <c r="I3256">
        <f t="shared" si="320"/>
        <v>18494.880368457336</v>
      </c>
      <c r="J3256">
        <f t="shared" si="321"/>
        <v>30129.846580404948</v>
      </c>
      <c r="AB3256" s="1">
        <v>43461</v>
      </c>
      <c r="AC3256">
        <v>2821.77</v>
      </c>
    </row>
    <row r="3257" spans="1:29">
      <c r="A3257" s="1">
        <v>43441</v>
      </c>
      <c r="B3257">
        <v>3203.6829986340999</v>
      </c>
      <c r="D3257" s="1">
        <v>43479</v>
      </c>
      <c r="E3257">
        <f t="shared" si="316"/>
        <v>2839.48</v>
      </c>
      <c r="F3257">
        <f t="shared" si="317"/>
        <v>3337.6754987269001</v>
      </c>
      <c r="G3257" s="2">
        <f t="shared" si="318"/>
        <v>-1.2627195250205503E-3</v>
      </c>
      <c r="H3257" s="2">
        <f t="shared" si="319"/>
        <v>3.2971335047568074E-4</v>
      </c>
      <c r="I3257">
        <f t="shared" si="320"/>
        <v>18471.526521903164</v>
      </c>
      <c r="J3257">
        <f t="shared" si="321"/>
        <v>30139.780793070291</v>
      </c>
      <c r="AB3257" s="1">
        <v>43462</v>
      </c>
      <c r="AC3257">
        <v>2822</v>
      </c>
    </row>
    <row r="3258" spans="1:29">
      <c r="A3258" s="1">
        <v>43444</v>
      </c>
      <c r="B3258">
        <v>3194.7669559616502</v>
      </c>
      <c r="D3258" s="1">
        <v>43480</v>
      </c>
      <c r="E3258">
        <f t="shared" si="316"/>
        <v>2839.66</v>
      </c>
      <c r="F3258">
        <f t="shared" si="317"/>
        <v>3330.4355005789198</v>
      </c>
      <c r="G3258" s="2">
        <f t="shared" si="318"/>
        <v>6.3391888655672801E-5</v>
      </c>
      <c r="H3258" s="2">
        <f t="shared" si="319"/>
        <v>-2.2005229773589866E-3</v>
      </c>
      <c r="I3258">
        <f t="shared" si="320"/>
        <v>18472.697466855741</v>
      </c>
      <c r="J3258">
        <f t="shared" si="321"/>
        <v>30073.457512902576</v>
      </c>
      <c r="AB3258" s="1">
        <v>43465</v>
      </c>
      <c r="AC3258">
        <v>2829.02</v>
      </c>
    </row>
    <row r="3259" spans="1:29">
      <c r="A3259" s="1">
        <v>43445</v>
      </c>
      <c r="B3259">
        <v>3189.4404146595298</v>
      </c>
      <c r="D3259" s="1">
        <v>43481</v>
      </c>
      <c r="E3259">
        <f t="shared" si="316"/>
        <v>2841.5</v>
      </c>
      <c r="F3259">
        <f t="shared" si="317"/>
        <v>3345.9898376031902</v>
      </c>
      <c r="G3259" s="2">
        <f t="shared" si="318"/>
        <v>6.4796489720597705E-4</v>
      </c>
      <c r="H3259" s="2">
        <f t="shared" si="319"/>
        <v>4.6390120787039527E-3</v>
      </c>
      <c r="I3259">
        <f t="shared" si="320"/>
        <v>18484.667126370969</v>
      </c>
      <c r="J3259">
        <f t="shared" si="321"/>
        <v>30212.968645553319</v>
      </c>
      <c r="AB3259" s="1">
        <v>43467</v>
      </c>
      <c r="AC3259">
        <v>2834.08</v>
      </c>
    </row>
    <row r="3260" spans="1:29">
      <c r="A3260" s="1">
        <v>43446</v>
      </c>
      <c r="B3260">
        <v>3198.2014280057701</v>
      </c>
      <c r="D3260" s="1">
        <v>43482</v>
      </c>
      <c r="E3260">
        <f t="shared" si="316"/>
        <v>2843.14</v>
      </c>
      <c r="F3260">
        <f t="shared" si="317"/>
        <v>3343.8670404412001</v>
      </c>
      <c r="G3260" s="2">
        <f t="shared" si="318"/>
        <v>5.7715995073026605E-4</v>
      </c>
      <c r="H3260" s="2">
        <f t="shared" si="319"/>
        <v>-6.6577945420401774E-4</v>
      </c>
      <c r="I3260">
        <f t="shared" si="320"/>
        <v>18495.33573593889</v>
      </c>
      <c r="J3260">
        <f t="shared" si="321"/>
        <v>30192.853471778602</v>
      </c>
      <c r="AB3260" s="1">
        <v>43468</v>
      </c>
      <c r="AC3260">
        <v>2847.61</v>
      </c>
    </row>
    <row r="3261" spans="1:29">
      <c r="A3261" s="1">
        <v>43447</v>
      </c>
      <c r="B3261">
        <v>3194.3214247819701</v>
      </c>
      <c r="D3261" s="1">
        <v>43483</v>
      </c>
      <c r="E3261">
        <f t="shared" si="316"/>
        <v>2846.88</v>
      </c>
      <c r="F3261">
        <f t="shared" si="317"/>
        <v>3321.2028368174101</v>
      </c>
      <c r="G3261" s="2">
        <f t="shared" si="318"/>
        <v>1.3154470057754608E-3</v>
      </c>
      <c r="H3261" s="2">
        <f t="shared" si="319"/>
        <v>-6.809191551659521E-3</v>
      </c>
      <c r="I3261">
        <f t="shared" si="320"/>
        <v>18519.665369953542</v>
      </c>
      <c r="J3261">
        <f t="shared" si="321"/>
        <v>29987.264548998075</v>
      </c>
      <c r="AB3261" s="1">
        <v>43469</v>
      </c>
      <c r="AC3261">
        <v>2833.71</v>
      </c>
    </row>
    <row r="3262" spans="1:29">
      <c r="A3262" s="1">
        <v>43448</v>
      </c>
      <c r="B3262">
        <v>3184.7038692505698</v>
      </c>
      <c r="D3262" s="1">
        <v>43487</v>
      </c>
      <c r="E3262">
        <f t="shared" si="316"/>
        <v>2858.09</v>
      </c>
      <c r="F3262">
        <f t="shared" si="317"/>
        <v>3337.5387182855102</v>
      </c>
      <c r="G3262" s="2">
        <f t="shared" si="318"/>
        <v>3.9376440173102267E-3</v>
      </c>
      <c r="H3262" s="2">
        <f t="shared" si="319"/>
        <v>4.887314985734326E-3</v>
      </c>
      <c r="I3262">
        <f t="shared" si="320"/>
        <v>18592.589219500125</v>
      </c>
      <c r="J3262">
        <f t="shared" si="321"/>
        <v>30133.821756409572</v>
      </c>
      <c r="AB3262" s="1">
        <v>43472</v>
      </c>
      <c r="AC3262">
        <v>2836.66</v>
      </c>
    </row>
    <row r="3263" spans="1:29">
      <c r="A3263" s="1">
        <v>43451</v>
      </c>
      <c r="B3263">
        <v>3217.9075947066299</v>
      </c>
      <c r="D3263" s="1">
        <v>43488</v>
      </c>
      <c r="E3263">
        <f t="shared" si="316"/>
        <v>2858.67</v>
      </c>
      <c r="F3263">
        <f t="shared" si="317"/>
        <v>3339.57034610145</v>
      </c>
      <c r="G3263" s="2">
        <f t="shared" si="318"/>
        <v>2.0293272780080862E-4</v>
      </c>
      <c r="H3263" s="2">
        <f t="shared" si="319"/>
        <v>5.7737116738273498E-4</v>
      </c>
      <c r="I3263">
        <f t="shared" si="320"/>
        <v>18596.362264347317</v>
      </c>
      <c r="J3263">
        <f t="shared" si="321"/>
        <v>30151.220156254771</v>
      </c>
      <c r="AB3263" s="1">
        <v>43473</v>
      </c>
      <c r="AC3263">
        <v>2836.11</v>
      </c>
    </row>
    <row r="3264" spans="1:29">
      <c r="A3264" s="1">
        <v>43452</v>
      </c>
      <c r="B3264">
        <v>3228.88263587959</v>
      </c>
      <c r="D3264" s="1">
        <v>43489</v>
      </c>
      <c r="E3264">
        <f t="shared" si="316"/>
        <v>2868</v>
      </c>
      <c r="F3264">
        <f t="shared" si="317"/>
        <v>3340.5949236678198</v>
      </c>
      <c r="G3264" s="2">
        <f t="shared" si="318"/>
        <v>3.2637555226731063E-3</v>
      </c>
      <c r="H3264" s="2">
        <f t="shared" si="319"/>
        <v>2.7545001037218098E-4</v>
      </c>
      <c r="I3264">
        <f t="shared" si="320"/>
        <v>18657.056244389212</v>
      </c>
      <c r="J3264">
        <f t="shared" si="321"/>
        <v>30159.525310159541</v>
      </c>
      <c r="AB3264" s="1">
        <v>43474</v>
      </c>
      <c r="AC3264">
        <v>2840.62</v>
      </c>
    </row>
    <row r="3265" spans="1:29">
      <c r="A3265" s="1">
        <v>43453</v>
      </c>
      <c r="B3265">
        <v>3245.7892554875598</v>
      </c>
      <c r="D3265" s="1">
        <v>43490</v>
      </c>
      <c r="E3265">
        <f t="shared" si="316"/>
        <v>2866.01</v>
      </c>
      <c r="F3265">
        <f t="shared" si="317"/>
        <v>3384.7194339207199</v>
      </c>
      <c r="G3265" s="2">
        <f t="shared" si="318"/>
        <v>-6.9386331938625645E-4</v>
      </c>
      <c r="H3265" s="2">
        <f t="shared" si="319"/>
        <v>1.3177229283752057E-2</v>
      </c>
      <c r="I3265">
        <f t="shared" si="320"/>
        <v>18644.110797413505</v>
      </c>
      <c r="J3265">
        <f t="shared" si="321"/>
        <v>30556.944290260635</v>
      </c>
      <c r="AB3265" s="1">
        <v>43475</v>
      </c>
      <c r="AC3265">
        <v>2837.58</v>
      </c>
    </row>
    <row r="3266" spans="1:29">
      <c r="A3266" s="1">
        <v>43454</v>
      </c>
      <c r="B3266">
        <v>3264.6675822982902</v>
      </c>
      <c r="D3266" s="1">
        <v>43493</v>
      </c>
      <c r="E3266">
        <f t="shared" si="316"/>
        <v>2867.89</v>
      </c>
      <c r="F3266">
        <f t="shared" si="317"/>
        <v>3401.1151324173102</v>
      </c>
      <c r="G3266" s="2">
        <f t="shared" si="318"/>
        <v>6.5596421505853542E-4</v>
      </c>
      <c r="H3266" s="2">
        <f t="shared" si="319"/>
        <v>4.8126855258288862E-3</v>
      </c>
      <c r="I3266">
        <f t="shared" si="320"/>
        <v>18656.340666918193</v>
      </c>
      <c r="J3266">
        <f t="shared" si="321"/>
        <v>30704.005253759929</v>
      </c>
      <c r="AB3266" s="1">
        <v>43476</v>
      </c>
      <c r="AC3266">
        <v>2843.07</v>
      </c>
    </row>
    <row r="3267" spans="1:29">
      <c r="A3267" s="1">
        <v>43455</v>
      </c>
      <c r="B3267">
        <v>3234.84666542169</v>
      </c>
      <c r="D3267" s="1">
        <v>43494</v>
      </c>
      <c r="E3267">
        <f t="shared" si="316"/>
        <v>2874.42</v>
      </c>
      <c r="F3267">
        <f t="shared" si="317"/>
        <v>3423.7279483842799</v>
      </c>
      <c r="G3267" s="2">
        <f t="shared" si="318"/>
        <v>2.2769353078395671E-3</v>
      </c>
      <c r="H3267" s="2">
        <f t="shared" si="319"/>
        <v>6.6172983949737921E-3</v>
      </c>
      <c r="I3267">
        <f t="shared" si="320"/>
        <v>18698.819947697782</v>
      </c>
      <c r="J3267">
        <f t="shared" si="321"/>
        <v>30907.1828184449</v>
      </c>
      <c r="AB3267" s="1">
        <v>43479</v>
      </c>
      <c r="AC3267">
        <v>2839.48</v>
      </c>
    </row>
    <row r="3268" spans="1:29">
      <c r="A3268" s="1">
        <v>43458</v>
      </c>
      <c r="B3268">
        <v>3276.0832557181502</v>
      </c>
      <c r="D3268" s="1">
        <v>43495</v>
      </c>
      <c r="E3268">
        <f t="shared" si="316"/>
        <v>2878.5</v>
      </c>
      <c r="F3268">
        <f t="shared" si="317"/>
        <v>3428.4347113255599</v>
      </c>
      <c r="G3268" s="2">
        <f t="shared" si="318"/>
        <v>1.4194167866907748E-3</v>
      </c>
      <c r="H3268" s="2">
        <f t="shared" si="319"/>
        <v>1.3433987328091653E-3</v>
      </c>
      <c r="I3268">
        <f t="shared" si="320"/>
        <v>18725.361366622852</v>
      </c>
      <c r="J3268">
        <f t="shared" si="321"/>
        <v>30948.703488677897</v>
      </c>
      <c r="AB3268" s="1">
        <v>43480</v>
      </c>
      <c r="AC3268">
        <v>2839.66</v>
      </c>
    </row>
    <row r="3269" spans="1:29">
      <c r="A3269" s="1">
        <v>43460</v>
      </c>
      <c r="B3269">
        <v>3265.4233608428699</v>
      </c>
      <c r="D3269" s="1">
        <v>43496</v>
      </c>
      <c r="E3269">
        <f t="shared" ref="E3269:E3332" si="322">SUMIF(AB:AB,D3269,AC:AC)</f>
        <v>2895.56</v>
      </c>
      <c r="F3269">
        <f t="shared" ref="F3269:F3332" si="323">SUMIF(A:A,D3269,B:B)</f>
        <v>3472.4274447841499</v>
      </c>
      <c r="G3269" s="2">
        <f t="shared" ref="G3269:G3332" si="324">E3269/E3268-1</f>
        <v>5.926697932951086E-3</v>
      </c>
      <c r="H3269" s="2">
        <f t="shared" ref="H3269:H3332" si="325">(F3269/F3268-1)-($M$23/252)</f>
        <v>1.280037639520989E-2</v>
      </c>
      <c r="I3269">
        <f t="shared" ref="I3269:I3332" si="326">I3268*(1+G3269)</f>
        <v>18836.340927128178</v>
      </c>
      <c r="J3269">
        <f t="shared" ref="J3269:J3332" si="327">J3268*(1+H3269)</f>
        <v>31344.858542276717</v>
      </c>
      <c r="AB3269" s="1">
        <v>43481</v>
      </c>
      <c r="AC3269">
        <v>2841.5</v>
      </c>
    </row>
    <row r="3270" spans="1:29">
      <c r="A3270" s="1">
        <v>43461</v>
      </c>
      <c r="B3270">
        <v>3294.85305115763</v>
      </c>
      <c r="D3270" s="1">
        <v>43497</v>
      </c>
      <c r="E3270">
        <f t="shared" si="322"/>
        <v>2891.44</v>
      </c>
      <c r="F3270">
        <f t="shared" si="323"/>
        <v>3459.6051248812801</v>
      </c>
      <c r="G3270" s="2">
        <f t="shared" si="324"/>
        <v>-1.4228681153213296E-3</v>
      </c>
      <c r="H3270" s="2">
        <f t="shared" si="325"/>
        <v>-3.7239590899999279E-3</v>
      </c>
      <c r="I3270">
        <f t="shared" si="326"/>
        <v>18809.539298213644</v>
      </c>
      <c r="J3270">
        <f t="shared" si="327"/>
        <v>31228.131571383445</v>
      </c>
      <c r="AB3270" s="1">
        <v>43482</v>
      </c>
      <c r="AC3270">
        <v>2843.14</v>
      </c>
    </row>
    <row r="3271" spans="1:29">
      <c r="A3271" s="1">
        <v>43462</v>
      </c>
      <c r="B3271">
        <v>3297.4192698127699</v>
      </c>
      <c r="D3271" s="1">
        <v>43500</v>
      </c>
      <c r="E3271">
        <f t="shared" si="322"/>
        <v>2889.27</v>
      </c>
      <c r="F3271">
        <f t="shared" si="323"/>
        <v>3450.5844678683802</v>
      </c>
      <c r="G3271" s="2">
        <f t="shared" si="324"/>
        <v>-7.5049110477831693E-4</v>
      </c>
      <c r="H3271" s="2">
        <f t="shared" si="325"/>
        <v>-2.6387730848790639E-3</v>
      </c>
      <c r="I3271">
        <f t="shared" si="326"/>
        <v>18795.422906285356</v>
      </c>
      <c r="J3271">
        <f t="shared" si="327"/>
        <v>31145.727618301818</v>
      </c>
      <c r="AB3271" s="1">
        <v>43483</v>
      </c>
      <c r="AC3271">
        <v>2846.88</v>
      </c>
    </row>
    <row r="3272" spans="1:29">
      <c r="A3272" s="1">
        <v>43465</v>
      </c>
      <c r="B3272">
        <v>3301.0945325161701</v>
      </c>
      <c r="D3272" s="1">
        <v>43501</v>
      </c>
      <c r="E3272">
        <f t="shared" si="322"/>
        <v>2897.86</v>
      </c>
      <c r="F3272">
        <f t="shared" si="323"/>
        <v>3460.70059440971</v>
      </c>
      <c r="G3272" s="2">
        <f t="shared" si="324"/>
        <v>2.9730693220086923E-3</v>
      </c>
      <c r="H3272" s="2">
        <f t="shared" si="325"/>
        <v>2.9003647208217472E-3</v>
      </c>
      <c r="I3272">
        <f t="shared" si="326"/>
        <v>18851.30300152221</v>
      </c>
      <c r="J3272">
        <f t="shared" si="327"/>
        <v>31236.061587890261</v>
      </c>
      <c r="AB3272" s="1">
        <v>43487</v>
      </c>
      <c r="AC3272">
        <v>2858.09</v>
      </c>
    </row>
    <row r="3273" spans="1:29">
      <c r="A3273" s="1">
        <v>43467</v>
      </c>
      <c r="B3273">
        <v>3314.0641486081399</v>
      </c>
      <c r="D3273" s="1">
        <v>43502</v>
      </c>
      <c r="E3273">
        <f t="shared" si="322"/>
        <v>2897.55</v>
      </c>
      <c r="F3273">
        <f t="shared" si="323"/>
        <v>3448.8061997417199</v>
      </c>
      <c r="G3273" s="2">
        <f t="shared" si="324"/>
        <v>-1.0697549225979763E-4</v>
      </c>
      <c r="H3273" s="2">
        <f t="shared" si="325"/>
        <v>-3.4683395912451834E-3</v>
      </c>
      <c r="I3273">
        <f t="shared" si="326"/>
        <v>18849.286374103885</v>
      </c>
      <c r="J3273">
        <f t="shared" si="327"/>
        <v>31127.724318810408</v>
      </c>
      <c r="AB3273" s="1">
        <v>43488</v>
      </c>
      <c r="AC3273">
        <v>2858.67</v>
      </c>
    </row>
    <row r="3274" spans="1:29">
      <c r="A3274" s="1">
        <v>43468</v>
      </c>
      <c r="B3274">
        <v>3358.3096685773298</v>
      </c>
      <c r="D3274" s="1">
        <v>43503</v>
      </c>
      <c r="E3274">
        <f t="shared" si="322"/>
        <v>2901.47</v>
      </c>
      <c r="F3274">
        <f t="shared" si="323"/>
        <v>3453.9627736376201</v>
      </c>
      <c r="G3274" s="2">
        <f t="shared" si="324"/>
        <v>1.3528670773583773E-3</v>
      </c>
      <c r="H3274" s="2">
        <f t="shared" si="325"/>
        <v>1.4638272684222805E-3</v>
      </c>
      <c r="I3274">
        <f t="shared" si="326"/>
        <v>18874.78695307111</v>
      </c>
      <c r="J3274">
        <f t="shared" si="327"/>
        <v>31173.289930472212</v>
      </c>
      <c r="AB3274" s="1">
        <v>43489</v>
      </c>
      <c r="AC3274">
        <v>2868</v>
      </c>
    </row>
    <row r="3275" spans="1:29">
      <c r="A3275" s="1">
        <v>43469</v>
      </c>
      <c r="B3275">
        <v>3316.5397214856998</v>
      </c>
      <c r="D3275" s="1">
        <v>43504</v>
      </c>
      <c r="E3275">
        <f t="shared" si="322"/>
        <v>2904.81</v>
      </c>
      <c r="F3275">
        <f t="shared" si="323"/>
        <v>3469.5961840633199</v>
      </c>
      <c r="G3275" s="2">
        <f t="shared" si="324"/>
        <v>1.1511406287159076E-3</v>
      </c>
      <c r="H3275" s="2">
        <f t="shared" si="325"/>
        <v>4.4948751481868835E-3</v>
      </c>
      <c r="I3275">
        <f t="shared" si="326"/>
        <v>18896.514487191147</v>
      </c>
      <c r="J3275">
        <f t="shared" si="327"/>
        <v>31313.409976667914</v>
      </c>
      <c r="AB3275" s="1">
        <v>43490</v>
      </c>
      <c r="AC3275">
        <v>2866.01</v>
      </c>
    </row>
    <row r="3276" spans="1:29">
      <c r="A3276" s="1">
        <v>43472</v>
      </c>
      <c r="B3276">
        <v>3329.2657436518102</v>
      </c>
      <c r="D3276" s="1">
        <v>43507</v>
      </c>
      <c r="E3276">
        <f t="shared" si="322"/>
        <v>2901.31</v>
      </c>
      <c r="F3276">
        <f t="shared" si="323"/>
        <v>3448.2679174730902</v>
      </c>
      <c r="G3276" s="2">
        <f t="shared" si="324"/>
        <v>-1.2048980828349709E-3</v>
      </c>
      <c r="H3276" s="2">
        <f t="shared" si="325"/>
        <v>-6.1785390978401963E-3</v>
      </c>
      <c r="I3276">
        <f t="shared" si="326"/>
        <v>18873.746113113266</v>
      </c>
      <c r="J3276">
        <f t="shared" si="327"/>
        <v>31119.938848840371</v>
      </c>
      <c r="AB3276" s="1">
        <v>43493</v>
      </c>
      <c r="AC3276">
        <v>2867.89</v>
      </c>
    </row>
    <row r="3277" spans="1:29">
      <c r="A3277" s="1">
        <v>43473</v>
      </c>
      <c r="B3277">
        <v>3318.21978191881</v>
      </c>
      <c r="D3277" s="1">
        <v>43508</v>
      </c>
      <c r="E3277">
        <f t="shared" si="322"/>
        <v>2899.28</v>
      </c>
      <c r="F3277">
        <f t="shared" si="323"/>
        <v>3450.45845237614</v>
      </c>
      <c r="G3277" s="2">
        <f t="shared" si="324"/>
        <v>-6.9968393587716005E-4</v>
      </c>
      <c r="H3277" s="2">
        <f t="shared" si="325"/>
        <v>6.0390737912382553E-4</v>
      </c>
      <c r="I3277">
        <f t="shared" si="326"/>
        <v>18860.540456148097</v>
      </c>
      <c r="J3277">
        <f t="shared" si="327"/>
        <v>31138.732409549066</v>
      </c>
      <c r="AB3277" s="1">
        <v>43494</v>
      </c>
      <c r="AC3277">
        <v>2874.42</v>
      </c>
    </row>
    <row r="3278" spans="1:29">
      <c r="A3278" s="1">
        <v>43474</v>
      </c>
      <c r="B3278">
        <v>3337.6811225871702</v>
      </c>
      <c r="D3278" s="1">
        <v>43509</v>
      </c>
      <c r="E3278">
        <f t="shared" si="322"/>
        <v>2897.34</v>
      </c>
      <c r="F3278">
        <f t="shared" si="323"/>
        <v>3450.9371091599</v>
      </c>
      <c r="G3278" s="2">
        <f t="shared" si="324"/>
        <v>-6.691316464777497E-4</v>
      </c>
      <c r="H3278" s="2">
        <f t="shared" si="325"/>
        <v>1.0737345626695783E-4</v>
      </c>
      <c r="I3278">
        <f t="shared" si="326"/>
        <v>18847.920271659215</v>
      </c>
      <c r="J3278">
        <f t="shared" si="327"/>
        <v>31142.07588287165</v>
      </c>
      <c r="AB3278" s="1">
        <v>43495</v>
      </c>
      <c r="AC3278">
        <v>2878.5</v>
      </c>
    </row>
    <row r="3279" spans="1:29">
      <c r="A3279" s="1">
        <v>43475</v>
      </c>
      <c r="B3279">
        <v>3323.9742782344001</v>
      </c>
      <c r="D3279" s="1">
        <v>43510</v>
      </c>
      <c r="E3279">
        <f t="shared" si="322"/>
        <v>2901.84</v>
      </c>
      <c r="F3279">
        <f t="shared" si="323"/>
        <v>3454.4163033424602</v>
      </c>
      <c r="G3279" s="2">
        <f t="shared" si="324"/>
        <v>1.5531487502329355E-3</v>
      </c>
      <c r="H3279" s="2">
        <f t="shared" si="325"/>
        <v>9.7683902557340685E-4</v>
      </c>
      <c r="I3279">
        <f t="shared" si="326"/>
        <v>18877.193895473632</v>
      </c>
      <c r="J3279">
        <f t="shared" si="327"/>
        <v>31172.496677931405</v>
      </c>
      <c r="AB3279" s="1">
        <v>43496</v>
      </c>
      <c r="AC3279">
        <v>2895.56</v>
      </c>
    </row>
    <row r="3280" spans="1:29">
      <c r="A3280" s="1">
        <v>43476</v>
      </c>
      <c r="B3280">
        <v>3336.4708240404002</v>
      </c>
      <c r="D3280" s="1">
        <v>43511</v>
      </c>
      <c r="E3280">
        <f t="shared" si="322"/>
        <v>2903.89</v>
      </c>
      <c r="F3280">
        <f t="shared" si="323"/>
        <v>3477.6064396410902</v>
      </c>
      <c r="G3280" s="2">
        <f t="shared" si="324"/>
        <v>7.0644832244348699E-4</v>
      </c>
      <c r="H3280" s="2">
        <f t="shared" si="325"/>
        <v>6.6818359636580896E-3</v>
      </c>
      <c r="I3280">
        <f t="shared" si="326"/>
        <v>18890.52965743353</v>
      </c>
      <c r="J3280">
        <f t="shared" si="327"/>
        <v>31380.786187311016</v>
      </c>
      <c r="AB3280" s="1">
        <v>43497</v>
      </c>
      <c r="AC3280">
        <v>2891.44</v>
      </c>
    </row>
    <row r="3281" spans="1:29">
      <c r="A3281" s="1">
        <v>43479</v>
      </c>
      <c r="B3281">
        <v>3337.6754987269001</v>
      </c>
      <c r="D3281" s="1">
        <v>43515</v>
      </c>
      <c r="E3281">
        <f t="shared" si="322"/>
        <v>2907.45</v>
      </c>
      <c r="F3281">
        <f t="shared" si="323"/>
        <v>3541.6983243123</v>
      </c>
      <c r="G3281" s="2">
        <f t="shared" si="324"/>
        <v>1.2259417539919326E-3</v>
      </c>
      <c r="H3281" s="2">
        <f t="shared" si="325"/>
        <v>1.8398535193630296E-2</v>
      </c>
      <c r="I3281">
        <f t="shared" si="326"/>
        <v>18913.688346495601</v>
      </c>
      <c r="J3281">
        <f t="shared" si="327"/>
        <v>31958.146686382042</v>
      </c>
      <c r="AB3281" s="1">
        <v>43500</v>
      </c>
      <c r="AC3281">
        <v>2889.27</v>
      </c>
    </row>
    <row r="3282" spans="1:29">
      <c r="A3282" s="1">
        <v>43480</v>
      </c>
      <c r="B3282">
        <v>3330.4355005789198</v>
      </c>
      <c r="D3282" s="1">
        <v>43516</v>
      </c>
      <c r="E3282">
        <f t="shared" si="322"/>
        <v>2905.47</v>
      </c>
      <c r="F3282">
        <f t="shared" si="323"/>
        <v>3547.4718251776699</v>
      </c>
      <c r="G3282" s="2">
        <f t="shared" si="324"/>
        <v>-6.8100913171331712E-4</v>
      </c>
      <c r="H3282" s="2">
        <f t="shared" si="325"/>
        <v>1.5988011725628034E-3</v>
      </c>
      <c r="I3282">
        <f t="shared" si="326"/>
        <v>18900.807952017258</v>
      </c>
      <c r="J3282">
        <f t="shared" si="327"/>
        <v>32009.241408777161</v>
      </c>
      <c r="AB3282" s="1">
        <v>43501</v>
      </c>
      <c r="AC3282">
        <v>2897.86</v>
      </c>
    </row>
    <row r="3283" spans="1:29">
      <c r="A3283" s="1">
        <v>43481</v>
      </c>
      <c r="B3283">
        <v>3345.9898376031902</v>
      </c>
      <c r="D3283" s="1">
        <v>43517</v>
      </c>
      <c r="E3283">
        <f t="shared" si="322"/>
        <v>2898.01</v>
      </c>
      <c r="F3283">
        <f t="shared" si="323"/>
        <v>3485.3071138083501</v>
      </c>
      <c r="G3283" s="2">
        <f t="shared" si="324"/>
        <v>-2.56757082330894E-3</v>
      </c>
      <c r="H3283" s="2">
        <f t="shared" si="325"/>
        <v>-1.7555015195213328E-2</v>
      </c>
      <c r="I3283">
        <f t="shared" si="326"/>
        <v>18852.278788982694</v>
      </c>
      <c r="J3283">
        <f t="shared" si="327"/>
        <v>31447.318689458829</v>
      </c>
      <c r="AB3283" s="1">
        <v>43502</v>
      </c>
      <c r="AC3283">
        <v>2897.55</v>
      </c>
    </row>
    <row r="3284" spans="1:29">
      <c r="A3284" s="1">
        <v>43482</v>
      </c>
      <c r="B3284">
        <v>3343.8670404412001</v>
      </c>
      <c r="D3284" s="1">
        <v>43518</v>
      </c>
      <c r="E3284">
        <f t="shared" si="322"/>
        <v>2904.96</v>
      </c>
      <c r="F3284">
        <f t="shared" si="323"/>
        <v>3507.0121120117801</v>
      </c>
      <c r="G3284" s="2">
        <f t="shared" si="324"/>
        <v>2.3981973837219339E-3</v>
      </c>
      <c r="H3284" s="2">
        <f t="shared" si="325"/>
        <v>6.1962219931693489E-3</v>
      </c>
      <c r="I3284">
        <f t="shared" si="326"/>
        <v>18897.490274651627</v>
      </c>
      <c r="J3284">
        <f t="shared" si="327"/>
        <v>31642.173257148657</v>
      </c>
      <c r="AB3284" s="1">
        <v>43503</v>
      </c>
      <c r="AC3284">
        <v>2901.47</v>
      </c>
    </row>
    <row r="3285" spans="1:29">
      <c r="A3285" s="1">
        <v>43483</v>
      </c>
      <c r="B3285">
        <v>3321.2028368174101</v>
      </c>
      <c r="D3285" s="1">
        <v>43521</v>
      </c>
      <c r="E3285">
        <f t="shared" si="322"/>
        <v>2905.59</v>
      </c>
      <c r="F3285">
        <f t="shared" si="323"/>
        <v>3498.9923468260099</v>
      </c>
      <c r="G3285" s="2">
        <f t="shared" si="324"/>
        <v>2.1687045604767974E-4</v>
      </c>
      <c r="H3285" s="2">
        <f t="shared" si="325"/>
        <v>-2.3181292144084701E-3</v>
      </c>
      <c r="I3285">
        <f t="shared" si="326"/>
        <v>18901.588581985648</v>
      </c>
      <c r="J3285">
        <f t="shared" si="327"/>
        <v>31568.822610913889</v>
      </c>
      <c r="AB3285" s="1">
        <v>43504</v>
      </c>
      <c r="AC3285">
        <v>2904.81</v>
      </c>
    </row>
    <row r="3286" spans="1:29">
      <c r="A3286" s="1">
        <v>43487</v>
      </c>
      <c r="B3286">
        <v>3337.5387182855102</v>
      </c>
      <c r="D3286" s="1">
        <v>43522</v>
      </c>
      <c r="E3286">
        <f t="shared" si="322"/>
        <v>2911.37</v>
      </c>
      <c r="F3286">
        <f t="shared" si="323"/>
        <v>3503.6977560048999</v>
      </c>
      <c r="G3286" s="2">
        <f t="shared" si="324"/>
        <v>1.9892689608649317E-3</v>
      </c>
      <c r="H3286" s="2">
        <f t="shared" si="325"/>
        <v>1.3134405823905467E-3</v>
      </c>
      <c r="I3286">
        <f t="shared" si="326"/>
        <v>18939.188925462833</v>
      </c>
      <c r="J3286">
        <f t="shared" si="327"/>
        <v>31610.28638366935</v>
      </c>
      <c r="AB3286" s="1">
        <v>43507</v>
      </c>
      <c r="AC3286">
        <v>2901.31</v>
      </c>
    </row>
    <row r="3287" spans="1:29">
      <c r="A3287" s="1">
        <v>43488</v>
      </c>
      <c r="B3287">
        <v>3339.57034610145</v>
      </c>
      <c r="D3287" s="1">
        <v>43523</v>
      </c>
      <c r="E3287">
        <f t="shared" si="322"/>
        <v>2901.11</v>
      </c>
      <c r="F3287">
        <f t="shared" si="323"/>
        <v>3472.9862517479301</v>
      </c>
      <c r="G3287" s="2">
        <f t="shared" si="324"/>
        <v>-3.5241140768778045E-3</v>
      </c>
      <c r="H3287" s="2">
        <f t="shared" si="325"/>
        <v>-8.7968039903225988E-3</v>
      </c>
      <c r="I3287">
        <f t="shared" si="326"/>
        <v>18872.44506316596</v>
      </c>
      <c r="J3287">
        <f t="shared" si="327"/>
        <v>31332.216890274249</v>
      </c>
      <c r="AB3287" s="1">
        <v>43508</v>
      </c>
      <c r="AC3287">
        <v>2899.28</v>
      </c>
    </row>
    <row r="3288" spans="1:29">
      <c r="A3288" s="1">
        <v>43489</v>
      </c>
      <c r="B3288">
        <v>3340.5949236678198</v>
      </c>
      <c r="D3288" s="1">
        <v>43524</v>
      </c>
      <c r="E3288">
        <f t="shared" si="322"/>
        <v>2901.84</v>
      </c>
      <c r="F3288">
        <f t="shared" si="323"/>
        <v>3458.8812662036798</v>
      </c>
      <c r="G3288" s="2">
        <f t="shared" si="324"/>
        <v>2.5162782521181981E-4</v>
      </c>
      <c r="H3288" s="2">
        <f t="shared" si="325"/>
        <v>-4.0926913833161712E-3</v>
      </c>
      <c r="I3288">
        <f t="shared" si="326"/>
        <v>18877.193895473632</v>
      </c>
      <c r="J3288">
        <f t="shared" si="327"/>
        <v>31203.983796187233</v>
      </c>
      <c r="AB3288" s="1">
        <v>43509</v>
      </c>
      <c r="AC3288">
        <v>2897.34</v>
      </c>
    </row>
    <row r="3289" spans="1:29">
      <c r="A3289" s="1">
        <v>43490</v>
      </c>
      <c r="B3289">
        <v>3384.7194339207199</v>
      </c>
      <c r="D3289" s="1">
        <v>43525</v>
      </c>
      <c r="E3289">
        <f t="shared" si="322"/>
        <v>2897.06</v>
      </c>
      <c r="F3289">
        <f t="shared" si="323"/>
        <v>3409.3379868274001</v>
      </c>
      <c r="G3289" s="2">
        <f t="shared" si="324"/>
        <v>-1.6472307225761096E-3</v>
      </c>
      <c r="H3289" s="2">
        <f t="shared" si="325"/>
        <v>-1.4354847344420973E-2</v>
      </c>
      <c r="I3289">
        <f t="shared" si="326"/>
        <v>18846.098801732984</v>
      </c>
      <c r="J3289">
        <f t="shared" si="327"/>
        <v>30756.055372255181</v>
      </c>
      <c r="AB3289" s="1">
        <v>43510</v>
      </c>
      <c r="AC3289">
        <v>2901.84</v>
      </c>
    </row>
    <row r="3290" spans="1:29">
      <c r="A3290" s="1">
        <v>43493</v>
      </c>
      <c r="B3290">
        <v>3401.1151324173102</v>
      </c>
      <c r="D3290" s="1">
        <v>43528</v>
      </c>
      <c r="E3290">
        <f t="shared" si="322"/>
        <v>2904.73</v>
      </c>
      <c r="F3290">
        <f t="shared" si="323"/>
        <v>3387.6664641505799</v>
      </c>
      <c r="G3290" s="2">
        <f t="shared" si="324"/>
        <v>2.6475116152238076E-3</v>
      </c>
      <c r="H3290" s="2">
        <f t="shared" si="325"/>
        <v>-6.3878684955930628E-3</v>
      </c>
      <c r="I3290">
        <f t="shared" si="326"/>
        <v>18895.994067212228</v>
      </c>
      <c r="J3290">
        <f t="shared" si="327"/>
        <v>30559.589735094036</v>
      </c>
      <c r="AB3290" s="1">
        <v>43511</v>
      </c>
      <c r="AC3290">
        <v>2903.89</v>
      </c>
    </row>
    <row r="3291" spans="1:29">
      <c r="A3291" s="1">
        <v>43494</v>
      </c>
      <c r="B3291">
        <v>3423.7279483842799</v>
      </c>
      <c r="D3291" s="1">
        <v>43529</v>
      </c>
      <c r="E3291">
        <f t="shared" si="322"/>
        <v>2904.71</v>
      </c>
      <c r="F3291">
        <f t="shared" si="323"/>
        <v>3380.7307114377099</v>
      </c>
      <c r="G3291" s="2">
        <f t="shared" si="324"/>
        <v>-6.88532152726129E-6</v>
      </c>
      <c r="H3291" s="2">
        <f t="shared" si="325"/>
        <v>-2.0787032733054259E-3</v>
      </c>
      <c r="I3291">
        <f t="shared" si="326"/>
        <v>18895.8639622175</v>
      </c>
      <c r="J3291">
        <f t="shared" si="327"/>
        <v>30496.065415880825</v>
      </c>
      <c r="AB3291" s="1">
        <v>43515</v>
      </c>
      <c r="AC3291">
        <v>2907.45</v>
      </c>
    </row>
    <row r="3292" spans="1:29">
      <c r="A3292" s="1">
        <v>43495</v>
      </c>
      <c r="B3292">
        <v>3428.4347113255599</v>
      </c>
      <c r="D3292" s="1">
        <v>43530</v>
      </c>
      <c r="E3292">
        <f t="shared" si="322"/>
        <v>2907.98</v>
      </c>
      <c r="F3292">
        <f t="shared" si="323"/>
        <v>3392.9833744736302</v>
      </c>
      <c r="G3292" s="2">
        <f t="shared" si="324"/>
        <v>1.1257578209185048E-3</v>
      </c>
      <c r="H3292" s="2">
        <f t="shared" si="325"/>
        <v>3.5929155108810015E-3</v>
      </c>
      <c r="I3292">
        <f t="shared" si="326"/>
        <v>18917.136128855978</v>
      </c>
      <c r="J3292">
        <f t="shared" si="327"/>
        <v>30605.635202334382</v>
      </c>
      <c r="AB3292" s="1">
        <v>43516</v>
      </c>
      <c r="AC3292">
        <v>2905.47</v>
      </c>
    </row>
    <row r="3293" spans="1:29">
      <c r="A3293" s="1">
        <v>43496</v>
      </c>
      <c r="B3293">
        <v>3472.4274447841499</v>
      </c>
      <c r="D3293" s="1">
        <v>43531</v>
      </c>
      <c r="E3293">
        <f t="shared" si="322"/>
        <v>2916.44</v>
      </c>
      <c r="F3293">
        <f t="shared" si="323"/>
        <v>3399.5710739125102</v>
      </c>
      <c r="G3293" s="2">
        <f t="shared" si="324"/>
        <v>2.9092359644840027E-3</v>
      </c>
      <c r="H3293" s="2">
        <f t="shared" si="325"/>
        <v>1.9102162868510305E-3</v>
      </c>
      <c r="I3293">
        <f t="shared" si="326"/>
        <v>18972.170541627085</v>
      </c>
      <c r="J3293">
        <f t="shared" si="327"/>
        <v>30664.098585167299</v>
      </c>
      <c r="AB3293" s="1">
        <v>43517</v>
      </c>
      <c r="AC3293">
        <v>2898.01</v>
      </c>
    </row>
    <row r="3294" spans="1:29">
      <c r="A3294" s="1">
        <v>43497</v>
      </c>
      <c r="B3294">
        <v>3459.6051248812801</v>
      </c>
      <c r="D3294" s="1">
        <v>43532</v>
      </c>
      <c r="E3294">
        <f t="shared" si="322"/>
        <v>2916.27</v>
      </c>
      <c r="F3294">
        <f t="shared" si="323"/>
        <v>3435.1069950993401</v>
      </c>
      <c r="G3294" s="2">
        <f t="shared" si="324"/>
        <v>-5.8290244270398084E-5</v>
      </c>
      <c r="H3294" s="2">
        <f t="shared" si="325"/>
        <v>1.0421711022196767E-2</v>
      </c>
      <c r="I3294">
        <f t="shared" si="326"/>
        <v>18971.064649171873</v>
      </c>
      <c r="J3294">
        <f t="shared" si="327"/>
        <v>30983.670959378065</v>
      </c>
      <c r="AB3294" s="1">
        <v>43518</v>
      </c>
      <c r="AC3294">
        <v>2904.96</v>
      </c>
    </row>
    <row r="3295" spans="1:29">
      <c r="A3295" s="1">
        <v>43500</v>
      </c>
      <c r="B3295">
        <v>3450.5844678683802</v>
      </c>
      <c r="D3295" s="1">
        <v>43535</v>
      </c>
      <c r="E3295">
        <f t="shared" si="322"/>
        <v>2915.11</v>
      </c>
      <c r="F3295">
        <f t="shared" si="323"/>
        <v>3411.90271153609</v>
      </c>
      <c r="G3295" s="2">
        <f t="shared" si="324"/>
        <v>-3.9776838221416977E-4</v>
      </c>
      <c r="H3295" s="2">
        <f t="shared" si="325"/>
        <v>-6.786388742629856E-3</v>
      </c>
      <c r="I3295">
        <f t="shared" si="326"/>
        <v>18963.518559477492</v>
      </c>
      <c r="J3295">
        <f t="shared" si="327"/>
        <v>30773.403723573996</v>
      </c>
      <c r="AB3295" s="1">
        <v>43521</v>
      </c>
      <c r="AC3295">
        <v>2905.59</v>
      </c>
    </row>
    <row r="3296" spans="1:29">
      <c r="A3296" s="1">
        <v>43501</v>
      </c>
      <c r="B3296">
        <v>3460.70059440971</v>
      </c>
      <c r="D3296" s="1">
        <v>43536</v>
      </c>
      <c r="E3296">
        <f t="shared" si="322"/>
        <v>2925.22</v>
      </c>
      <c r="F3296">
        <f t="shared" si="323"/>
        <v>3441.7847294059602</v>
      </c>
      <c r="G3296" s="2">
        <f t="shared" si="324"/>
        <v>3.4681367083917447E-3</v>
      </c>
      <c r="H3296" s="2">
        <f t="shared" si="325"/>
        <v>8.7268190054333398E-3</v>
      </c>
      <c r="I3296">
        <f t="shared" si="326"/>
        <v>19029.286634313885</v>
      </c>
      <c r="J3296">
        <f t="shared" si="327"/>
        <v>31041.957648050753</v>
      </c>
      <c r="AB3296" s="1">
        <v>43522</v>
      </c>
      <c r="AC3296">
        <v>2911.37</v>
      </c>
    </row>
    <row r="3297" spans="1:29">
      <c r="A3297" s="1">
        <v>43502</v>
      </c>
      <c r="B3297">
        <v>3448.8061997417199</v>
      </c>
      <c r="D3297" s="1">
        <v>43537</v>
      </c>
      <c r="E3297">
        <f t="shared" si="322"/>
        <v>2923.12</v>
      </c>
      <c r="F3297">
        <f t="shared" si="323"/>
        <v>3469.32811865234</v>
      </c>
      <c r="G3297" s="2">
        <f t="shared" si="324"/>
        <v>-7.1789472244820907E-4</v>
      </c>
      <c r="H3297" s="2">
        <f t="shared" si="325"/>
        <v>7.9712980862179598E-3</v>
      </c>
      <c r="I3297">
        <f t="shared" si="326"/>
        <v>19015.625609867158</v>
      </c>
      <c r="J3297">
        <f t="shared" si="327"/>
        <v>31289.402345643117</v>
      </c>
      <c r="AB3297" s="1">
        <v>43523</v>
      </c>
      <c r="AC3297">
        <v>2901.11</v>
      </c>
    </row>
    <row r="3298" spans="1:29">
      <c r="A3298" s="1">
        <v>43503</v>
      </c>
      <c r="B3298">
        <v>3453.9627736376201</v>
      </c>
      <c r="D3298" s="1">
        <v>43538</v>
      </c>
      <c r="E3298">
        <f t="shared" si="322"/>
        <v>2918.73</v>
      </c>
      <c r="F3298">
        <f t="shared" si="323"/>
        <v>3427.35990265997</v>
      </c>
      <c r="G3298" s="2">
        <f t="shared" si="324"/>
        <v>-1.5018199731793302E-3</v>
      </c>
      <c r="H3298" s="2">
        <f t="shared" si="325"/>
        <v>-1.2128278224603195E-2</v>
      </c>
      <c r="I3298">
        <f t="shared" si="326"/>
        <v>18987.06756352376</v>
      </c>
      <c r="J3298">
        <f t="shared" si="327"/>
        <v>30909.915768513605</v>
      </c>
      <c r="AB3298" s="1">
        <v>43524</v>
      </c>
      <c r="AC3298">
        <v>2901.84</v>
      </c>
    </row>
    <row r="3299" spans="1:29">
      <c r="A3299" s="1">
        <v>43504</v>
      </c>
      <c r="B3299">
        <v>3469.5961840633199</v>
      </c>
      <c r="D3299" s="1">
        <v>43539</v>
      </c>
      <c r="E3299">
        <f t="shared" si="322"/>
        <v>2926.79</v>
      </c>
      <c r="F3299">
        <f t="shared" si="323"/>
        <v>3456.8441541460802</v>
      </c>
      <c r="G3299" s="2">
        <f t="shared" si="324"/>
        <v>2.7614750250966047E-3</v>
      </c>
      <c r="H3299" s="2">
        <f t="shared" si="325"/>
        <v>8.5712639779934267E-3</v>
      </c>
      <c r="I3299">
        <f t="shared" si="326"/>
        <v>19039.499876400252</v>
      </c>
      <c r="J3299">
        <f t="shared" si="327"/>
        <v>31174.852816103074</v>
      </c>
      <c r="AB3299" s="1">
        <v>43525</v>
      </c>
      <c r="AC3299">
        <v>2897.06</v>
      </c>
    </row>
    <row r="3300" spans="1:29">
      <c r="A3300" s="1">
        <v>43507</v>
      </c>
      <c r="B3300">
        <v>3448.2679174730902</v>
      </c>
      <c r="D3300" s="1">
        <v>43542</v>
      </c>
      <c r="E3300">
        <f t="shared" si="322"/>
        <v>2928.49</v>
      </c>
      <c r="F3300">
        <f t="shared" si="323"/>
        <v>3455.3871561453602</v>
      </c>
      <c r="G3300" s="2">
        <f t="shared" si="324"/>
        <v>5.808411262850921E-4</v>
      </c>
      <c r="H3300" s="2">
        <f t="shared" si="325"/>
        <v>-4.5283132580556862E-4</v>
      </c>
      <c r="I3300">
        <f t="shared" si="326"/>
        <v>19050.558800952364</v>
      </c>
      <c r="J3300">
        <f t="shared" si="327"/>
        <v>31160.735866170566</v>
      </c>
      <c r="AB3300" s="1">
        <v>43528</v>
      </c>
      <c r="AC3300">
        <v>2904.73</v>
      </c>
    </row>
    <row r="3301" spans="1:29">
      <c r="A3301" s="1">
        <v>43508</v>
      </c>
      <c r="B3301">
        <v>3450.45845237614</v>
      </c>
      <c r="D3301" s="1">
        <v>43543</v>
      </c>
      <c r="E3301">
        <f t="shared" si="322"/>
        <v>2927.48</v>
      </c>
      <c r="F3301">
        <f t="shared" si="323"/>
        <v>3467.0205190860502</v>
      </c>
      <c r="G3301" s="2">
        <f t="shared" si="324"/>
        <v>-3.4488763833917524E-4</v>
      </c>
      <c r="H3301" s="2">
        <f t="shared" si="325"/>
        <v>3.335382918009245E-3</v>
      </c>
      <c r="I3301">
        <f t="shared" si="326"/>
        <v>19043.988498718463</v>
      </c>
      <c r="J3301">
        <f t="shared" si="327"/>
        <v>31264.668852291186</v>
      </c>
      <c r="AB3301" s="1">
        <v>43529</v>
      </c>
      <c r="AC3301">
        <v>2904.71</v>
      </c>
    </row>
    <row r="3302" spans="1:29">
      <c r="A3302" s="1">
        <v>43509</v>
      </c>
      <c r="B3302">
        <v>3450.9371091599</v>
      </c>
      <c r="D3302" s="1">
        <v>43544</v>
      </c>
      <c r="E3302">
        <f t="shared" si="322"/>
        <v>2939.26</v>
      </c>
      <c r="F3302">
        <f t="shared" si="323"/>
        <v>3468.3154224452201</v>
      </c>
      <c r="G3302" s="2">
        <f t="shared" si="324"/>
        <v>4.0239386776341757E-3</v>
      </c>
      <c r="H3302" s="2">
        <f t="shared" si="325"/>
        <v>3.4214248544824988E-4</v>
      </c>
      <c r="I3302">
        <f t="shared" si="326"/>
        <v>19120.620340614878</v>
      </c>
      <c r="J3302">
        <f t="shared" si="327"/>
        <v>31275.365823799024</v>
      </c>
      <c r="AB3302" s="1">
        <v>43530</v>
      </c>
      <c r="AC3302">
        <v>2907.98</v>
      </c>
    </row>
    <row r="3303" spans="1:29">
      <c r="A3303" s="1">
        <v>43510</v>
      </c>
      <c r="B3303">
        <v>3454.4163033424602</v>
      </c>
      <c r="D3303" s="1">
        <v>43545</v>
      </c>
      <c r="E3303">
        <f t="shared" si="322"/>
        <v>2942.91</v>
      </c>
      <c r="F3303">
        <f t="shared" si="323"/>
        <v>3487.4423636421802</v>
      </c>
      <c r="G3303" s="2">
        <f t="shared" si="324"/>
        <v>1.2418091628503269E-3</v>
      </c>
      <c r="H3303" s="2">
        <f t="shared" si="325"/>
        <v>5.4834148411132214E-3</v>
      </c>
      <c r="I3303">
        <f t="shared" si="326"/>
        <v>19144.364502153236</v>
      </c>
      <c r="J3303">
        <f t="shared" si="327"/>
        <v>31446.861628918487</v>
      </c>
      <c r="AB3303" s="1">
        <v>43531</v>
      </c>
      <c r="AC3303">
        <v>2916.44</v>
      </c>
    </row>
    <row r="3304" spans="1:29">
      <c r="A3304" s="1">
        <v>43511</v>
      </c>
      <c r="B3304">
        <v>3477.6064396410902</v>
      </c>
      <c r="D3304" s="1">
        <v>43546</v>
      </c>
      <c r="E3304">
        <f t="shared" si="322"/>
        <v>2960.12</v>
      </c>
      <c r="F3304">
        <f t="shared" si="323"/>
        <v>3520.8643307996499</v>
      </c>
      <c r="G3304" s="2">
        <f t="shared" si="324"/>
        <v>5.8479532163742132E-3</v>
      </c>
      <c r="H3304" s="2">
        <f t="shared" si="325"/>
        <v>9.552168934597061E-3</v>
      </c>
      <c r="I3304">
        <f t="shared" si="326"/>
        <v>19256.319850119042</v>
      </c>
      <c r="J3304">
        <f t="shared" si="327"/>
        <v>31747.247363660812</v>
      </c>
      <c r="AB3304" s="1">
        <v>43532</v>
      </c>
      <c r="AC3304">
        <v>2916.27</v>
      </c>
    </row>
    <row r="3305" spans="1:29">
      <c r="A3305" s="1">
        <v>43515</v>
      </c>
      <c r="B3305">
        <v>3541.6983243123</v>
      </c>
      <c r="D3305" s="1">
        <v>43549</v>
      </c>
      <c r="E3305">
        <f t="shared" si="322"/>
        <v>2967.72</v>
      </c>
      <c r="F3305">
        <f t="shared" si="323"/>
        <v>3556.6721453928899</v>
      </c>
      <c r="G3305" s="2">
        <f t="shared" si="324"/>
        <v>2.5674634812102859E-3</v>
      </c>
      <c r="H3305" s="2">
        <f t="shared" si="325"/>
        <v>1.0138828121985266E-2</v>
      </c>
      <c r="I3305">
        <f t="shared" si="326"/>
        <v>19305.759748116729</v>
      </c>
      <c r="J3305">
        <f t="shared" si="327"/>
        <v>32069.127248027115</v>
      </c>
      <c r="AB3305" s="1">
        <v>43535</v>
      </c>
      <c r="AC3305">
        <v>2915.11</v>
      </c>
    </row>
    <row r="3306" spans="1:29">
      <c r="A3306" s="1">
        <v>43516</v>
      </c>
      <c r="B3306">
        <v>3547.4718251776699</v>
      </c>
      <c r="D3306" s="1">
        <v>43550</v>
      </c>
      <c r="E3306">
        <f t="shared" si="322"/>
        <v>2970.01</v>
      </c>
      <c r="F3306">
        <f t="shared" si="323"/>
        <v>3539.63769637928</v>
      </c>
      <c r="G3306" s="2">
        <f t="shared" si="324"/>
        <v>7.7163613818020949E-4</v>
      </c>
      <c r="H3306" s="2">
        <f t="shared" si="325"/>
        <v>-4.8207839130807503E-3</v>
      </c>
      <c r="I3306">
        <f t="shared" si="326"/>
        <v>19320.6567700134</v>
      </c>
      <c r="J3306">
        <f t="shared" si="327"/>
        <v>31914.528915283288</v>
      </c>
      <c r="AB3306" s="1">
        <v>43536</v>
      </c>
      <c r="AC3306">
        <v>2925.22</v>
      </c>
    </row>
    <row r="3307" spans="1:29">
      <c r="A3307" s="1">
        <v>43517</v>
      </c>
      <c r="B3307">
        <v>3485.3071138083501</v>
      </c>
      <c r="D3307" s="1">
        <v>43551</v>
      </c>
      <c r="E3307">
        <f t="shared" si="322"/>
        <v>2977.96</v>
      </c>
      <c r="F3307">
        <f t="shared" si="323"/>
        <v>3537.64413055969</v>
      </c>
      <c r="G3307" s="2">
        <f t="shared" si="324"/>
        <v>2.6767586641121E-3</v>
      </c>
      <c r="H3307" s="2">
        <f t="shared" si="325"/>
        <v>-5.945610349578404E-4</v>
      </c>
      <c r="I3307">
        <f t="shared" si="326"/>
        <v>19372.373505418869</v>
      </c>
      <c r="J3307">
        <f t="shared" si="327"/>
        <v>31895.553779941227</v>
      </c>
      <c r="AB3307" s="1">
        <v>43537</v>
      </c>
      <c r="AC3307">
        <v>2923.12</v>
      </c>
    </row>
    <row r="3308" spans="1:29">
      <c r="A3308" s="1">
        <v>43518</v>
      </c>
      <c r="B3308">
        <v>3507.0121120117801</v>
      </c>
      <c r="D3308" s="1">
        <v>43552</v>
      </c>
      <c r="E3308">
        <f t="shared" si="322"/>
        <v>2976.93</v>
      </c>
      <c r="F3308">
        <f t="shared" si="323"/>
        <v>3479.6426463483199</v>
      </c>
      <c r="G3308" s="2">
        <f t="shared" si="324"/>
        <v>-3.4587435694244384E-4</v>
      </c>
      <c r="H3308" s="2">
        <f t="shared" si="325"/>
        <v>-1.6426860476216141E-2</v>
      </c>
      <c r="I3308">
        <f t="shared" si="326"/>
        <v>19365.673098190233</v>
      </c>
      <c r="J3308">
        <f t="shared" si="327"/>
        <v>31371.609968186483</v>
      </c>
      <c r="AB3308" s="1">
        <v>43538</v>
      </c>
      <c r="AC3308">
        <v>2918.73</v>
      </c>
    </row>
    <row r="3309" spans="1:29">
      <c r="A3309" s="1">
        <v>43521</v>
      </c>
      <c r="B3309">
        <v>3498.9923468260099</v>
      </c>
      <c r="D3309" s="1">
        <v>43553</v>
      </c>
      <c r="E3309">
        <f t="shared" si="322"/>
        <v>2974.53</v>
      </c>
      <c r="F3309">
        <f t="shared" si="323"/>
        <v>3484.61329144209</v>
      </c>
      <c r="G3309" s="2">
        <f t="shared" si="324"/>
        <v>-8.0619967550454863E-4</v>
      </c>
      <c r="H3309" s="2">
        <f t="shared" si="325"/>
        <v>1.3971437738096956E-3</v>
      </c>
      <c r="I3309">
        <f t="shared" si="326"/>
        <v>19350.060498822546</v>
      </c>
      <c r="J3309">
        <f t="shared" si="327"/>
        <v>31415.44061772792</v>
      </c>
      <c r="AB3309" s="1">
        <v>43539</v>
      </c>
      <c r="AC3309">
        <v>2926.79</v>
      </c>
    </row>
    <row r="3310" spans="1:29">
      <c r="A3310" s="1">
        <v>43522</v>
      </c>
      <c r="B3310">
        <v>3503.6977560048999</v>
      </c>
      <c r="D3310" s="1">
        <v>43556</v>
      </c>
      <c r="E3310">
        <f t="shared" si="322"/>
        <v>2962.07</v>
      </c>
      <c r="F3310">
        <f t="shared" si="323"/>
        <v>3458.7225525587</v>
      </c>
      <c r="G3310" s="2">
        <f t="shared" si="324"/>
        <v>-4.1888970694530236E-3</v>
      </c>
      <c r="H3310" s="2">
        <f t="shared" si="325"/>
        <v>-7.4613670355802349E-3</v>
      </c>
      <c r="I3310">
        <f t="shared" si="326"/>
        <v>19269.005087105288</v>
      </c>
      <c r="J3310">
        <f t="shared" si="327"/>
        <v>31181.038484694578</v>
      </c>
      <c r="AB3310" s="1">
        <v>43542</v>
      </c>
      <c r="AC3310">
        <v>2928.49</v>
      </c>
    </row>
    <row r="3311" spans="1:29">
      <c r="A3311" s="1">
        <v>43523</v>
      </c>
      <c r="B3311">
        <v>3472.9862517479301</v>
      </c>
      <c r="D3311" s="1">
        <v>43557</v>
      </c>
      <c r="E3311">
        <f t="shared" si="322"/>
        <v>2965.51</v>
      </c>
      <c r="F3311">
        <f t="shared" si="323"/>
        <v>3465.8234286813999</v>
      </c>
      <c r="G3311" s="2">
        <f t="shared" si="324"/>
        <v>1.1613500018567979E-3</v>
      </c>
      <c r="H3311" s="2">
        <f t="shared" si="325"/>
        <v>2.0216851191264492E-3</v>
      </c>
      <c r="I3311">
        <f t="shared" si="326"/>
        <v>19291.383146198976</v>
      </c>
      <c r="J3311">
        <f t="shared" si="327"/>
        <v>31244.076726197993</v>
      </c>
      <c r="AB3311" s="1">
        <v>43543</v>
      </c>
      <c r="AC3311">
        <v>2927.48</v>
      </c>
    </row>
    <row r="3312" spans="1:29">
      <c r="A3312" s="1">
        <v>43524</v>
      </c>
      <c r="B3312">
        <v>3458.8812662036798</v>
      </c>
      <c r="D3312" s="1">
        <v>43558</v>
      </c>
      <c r="E3312">
        <f t="shared" si="322"/>
        <v>2960.99</v>
      </c>
      <c r="F3312">
        <f t="shared" si="323"/>
        <v>3460.0134915692802</v>
      </c>
      <c r="G3312" s="2">
        <f t="shared" si="324"/>
        <v>-1.524189768370543E-3</v>
      </c>
      <c r="H3312" s="2">
        <f t="shared" si="325"/>
        <v>-1.7077003626256074E-3</v>
      </c>
      <c r="I3312">
        <f t="shared" si="326"/>
        <v>19261.979417389823</v>
      </c>
      <c r="J3312">
        <f t="shared" si="327"/>
        <v>31190.721205042762</v>
      </c>
      <c r="AB3312" s="1">
        <v>43544</v>
      </c>
      <c r="AC3312">
        <v>2939.26</v>
      </c>
    </row>
    <row r="3313" spans="1:29">
      <c r="A3313" s="1">
        <v>43525</v>
      </c>
      <c r="B3313">
        <v>3409.3379868274001</v>
      </c>
      <c r="D3313" s="1">
        <v>43559</v>
      </c>
      <c r="E3313">
        <f t="shared" si="322"/>
        <v>2963.65</v>
      </c>
      <c r="F3313">
        <f t="shared" si="323"/>
        <v>3460.6331871470802</v>
      </c>
      <c r="G3313" s="2">
        <f t="shared" si="324"/>
        <v>8.9834818759948476E-4</v>
      </c>
      <c r="H3313" s="2">
        <f t="shared" si="325"/>
        <v>1.4775286342890792E-4</v>
      </c>
      <c r="I3313">
        <f t="shared" si="326"/>
        <v>19279.283381689012</v>
      </c>
      <c r="J3313">
        <f t="shared" si="327"/>
        <v>31195.329723413219</v>
      </c>
      <c r="AB3313" s="1">
        <v>43545</v>
      </c>
      <c r="AC3313">
        <v>2942.91</v>
      </c>
    </row>
    <row r="3314" spans="1:29">
      <c r="A3314" s="1">
        <v>43528</v>
      </c>
      <c r="B3314">
        <v>3387.6664641505799</v>
      </c>
      <c r="D3314" s="1">
        <v>43560</v>
      </c>
      <c r="E3314">
        <f t="shared" si="322"/>
        <v>2968.23</v>
      </c>
      <c r="F3314">
        <f t="shared" si="323"/>
        <v>3469.39196528719</v>
      </c>
      <c r="G3314" s="2">
        <f t="shared" si="324"/>
        <v>1.5453916623082709E-3</v>
      </c>
      <c r="H3314" s="2">
        <f t="shared" si="325"/>
        <v>2.499626388706789E-3</v>
      </c>
      <c r="I3314">
        <f t="shared" si="326"/>
        <v>19309.077425482352</v>
      </c>
      <c r="J3314">
        <f t="shared" si="327"/>
        <v>31273.306392794268</v>
      </c>
      <c r="AB3314" s="1">
        <v>43546</v>
      </c>
      <c r="AC3314">
        <v>2960.12</v>
      </c>
    </row>
    <row r="3315" spans="1:29">
      <c r="A3315" s="1">
        <v>43529</v>
      </c>
      <c r="B3315">
        <v>3380.7307114377099</v>
      </c>
      <c r="D3315" s="1">
        <v>43563</v>
      </c>
      <c r="E3315">
        <f t="shared" si="322"/>
        <v>2966.81</v>
      </c>
      <c r="F3315">
        <f t="shared" si="323"/>
        <v>3485.0506787178601</v>
      </c>
      <c r="G3315" s="2">
        <f t="shared" si="324"/>
        <v>-4.7839958493789414E-4</v>
      </c>
      <c r="H3315" s="2">
        <f t="shared" si="325"/>
        <v>4.4820391877390068E-3</v>
      </c>
      <c r="I3315">
        <f t="shared" si="326"/>
        <v>19299.839970856468</v>
      </c>
      <c r="J3315">
        <f t="shared" si="327"/>
        <v>31413.474577576937</v>
      </c>
      <c r="AB3315" s="1">
        <v>43549</v>
      </c>
      <c r="AC3315">
        <v>2967.72</v>
      </c>
    </row>
    <row r="3316" spans="1:29">
      <c r="A3316" s="1">
        <v>43530</v>
      </c>
      <c r="B3316">
        <v>3392.9833744736302</v>
      </c>
      <c r="D3316" s="1">
        <v>43564</v>
      </c>
      <c r="E3316">
        <f t="shared" si="322"/>
        <v>2972.85</v>
      </c>
      <c r="F3316">
        <f t="shared" si="323"/>
        <v>3508.9744456644798</v>
      </c>
      <c r="G3316" s="2">
        <f t="shared" si="324"/>
        <v>2.0358566945641865E-3</v>
      </c>
      <c r="H3316" s="2">
        <f t="shared" si="325"/>
        <v>6.8333334488313805E-3</v>
      </c>
      <c r="I3316">
        <f t="shared" si="326"/>
        <v>19339.131679265152</v>
      </c>
      <c r="J3316">
        <f t="shared" si="327"/>
        <v>31628.133324151906</v>
      </c>
      <c r="AB3316" s="1">
        <v>43550</v>
      </c>
      <c r="AC3316">
        <v>2970.01</v>
      </c>
    </row>
    <row r="3317" spans="1:29">
      <c r="A3317" s="1">
        <v>43531</v>
      </c>
      <c r="B3317">
        <v>3399.5710739125102</v>
      </c>
      <c r="D3317" s="1">
        <v>43565</v>
      </c>
      <c r="E3317">
        <f t="shared" si="322"/>
        <v>2978.46</v>
      </c>
      <c r="F3317">
        <f t="shared" si="323"/>
        <v>3530.3193980584001</v>
      </c>
      <c r="G3317" s="2">
        <f t="shared" si="324"/>
        <v>1.8870780564106404E-3</v>
      </c>
      <c r="H3317" s="2">
        <f t="shared" si="325"/>
        <v>6.0516111356084482E-3</v>
      </c>
      <c r="I3317">
        <f t="shared" si="326"/>
        <v>19375.626130287128</v>
      </c>
      <c r="J3317">
        <f t="shared" si="327"/>
        <v>31819.534487974848</v>
      </c>
      <c r="AB3317" s="1">
        <v>43551</v>
      </c>
      <c r="AC3317">
        <v>2977.96</v>
      </c>
    </row>
    <row r="3318" spans="1:29">
      <c r="A3318" s="1">
        <v>43532</v>
      </c>
      <c r="B3318">
        <v>3435.1069950993401</v>
      </c>
      <c r="D3318" s="1">
        <v>43566</v>
      </c>
      <c r="E3318">
        <f t="shared" si="322"/>
        <v>2977.01</v>
      </c>
      <c r="F3318">
        <f t="shared" si="323"/>
        <v>3472.2080692088798</v>
      </c>
      <c r="G3318" s="2">
        <f t="shared" si="324"/>
        <v>-4.8682876385774954E-4</v>
      </c>
      <c r="H3318" s="2">
        <f t="shared" si="325"/>
        <v>-1.6491992648832086E-2</v>
      </c>
      <c r="I3318">
        <f t="shared" si="326"/>
        <v>19366.193518169152</v>
      </c>
      <c r="J3318">
        <f t="shared" si="327"/>
        <v>31294.766959109907</v>
      </c>
      <c r="AB3318" s="1">
        <v>43552</v>
      </c>
      <c r="AC3318">
        <v>2976.93</v>
      </c>
    </row>
    <row r="3319" spans="1:29">
      <c r="A3319" s="1">
        <v>43535</v>
      </c>
      <c r="B3319">
        <v>3411.90271153609</v>
      </c>
      <c r="D3319" s="1">
        <v>43567</v>
      </c>
      <c r="E3319">
        <f t="shared" si="322"/>
        <v>2974.29</v>
      </c>
      <c r="F3319">
        <f t="shared" si="323"/>
        <v>3472.2146249014399</v>
      </c>
      <c r="G3319" s="2">
        <f t="shared" si="324"/>
        <v>-9.1366841226603324E-4</v>
      </c>
      <c r="H3319" s="2">
        <f t="shared" si="325"/>
        <v>-2.9461159196141676E-5</v>
      </c>
      <c r="I3319">
        <f t="shared" si="326"/>
        <v>19348.499238885768</v>
      </c>
      <c r="J3319">
        <f t="shared" si="327"/>
        <v>31293.844978998521</v>
      </c>
      <c r="AB3319" s="1">
        <v>43553</v>
      </c>
      <c r="AC3319">
        <v>2974.53</v>
      </c>
    </row>
    <row r="3320" spans="1:29">
      <c r="A3320" s="1">
        <v>43536</v>
      </c>
      <c r="B3320">
        <v>3441.7847294059602</v>
      </c>
      <c r="D3320" s="1">
        <v>43570</v>
      </c>
      <c r="E3320">
        <f t="shared" si="322"/>
        <v>2977.75</v>
      </c>
      <c r="F3320">
        <f t="shared" si="323"/>
        <v>3466.5334193154599</v>
      </c>
      <c r="G3320" s="2">
        <f t="shared" si="324"/>
        <v>1.1633028386606181E-3</v>
      </c>
      <c r="H3320" s="2">
        <f t="shared" si="325"/>
        <v>-1.6675399951433848E-3</v>
      </c>
      <c r="I3320">
        <f t="shared" si="326"/>
        <v>19371.007402974188</v>
      </c>
      <c r="J3320">
        <f t="shared" si="327"/>
        <v>31241.661240894224</v>
      </c>
      <c r="AB3320" s="1">
        <v>43556</v>
      </c>
      <c r="AC3320">
        <v>2962.07</v>
      </c>
    </row>
    <row r="3321" spans="1:29">
      <c r="A3321" s="1">
        <v>43537</v>
      </c>
      <c r="B3321">
        <v>3469.32811865234</v>
      </c>
      <c r="D3321" s="1">
        <v>43571</v>
      </c>
      <c r="E3321">
        <f t="shared" si="322"/>
        <v>2971.72</v>
      </c>
      <c r="F3321">
        <f t="shared" si="323"/>
        <v>3422.4889508245001</v>
      </c>
      <c r="G3321" s="2">
        <f t="shared" si="324"/>
        <v>-2.0250188901016486E-3</v>
      </c>
      <c r="H3321" s="2">
        <f t="shared" si="325"/>
        <v>-1.2736972710667682E-2</v>
      </c>
      <c r="I3321">
        <f t="shared" si="326"/>
        <v>19331.780747062865</v>
      </c>
      <c r="J3321">
        <f t="shared" si="327"/>
        <v>30843.737054233032</v>
      </c>
      <c r="AB3321" s="1">
        <v>43557</v>
      </c>
      <c r="AC3321">
        <v>2965.51</v>
      </c>
    </row>
    <row r="3322" spans="1:29">
      <c r="A3322" s="1">
        <v>43538</v>
      </c>
      <c r="B3322">
        <v>3427.35990265997</v>
      </c>
      <c r="D3322" s="1">
        <v>43572</v>
      </c>
      <c r="E3322">
        <f t="shared" si="322"/>
        <v>2972.18</v>
      </c>
      <c r="F3322">
        <f t="shared" si="323"/>
        <v>3423.1659592861402</v>
      </c>
      <c r="G3322" s="2">
        <f t="shared" si="324"/>
        <v>1.5479251073458045E-4</v>
      </c>
      <c r="H3322" s="2">
        <f t="shared" si="325"/>
        <v>1.6646252405147022E-4</v>
      </c>
      <c r="I3322">
        <f t="shared" si="326"/>
        <v>19334.773161941674</v>
      </c>
      <c r="J3322">
        <f t="shared" si="327"/>
        <v>30848.871380554257</v>
      </c>
      <c r="AB3322" s="1">
        <v>43558</v>
      </c>
      <c r="AC3322">
        <v>2960.99</v>
      </c>
    </row>
    <row r="3323" spans="1:29">
      <c r="A3323" s="1">
        <v>43539</v>
      </c>
      <c r="B3323">
        <v>3456.8441541460802</v>
      </c>
      <c r="D3323" s="1">
        <v>43573</v>
      </c>
      <c r="E3323">
        <f t="shared" si="322"/>
        <v>2977.27</v>
      </c>
      <c r="F3323">
        <f t="shared" si="323"/>
        <v>3427.75391835344</v>
      </c>
      <c r="G3323" s="2">
        <f t="shared" si="324"/>
        <v>1.7125476922663641E-3</v>
      </c>
      <c r="H3323" s="2">
        <f t="shared" si="325"/>
        <v>1.308918581385122E-3</v>
      </c>
      <c r="I3323">
        <f t="shared" si="326"/>
        <v>19367.884883100651</v>
      </c>
      <c r="J3323">
        <f t="shared" si="327"/>
        <v>30889.250041519022</v>
      </c>
      <c r="AB3323" s="1">
        <v>43559</v>
      </c>
      <c r="AC3323">
        <v>2963.65</v>
      </c>
    </row>
    <row r="3324" spans="1:29">
      <c r="A3324" s="1">
        <v>43542</v>
      </c>
      <c r="B3324">
        <v>3455.3871561453602</v>
      </c>
      <c r="D3324" s="1">
        <v>43577</v>
      </c>
      <c r="E3324">
        <f t="shared" si="322"/>
        <v>2970.51</v>
      </c>
      <c r="F3324">
        <f t="shared" si="323"/>
        <v>3424.5558959906698</v>
      </c>
      <c r="G3324" s="2">
        <f t="shared" si="324"/>
        <v>-2.2705364310257048E-3</v>
      </c>
      <c r="H3324" s="2">
        <f t="shared" si="325"/>
        <v>-9.6432818878048254E-4</v>
      </c>
      <c r="I3324">
        <f t="shared" si="326"/>
        <v>19323.909394881659</v>
      </c>
      <c r="J3324">
        <f t="shared" si="327"/>
        <v>30859.462666973697</v>
      </c>
      <c r="AB3324" s="1">
        <v>43560</v>
      </c>
      <c r="AC3324">
        <v>2968.23</v>
      </c>
    </row>
    <row r="3325" spans="1:29">
      <c r="A3325" s="1">
        <v>43543</v>
      </c>
      <c r="B3325">
        <v>3467.0205190860502</v>
      </c>
      <c r="D3325" s="1">
        <v>43578</v>
      </c>
      <c r="E3325">
        <f t="shared" si="322"/>
        <v>2975.14</v>
      </c>
      <c r="F3325">
        <f t="shared" si="323"/>
        <v>3418.0743201139098</v>
      </c>
      <c r="G3325" s="2">
        <f t="shared" si="324"/>
        <v>1.5586549111095138E-3</v>
      </c>
      <c r="H3325" s="2">
        <f t="shared" si="325"/>
        <v>-1.9240255339128313E-3</v>
      </c>
      <c r="I3325">
        <f t="shared" si="326"/>
        <v>19354.028701161827</v>
      </c>
      <c r="J3325">
        <f t="shared" si="327"/>
        <v>30800.08827283961</v>
      </c>
      <c r="AB3325" s="1">
        <v>43563</v>
      </c>
      <c r="AC3325">
        <v>2966.81</v>
      </c>
    </row>
    <row r="3326" spans="1:29">
      <c r="A3326" s="1">
        <v>43544</v>
      </c>
      <c r="B3326">
        <v>3468.3154224452201</v>
      </c>
      <c r="D3326" s="1">
        <v>43579</v>
      </c>
      <c r="E3326">
        <f t="shared" si="322"/>
        <v>2985.37</v>
      </c>
      <c r="F3326">
        <f t="shared" si="323"/>
        <v>3446.0295799107198</v>
      </c>
      <c r="G3326" s="2">
        <f t="shared" si="324"/>
        <v>3.4384936507190211E-3</v>
      </c>
      <c r="H3326" s="2">
        <f t="shared" si="325"/>
        <v>8.1473084759325579E-3</v>
      </c>
      <c r="I3326">
        <f t="shared" si="326"/>
        <v>19420.577405966607</v>
      </c>
      <c r="J3326">
        <f t="shared" si="327"/>
        <v>31051.026093084383</v>
      </c>
      <c r="AB3326" s="1">
        <v>43564</v>
      </c>
      <c r="AC3326">
        <v>2972.85</v>
      </c>
    </row>
    <row r="3327" spans="1:29">
      <c r="A3327" s="1">
        <v>43545</v>
      </c>
      <c r="B3327">
        <v>3487.4423636421802</v>
      </c>
      <c r="D3327" s="1">
        <v>43580</v>
      </c>
      <c r="E3327">
        <f t="shared" si="322"/>
        <v>2983.81</v>
      </c>
      <c r="F3327">
        <f t="shared" si="323"/>
        <v>3445.0666462455802</v>
      </c>
      <c r="G3327" s="2">
        <f t="shared" si="324"/>
        <v>-5.2254829384634771E-4</v>
      </c>
      <c r="H3327" s="2">
        <f t="shared" si="325"/>
        <v>-3.1078199785897686E-4</v>
      </c>
      <c r="I3327">
        <f t="shared" si="326"/>
        <v>19410.429216377608</v>
      </c>
      <c r="J3327">
        <f t="shared" si="327"/>
        <v>31041.375993159603</v>
      </c>
      <c r="AB3327" s="1">
        <v>43565</v>
      </c>
      <c r="AC3327">
        <v>2978.46</v>
      </c>
    </row>
    <row r="3328" spans="1:29">
      <c r="A3328" s="1">
        <v>43546</v>
      </c>
      <c r="B3328">
        <v>3520.8643307996499</v>
      </c>
      <c r="D3328" s="1">
        <v>43581</v>
      </c>
      <c r="E3328">
        <f t="shared" si="322"/>
        <v>2990.57</v>
      </c>
      <c r="F3328">
        <f t="shared" si="323"/>
        <v>3477.64394084178</v>
      </c>
      <c r="G3328" s="2">
        <f t="shared" si="324"/>
        <v>2.2655598044112324E-3</v>
      </c>
      <c r="H3328" s="2">
        <f t="shared" si="325"/>
        <v>9.4248668676425121E-3</v>
      </c>
      <c r="I3328">
        <f t="shared" si="326"/>
        <v>19454.404704596604</v>
      </c>
      <c r="J3328">
        <f t="shared" si="327"/>
        <v>31333.936829283564</v>
      </c>
      <c r="AB3328" s="1">
        <v>43566</v>
      </c>
      <c r="AC3328">
        <v>2977.01</v>
      </c>
    </row>
    <row r="3329" spans="1:29">
      <c r="A3329" s="1">
        <v>43549</v>
      </c>
      <c r="B3329">
        <v>3556.6721453928899</v>
      </c>
      <c r="D3329" s="1">
        <v>43584</v>
      </c>
      <c r="E3329">
        <f t="shared" si="322"/>
        <v>2984.94</v>
      </c>
      <c r="F3329">
        <f t="shared" si="323"/>
        <v>3451.9179457016398</v>
      </c>
      <c r="G3329" s="2">
        <f t="shared" si="324"/>
        <v>-1.882584256512998E-3</v>
      </c>
      <c r="H3329" s="2">
        <f t="shared" si="325"/>
        <v>-7.4288848879098587E-3</v>
      </c>
      <c r="I3329">
        <f t="shared" si="326"/>
        <v>19417.780148579899</v>
      </c>
      <c r="J3329">
        <f t="shared" si="327"/>
        <v>31101.160619493778</v>
      </c>
      <c r="AB3329" s="1">
        <v>43567</v>
      </c>
      <c r="AC3329">
        <v>2974.29</v>
      </c>
    </row>
    <row r="3330" spans="1:29">
      <c r="A3330" s="1">
        <v>43550</v>
      </c>
      <c r="B3330">
        <v>3539.63769637928</v>
      </c>
      <c r="D3330" s="1">
        <v>43585</v>
      </c>
      <c r="E3330">
        <f t="shared" si="322"/>
        <v>2990.68</v>
      </c>
      <c r="F3330">
        <f t="shared" si="323"/>
        <v>3469.7602589870799</v>
      </c>
      <c r="G3330" s="2">
        <f t="shared" si="324"/>
        <v>1.9229867267012146E-3</v>
      </c>
      <c r="H3330" s="2">
        <f t="shared" si="325"/>
        <v>5.1374623257028577E-3</v>
      </c>
      <c r="I3330">
        <f t="shared" si="326"/>
        <v>19455.120282067619</v>
      </c>
      <c r="J3330">
        <f t="shared" si="327"/>
        <v>31260.941660462056</v>
      </c>
      <c r="AB3330" s="1">
        <v>43570</v>
      </c>
      <c r="AC3330">
        <v>2977.75</v>
      </c>
    </row>
    <row r="3331" spans="1:29">
      <c r="A3331" s="1">
        <v>43551</v>
      </c>
      <c r="B3331">
        <v>3537.64413055969</v>
      </c>
      <c r="D3331" s="1">
        <v>43586</v>
      </c>
      <c r="E3331">
        <f t="shared" si="322"/>
        <v>2991.69</v>
      </c>
      <c r="F3331">
        <f t="shared" si="323"/>
        <v>3466.89095362136</v>
      </c>
      <c r="G3331" s="2">
        <f t="shared" si="324"/>
        <v>3.3771583720088039E-4</v>
      </c>
      <c r="H3331" s="2">
        <f t="shared" si="325"/>
        <v>-8.5829549414765316E-4</v>
      </c>
      <c r="I3331">
        <f t="shared" si="326"/>
        <v>19461.690584301523</v>
      </c>
      <c r="J3331">
        <f t="shared" si="327"/>
        <v>31234.11053509207</v>
      </c>
      <c r="AB3331" s="1">
        <v>43571</v>
      </c>
      <c r="AC3331">
        <v>2971.72</v>
      </c>
    </row>
    <row r="3332" spans="1:29">
      <c r="A3332" s="1">
        <v>43552</v>
      </c>
      <c r="B3332">
        <v>3479.6426463483199</v>
      </c>
      <c r="D3332" s="1">
        <v>43587</v>
      </c>
      <c r="E3332">
        <f t="shared" si="322"/>
        <v>2980.84</v>
      </c>
      <c r="F3332">
        <f t="shared" si="323"/>
        <v>3421.6327744157002</v>
      </c>
      <c r="G3332" s="2">
        <f t="shared" si="324"/>
        <v>-3.626712660736886E-3</v>
      </c>
      <c r="H3332" s="2">
        <f t="shared" si="325"/>
        <v>-1.3085748612360259E-2</v>
      </c>
      <c r="I3332">
        <f t="shared" si="326"/>
        <v>19391.108624660093</v>
      </c>
      <c r="J3332">
        <f t="shared" si="327"/>
        <v>30825.388816499184</v>
      </c>
      <c r="AB3332" s="1">
        <v>43572</v>
      </c>
      <c r="AC3332">
        <v>2972.18</v>
      </c>
    </row>
    <row r="3333" spans="1:29">
      <c r="A3333" s="1">
        <v>43553</v>
      </c>
      <c r="B3333">
        <v>3484.61329144209</v>
      </c>
      <c r="D3333" s="1">
        <v>43588</v>
      </c>
      <c r="E3333">
        <f t="shared" ref="E3333:E3396" si="328">SUMIF(AB:AB,D3333,AC:AC)</f>
        <v>2985.85</v>
      </c>
      <c r="F3333">
        <f t="shared" ref="F3333:F3396" si="329">SUMIF(A:A,D3333,B:B)</f>
        <v>3451.9870653134799</v>
      </c>
      <c r="G3333" s="2">
        <f t="shared" ref="G3333:G3396" si="330">E3333/E3332-1</f>
        <v>1.6807342896631994E-3</v>
      </c>
      <c r="H3333" s="2">
        <f t="shared" ref="H3333:H3396" si="331">(F3333/F3332-1)-($M$23/252)</f>
        <v>8.8399391226455463E-3</v>
      </c>
      <c r="I3333">
        <f t="shared" ref="I3333:I3396" si="332">I3332*(1+G3333)</f>
        <v>19423.699925840145</v>
      </c>
      <c r="J3333">
        <f t="shared" ref="J3333:J3396" si="333">J3332*(1+H3333)</f>
        <v>31097.883377068913</v>
      </c>
      <c r="AB3333" s="1">
        <v>43573</v>
      </c>
      <c r="AC3333">
        <v>2977.27</v>
      </c>
    </row>
    <row r="3334" spans="1:29">
      <c r="A3334" s="1">
        <v>43556</v>
      </c>
      <c r="B3334">
        <v>3458.7225525587</v>
      </c>
      <c r="D3334" s="1">
        <v>43591</v>
      </c>
      <c r="E3334">
        <f t="shared" si="328"/>
        <v>2989.2</v>
      </c>
      <c r="F3334">
        <f t="shared" si="329"/>
        <v>3463.98760028271</v>
      </c>
      <c r="G3334" s="2">
        <f t="shared" si="330"/>
        <v>1.1219585712611835E-3</v>
      </c>
      <c r="H3334" s="2">
        <f t="shared" si="331"/>
        <v>3.4450644482136535E-3</v>
      </c>
      <c r="I3334">
        <f t="shared" si="332"/>
        <v>19445.492512457546</v>
      </c>
      <c r="J3334">
        <f t="shared" si="333"/>
        <v>31205.017589505944</v>
      </c>
      <c r="AB3334" s="1">
        <v>43577</v>
      </c>
      <c r="AC3334">
        <v>2970.51</v>
      </c>
    </row>
    <row r="3335" spans="1:29">
      <c r="A3335" s="1">
        <v>43557</v>
      </c>
      <c r="B3335">
        <v>3465.8234286813999</v>
      </c>
      <c r="D3335" s="1">
        <v>43592</v>
      </c>
      <c r="E3335">
        <f t="shared" si="328"/>
        <v>2996.96</v>
      </c>
      <c r="F3335">
        <f t="shared" si="329"/>
        <v>3478.0497282873798</v>
      </c>
      <c r="G3335" s="2">
        <f t="shared" si="330"/>
        <v>2.5960123109862732E-3</v>
      </c>
      <c r="H3335" s="2">
        <f t="shared" si="331"/>
        <v>4.0281711001098567E-3</v>
      </c>
      <c r="I3335">
        <f t="shared" si="332"/>
        <v>19495.973250413077</v>
      </c>
      <c r="J3335">
        <f t="shared" si="333"/>
        <v>31330.716739538409</v>
      </c>
      <c r="AB3335" s="1">
        <v>43578</v>
      </c>
      <c r="AC3335">
        <v>2975.14</v>
      </c>
    </row>
    <row r="3336" spans="1:29">
      <c r="A3336" s="1">
        <v>43558</v>
      </c>
      <c r="B3336">
        <v>3460.0134915692802</v>
      </c>
      <c r="D3336" s="1">
        <v>43593</v>
      </c>
      <c r="E3336">
        <f t="shared" si="328"/>
        <v>2989.57</v>
      </c>
      <c r="F3336">
        <f t="shared" si="329"/>
        <v>3457.84833651997</v>
      </c>
      <c r="G3336" s="2">
        <f t="shared" si="330"/>
        <v>-2.4658320431369951E-3</v>
      </c>
      <c r="H3336" s="2">
        <f t="shared" si="331"/>
        <v>-5.8396019185256495E-3</v>
      </c>
      <c r="I3336">
        <f t="shared" si="332"/>
        <v>19447.899454860068</v>
      </c>
      <c r="J3336">
        <f t="shared" si="333"/>
        <v>31147.757825957418</v>
      </c>
      <c r="AB3336" s="1">
        <v>43579</v>
      </c>
      <c r="AC3336">
        <v>2985.37</v>
      </c>
    </row>
    <row r="3337" spans="1:29">
      <c r="A3337" s="1">
        <v>43559</v>
      </c>
      <c r="B3337">
        <v>3460.6331871470802</v>
      </c>
      <c r="D3337" s="1">
        <v>43594</v>
      </c>
      <c r="E3337">
        <f t="shared" si="328"/>
        <v>2989.75</v>
      </c>
      <c r="F3337">
        <f t="shared" si="329"/>
        <v>3468.89060154766</v>
      </c>
      <c r="G3337" s="2">
        <f t="shared" si="330"/>
        <v>6.0209327762850151E-5</v>
      </c>
      <c r="H3337" s="2">
        <f t="shared" si="331"/>
        <v>3.1620427394650438E-3</v>
      </c>
      <c r="I3337">
        <f t="shared" si="332"/>
        <v>19449.070399812645</v>
      </c>
      <c r="J3337">
        <f t="shared" si="333"/>
        <v>31246.2483674416</v>
      </c>
      <c r="AB3337" s="1">
        <v>43580</v>
      </c>
      <c r="AC3337">
        <v>2983.81</v>
      </c>
    </row>
    <row r="3338" spans="1:29">
      <c r="A3338" s="1">
        <v>43560</v>
      </c>
      <c r="B3338">
        <v>3469.39196528719</v>
      </c>
      <c r="D3338" s="1">
        <v>43595</v>
      </c>
      <c r="E3338">
        <f t="shared" si="328"/>
        <v>2989.98</v>
      </c>
      <c r="F3338">
        <f t="shared" si="329"/>
        <v>3474.3633334713099</v>
      </c>
      <c r="G3338" s="2">
        <f t="shared" si="330"/>
        <v>7.6929509156276055E-5</v>
      </c>
      <c r="H3338" s="2">
        <f t="shared" si="331"/>
        <v>1.5463113636347788E-3</v>
      </c>
      <c r="I3338">
        <f t="shared" si="332"/>
        <v>19450.566607252047</v>
      </c>
      <c r="J3338">
        <f t="shared" si="333"/>
        <v>31294.564796363127</v>
      </c>
      <c r="AB3338" s="1">
        <v>43581</v>
      </c>
      <c r="AC3338">
        <v>2990.57</v>
      </c>
    </row>
    <row r="3339" spans="1:29">
      <c r="A3339" s="1">
        <v>43563</v>
      </c>
      <c r="B3339">
        <v>3485.0506787178601</v>
      </c>
      <c r="D3339" s="1">
        <v>43598</v>
      </c>
      <c r="E3339">
        <f t="shared" si="328"/>
        <v>2995.22</v>
      </c>
      <c r="F3339">
        <f t="shared" si="329"/>
        <v>3519.82152130543</v>
      </c>
      <c r="G3339" s="2">
        <f t="shared" si="330"/>
        <v>1.7525200837462673E-3</v>
      </c>
      <c r="H3339" s="2">
        <f t="shared" si="331"/>
        <v>1.3052540839399629E-2</v>
      </c>
      <c r="I3339">
        <f t="shared" si="332"/>
        <v>19484.654115871501</v>
      </c>
      <c r="J3339">
        <f t="shared" si="333"/>
        <v>31703.038381418894</v>
      </c>
      <c r="AB3339" s="1">
        <v>43584</v>
      </c>
      <c r="AC3339">
        <v>2984.94</v>
      </c>
    </row>
    <row r="3340" spans="1:29">
      <c r="A3340" s="1">
        <v>43564</v>
      </c>
      <c r="B3340">
        <v>3508.9744456644798</v>
      </c>
      <c r="D3340" s="1">
        <v>43599</v>
      </c>
      <c r="E3340">
        <f t="shared" si="328"/>
        <v>2994.03</v>
      </c>
      <c r="F3340">
        <f t="shared" si="329"/>
        <v>3502.6900793065802</v>
      </c>
      <c r="G3340" s="2">
        <f t="shared" si="330"/>
        <v>-3.972996975178944E-4</v>
      </c>
      <c r="H3340" s="2">
        <f t="shared" si="331"/>
        <v>-4.8984829218382871E-3</v>
      </c>
      <c r="I3340">
        <f t="shared" si="332"/>
        <v>19476.912868685024</v>
      </c>
      <c r="J3340">
        <f t="shared" si="333"/>
        <v>31547.741589337129</v>
      </c>
      <c r="AB3340" s="1">
        <v>43585</v>
      </c>
      <c r="AC3340">
        <v>2990.68</v>
      </c>
    </row>
    <row r="3341" spans="1:29">
      <c r="A3341" s="1">
        <v>43565</v>
      </c>
      <c r="B3341">
        <v>3530.3193980584001</v>
      </c>
      <c r="D3341" s="1">
        <v>43600</v>
      </c>
      <c r="E3341">
        <f t="shared" si="328"/>
        <v>3001.6</v>
      </c>
      <c r="F3341">
        <f t="shared" si="329"/>
        <v>3515.3898857311201</v>
      </c>
      <c r="G3341" s="2">
        <f t="shared" si="330"/>
        <v>2.5283647792440078E-3</v>
      </c>
      <c r="H3341" s="2">
        <f t="shared" si="331"/>
        <v>3.5943802007623823E-3</v>
      </c>
      <c r="I3341">
        <f t="shared" si="332"/>
        <v>19526.15760919061</v>
      </c>
      <c r="J3341">
        <f t="shared" si="333"/>
        <v>31661.136167084609</v>
      </c>
      <c r="AB3341" s="1">
        <v>43586</v>
      </c>
      <c r="AC3341">
        <v>2991.69</v>
      </c>
    </row>
    <row r="3342" spans="1:29">
      <c r="A3342" s="1">
        <v>43566</v>
      </c>
      <c r="B3342">
        <v>3472.2080692088798</v>
      </c>
      <c r="D3342" s="1">
        <v>43601</v>
      </c>
      <c r="E3342">
        <f t="shared" si="328"/>
        <v>2999.26</v>
      </c>
      <c r="F3342">
        <f t="shared" si="329"/>
        <v>3480.6518464885798</v>
      </c>
      <c r="G3342" s="2">
        <f t="shared" si="330"/>
        <v>-7.7958422174828623E-4</v>
      </c>
      <c r="H3342" s="2">
        <f t="shared" si="331"/>
        <v>-9.9130523379253096E-3</v>
      </c>
      <c r="I3342">
        <f t="shared" si="332"/>
        <v>19510.935324807113</v>
      </c>
      <c r="J3342">
        <f t="shared" si="333"/>
        <v>31347.277667182119</v>
      </c>
      <c r="AB3342" s="1">
        <v>43587</v>
      </c>
      <c r="AC3342">
        <v>2980.84</v>
      </c>
    </row>
    <row r="3343" spans="1:29">
      <c r="A3343" s="1">
        <v>43567</v>
      </c>
      <c r="B3343">
        <v>3472.2146249014399</v>
      </c>
      <c r="D3343" s="1">
        <v>43602</v>
      </c>
      <c r="E3343">
        <f t="shared" si="328"/>
        <v>3001.26</v>
      </c>
      <c r="F3343">
        <f t="shared" si="329"/>
        <v>3454.7987047792099</v>
      </c>
      <c r="G3343" s="2">
        <f t="shared" si="330"/>
        <v>6.6683115168397755E-4</v>
      </c>
      <c r="H3343" s="2">
        <f t="shared" si="331"/>
        <v>-7.4590216222076063E-3</v>
      </c>
      <c r="I3343">
        <f t="shared" si="332"/>
        <v>19523.945824280185</v>
      </c>
      <c r="J3343">
        <f t="shared" si="333"/>
        <v>31113.457645265262</v>
      </c>
      <c r="AB3343" s="1">
        <v>43588</v>
      </c>
      <c r="AC3343">
        <v>2985.85</v>
      </c>
    </row>
    <row r="3344" spans="1:29">
      <c r="A3344" s="1">
        <v>43570</v>
      </c>
      <c r="B3344">
        <v>3466.5334193154599</v>
      </c>
      <c r="D3344" s="1">
        <v>43605</v>
      </c>
      <c r="E3344">
        <f t="shared" si="328"/>
        <v>2996.91</v>
      </c>
      <c r="F3344">
        <f t="shared" si="329"/>
        <v>3450.18730610071</v>
      </c>
      <c r="G3344" s="2">
        <f t="shared" si="330"/>
        <v>-1.4493912556727828E-3</v>
      </c>
      <c r="H3344" s="2">
        <f t="shared" si="331"/>
        <v>-1.3661299193674973E-3</v>
      </c>
      <c r="I3344">
        <f t="shared" si="332"/>
        <v>19495.647987926244</v>
      </c>
      <c r="J3344">
        <f t="shared" si="333"/>
        <v>31070.952619881093</v>
      </c>
      <c r="AB3344" s="1">
        <v>43591</v>
      </c>
      <c r="AC3344">
        <v>2989.2</v>
      </c>
    </row>
    <row r="3345" spans="1:29">
      <c r="A3345" s="1">
        <v>43571</v>
      </c>
      <c r="B3345">
        <v>3422.4889508245001</v>
      </c>
      <c r="D3345" s="1">
        <v>43606</v>
      </c>
      <c r="E3345">
        <f t="shared" si="328"/>
        <v>2994.52</v>
      </c>
      <c r="F3345">
        <f t="shared" si="329"/>
        <v>3440.7427014067598</v>
      </c>
      <c r="G3345" s="2">
        <f t="shared" si="330"/>
        <v>-7.9748807938839761E-4</v>
      </c>
      <c r="H3345" s="2">
        <f t="shared" si="331"/>
        <v>-2.7687671654408655E-3</v>
      </c>
      <c r="I3345">
        <f t="shared" si="332"/>
        <v>19480.100441055922</v>
      </c>
      <c r="J3345">
        <f t="shared" si="333"/>
        <v>30984.924386468199</v>
      </c>
      <c r="AB3345" s="1">
        <v>43592</v>
      </c>
      <c r="AC3345">
        <v>2996.96</v>
      </c>
    </row>
    <row r="3346" spans="1:29">
      <c r="A3346" s="1">
        <v>43572</v>
      </c>
      <c r="B3346">
        <v>3423.1659592861402</v>
      </c>
      <c r="D3346" s="1">
        <v>43607</v>
      </c>
      <c r="E3346">
        <f t="shared" si="328"/>
        <v>2998.64</v>
      </c>
      <c r="F3346">
        <f t="shared" si="329"/>
        <v>3448.7862295836198</v>
      </c>
      <c r="G3346" s="2">
        <f t="shared" si="330"/>
        <v>1.3758465463580283E-3</v>
      </c>
      <c r="H3346" s="2">
        <f t="shared" si="331"/>
        <v>2.3063810091566669E-3</v>
      </c>
      <c r="I3346">
        <f t="shared" si="332"/>
        <v>19506.902069970456</v>
      </c>
      <c r="J3346">
        <f t="shared" si="333"/>
        <v>31056.387427643302</v>
      </c>
      <c r="AB3346" s="1">
        <v>43593</v>
      </c>
      <c r="AC3346">
        <v>2989.57</v>
      </c>
    </row>
    <row r="3347" spans="1:29">
      <c r="A3347" s="1">
        <v>43573</v>
      </c>
      <c r="B3347">
        <v>3427.75391835344</v>
      </c>
      <c r="D3347" s="1">
        <v>43608</v>
      </c>
      <c r="E3347">
        <f t="shared" si="328"/>
        <v>3011.74</v>
      </c>
      <c r="F3347">
        <f t="shared" si="329"/>
        <v>3494.3222332629598</v>
      </c>
      <c r="G3347" s="2">
        <f t="shared" si="330"/>
        <v>4.3686471200277133E-3</v>
      </c>
      <c r="H3347" s="2">
        <f t="shared" si="331"/>
        <v>1.3172137657734362E-2</v>
      </c>
      <c r="I3347">
        <f t="shared" si="332"/>
        <v>19592.120841519096</v>
      </c>
      <c r="J3347">
        <f t="shared" si="333"/>
        <v>31465.466437992149</v>
      </c>
      <c r="AB3347" s="1">
        <v>43594</v>
      </c>
      <c r="AC3347">
        <v>2989.75</v>
      </c>
    </row>
    <row r="3348" spans="1:29">
      <c r="A3348" s="1">
        <v>43577</v>
      </c>
      <c r="B3348">
        <v>3424.5558959906698</v>
      </c>
      <c r="D3348" s="1">
        <v>43609</v>
      </c>
      <c r="E3348">
        <f t="shared" si="328"/>
        <v>3005.59</v>
      </c>
      <c r="F3348">
        <f t="shared" si="329"/>
        <v>3482.5404193567701</v>
      </c>
      <c r="G3348" s="2">
        <f t="shared" si="330"/>
        <v>-2.0420089383544893E-3</v>
      </c>
      <c r="H3348" s="2">
        <f t="shared" si="331"/>
        <v>-3.4030513905486718E-3</v>
      </c>
      <c r="I3348">
        <f t="shared" si="332"/>
        <v>19552.113555639393</v>
      </c>
      <c r="J3348">
        <f t="shared" si="333"/>
        <v>31358.387838676077</v>
      </c>
      <c r="AB3348" s="1">
        <v>43595</v>
      </c>
      <c r="AC3348">
        <v>2989.98</v>
      </c>
    </row>
    <row r="3349" spans="1:29">
      <c r="A3349" s="1">
        <v>43578</v>
      </c>
      <c r="B3349">
        <v>3418.0743201139098</v>
      </c>
      <c r="D3349" s="1">
        <v>43613</v>
      </c>
      <c r="E3349">
        <f t="shared" si="328"/>
        <v>3015.5</v>
      </c>
      <c r="F3349">
        <f t="shared" si="329"/>
        <v>3475.9822512058099</v>
      </c>
      <c r="G3349" s="2">
        <f t="shared" si="330"/>
        <v>3.2971895701010556E-3</v>
      </c>
      <c r="H3349" s="2">
        <f t="shared" si="331"/>
        <v>-1.9145055695915284E-3</v>
      </c>
      <c r="I3349">
        <f t="shared" si="332"/>
        <v>19616.58058052848</v>
      </c>
      <c r="J3349">
        <f t="shared" si="333"/>
        <v>31298.352030505521</v>
      </c>
      <c r="AB3349" s="1">
        <v>43598</v>
      </c>
      <c r="AC3349">
        <v>2995.22</v>
      </c>
    </row>
    <row r="3350" spans="1:29">
      <c r="A3350" s="1">
        <v>43579</v>
      </c>
      <c r="B3350">
        <v>3446.0295799107198</v>
      </c>
      <c r="D3350" s="1">
        <v>43614</v>
      </c>
      <c r="E3350">
        <f t="shared" si="328"/>
        <v>3014.78</v>
      </c>
      <c r="F3350">
        <f t="shared" si="329"/>
        <v>3486.7302466452702</v>
      </c>
      <c r="G3350" s="2">
        <f t="shared" si="330"/>
        <v>-2.387663737356549E-4</v>
      </c>
      <c r="H3350" s="2">
        <f t="shared" si="331"/>
        <v>3.0607251089703421E-3</v>
      </c>
      <c r="I3350">
        <f t="shared" si="332"/>
        <v>19611.896800718176</v>
      </c>
      <c r="J3350">
        <f t="shared" si="333"/>
        <v>31394.147682434679</v>
      </c>
      <c r="AB3350" s="1">
        <v>43599</v>
      </c>
      <c r="AC3350">
        <v>2994.03</v>
      </c>
    </row>
    <row r="3351" spans="1:29">
      <c r="A3351" s="1">
        <v>43580</v>
      </c>
      <c r="B3351">
        <v>3445.0666462455802</v>
      </c>
      <c r="D3351" s="1">
        <v>43615</v>
      </c>
      <c r="E3351">
        <f t="shared" si="328"/>
        <v>3022.01</v>
      </c>
      <c r="F3351">
        <f t="shared" si="329"/>
        <v>3509.1821506766501</v>
      </c>
      <c r="G3351" s="2">
        <f t="shared" si="330"/>
        <v>2.3981849421848001E-3</v>
      </c>
      <c r="H3351" s="2">
        <f t="shared" si="331"/>
        <v>6.4078939937755822E-3</v>
      </c>
      <c r="I3351">
        <f t="shared" si="332"/>
        <v>19658.92975631334</v>
      </c>
      <c r="J3351">
        <f t="shared" si="333"/>
        <v>31595.318052808652</v>
      </c>
      <c r="AB3351" s="1">
        <v>43600</v>
      </c>
      <c r="AC3351">
        <v>3001.6</v>
      </c>
    </row>
    <row r="3352" spans="1:29">
      <c r="A3352" s="1">
        <v>43581</v>
      </c>
      <c r="B3352">
        <v>3477.64394084178</v>
      </c>
      <c r="D3352" s="1">
        <v>43616</v>
      </c>
      <c r="E3352">
        <f t="shared" si="328"/>
        <v>3033.54</v>
      </c>
      <c r="F3352">
        <f t="shared" si="329"/>
        <v>3573.30537715849</v>
      </c>
      <c r="G3352" s="2">
        <f t="shared" si="330"/>
        <v>3.8153414449322298E-3</v>
      </c>
      <c r="H3352" s="2">
        <f t="shared" si="331"/>
        <v>1.8241633992734787E-2</v>
      </c>
      <c r="I3352">
        <f t="shared" si="332"/>
        <v>19733.935285775613</v>
      </c>
      <c r="J3352">
        <f t="shared" si="333"/>
        <v>32171.66828061203</v>
      </c>
      <c r="AB3352" s="1">
        <v>43601</v>
      </c>
      <c r="AC3352">
        <v>2999.26</v>
      </c>
    </row>
    <row r="3353" spans="1:29">
      <c r="A3353" s="1">
        <v>43584</v>
      </c>
      <c r="B3353">
        <v>3451.9179457016398</v>
      </c>
      <c r="D3353" s="1">
        <v>43619</v>
      </c>
      <c r="E3353">
        <f t="shared" si="328"/>
        <v>3043.27</v>
      </c>
      <c r="F3353">
        <f t="shared" si="329"/>
        <v>3630.6524824885901</v>
      </c>
      <c r="G3353" s="2">
        <f t="shared" si="330"/>
        <v>3.2074737765119821E-3</v>
      </c>
      <c r="H3353" s="2">
        <f t="shared" si="331"/>
        <v>1.6017406574972384E-2</v>
      </c>
      <c r="I3353">
        <f t="shared" si="332"/>
        <v>19797.231365712123</v>
      </c>
      <c r="J3353">
        <f t="shared" si="333"/>
        <v>32686.974971657732</v>
      </c>
      <c r="AB3353" s="1">
        <v>43602</v>
      </c>
      <c r="AC3353">
        <v>3001.26</v>
      </c>
    </row>
    <row r="3354" spans="1:29">
      <c r="A3354" s="1">
        <v>43585</v>
      </c>
      <c r="B3354">
        <v>3469.7602589870799</v>
      </c>
      <c r="D3354" s="1">
        <v>43620</v>
      </c>
      <c r="E3354">
        <f t="shared" si="328"/>
        <v>3036.46</v>
      </c>
      <c r="F3354">
        <f t="shared" si="329"/>
        <v>3624.2503714999698</v>
      </c>
      <c r="G3354" s="2">
        <f t="shared" si="330"/>
        <v>-2.2377245528658607E-3</v>
      </c>
      <c r="H3354" s="2">
        <f t="shared" si="331"/>
        <v>-1.7946991880671052E-3</v>
      </c>
      <c r="I3354">
        <f t="shared" si="332"/>
        <v>19752.930615006302</v>
      </c>
      <c r="J3354">
        <f t="shared" si="333"/>
        <v>32628.311684215729</v>
      </c>
      <c r="AB3354" s="1">
        <v>43605</v>
      </c>
      <c r="AC3354">
        <v>2996.91</v>
      </c>
    </row>
    <row r="3355" spans="1:29">
      <c r="A3355" s="1">
        <v>43586</v>
      </c>
      <c r="B3355">
        <v>3466.89095362136</v>
      </c>
      <c r="D3355" s="1">
        <v>43621</v>
      </c>
      <c r="E3355">
        <f t="shared" si="328"/>
        <v>3036.62</v>
      </c>
      <c r="F3355">
        <f t="shared" si="329"/>
        <v>3638.1311279423699</v>
      </c>
      <c r="G3355" s="2">
        <f t="shared" si="330"/>
        <v>5.2692938487641783E-5</v>
      </c>
      <c r="H3355" s="2">
        <f t="shared" si="331"/>
        <v>3.7986169989533088E-3</v>
      </c>
      <c r="I3355">
        <f t="shared" si="332"/>
        <v>19753.97145496415</v>
      </c>
      <c r="J3355">
        <f t="shared" si="333"/>
        <v>32752.254143626535</v>
      </c>
      <c r="AB3355" s="1">
        <v>43606</v>
      </c>
      <c r="AC3355">
        <v>2994.52</v>
      </c>
    </row>
    <row r="3356" spans="1:29">
      <c r="A3356" s="1">
        <v>43587</v>
      </c>
      <c r="B3356">
        <v>3421.6327744157002</v>
      </c>
      <c r="D3356" s="1">
        <v>43622</v>
      </c>
      <c r="E3356">
        <f t="shared" si="328"/>
        <v>3037.7</v>
      </c>
      <c r="F3356">
        <f t="shared" si="329"/>
        <v>3664.2936961742898</v>
      </c>
      <c r="G3356" s="2">
        <f t="shared" si="330"/>
        <v>3.556585940946988E-4</v>
      </c>
      <c r="H3356" s="2">
        <f t="shared" si="331"/>
        <v>7.1598616961333298E-3</v>
      </c>
      <c r="I3356">
        <f t="shared" si="332"/>
        <v>19760.997124679609</v>
      </c>
      <c r="J3356">
        <f t="shared" si="333"/>
        <v>32986.755753531506</v>
      </c>
      <c r="AB3356" s="1">
        <v>43607</v>
      </c>
      <c r="AC3356">
        <v>2998.64</v>
      </c>
    </row>
    <row r="3357" spans="1:29">
      <c r="A3357" s="1">
        <v>43588</v>
      </c>
      <c r="B3357">
        <v>3451.9870653134799</v>
      </c>
      <c r="D3357" s="1">
        <v>43623</v>
      </c>
      <c r="E3357">
        <f t="shared" si="328"/>
        <v>3049.92</v>
      </c>
      <c r="F3357">
        <f t="shared" si="329"/>
        <v>3686.2256423802301</v>
      </c>
      <c r="G3357" s="2">
        <f t="shared" si="330"/>
        <v>4.0227803930605877E-3</v>
      </c>
      <c r="H3357" s="2">
        <f t="shared" si="331"/>
        <v>5.953964205847562E-3</v>
      </c>
      <c r="I3357">
        <f t="shared" si="332"/>
        <v>19840.491276460096</v>
      </c>
      <c r="J3357">
        <f t="shared" si="333"/>
        <v>33183.15771655507</v>
      </c>
      <c r="AB3357" s="1">
        <v>43608</v>
      </c>
      <c r="AC3357">
        <v>3011.74</v>
      </c>
    </row>
    <row r="3358" spans="1:29">
      <c r="A3358" s="1">
        <v>43591</v>
      </c>
      <c r="B3358">
        <v>3463.98760028271</v>
      </c>
      <c r="D3358" s="1">
        <v>43626</v>
      </c>
      <c r="E3358">
        <f t="shared" si="328"/>
        <v>3044.39</v>
      </c>
      <c r="F3358">
        <f t="shared" si="329"/>
        <v>3633.6507725893098</v>
      </c>
      <c r="G3358" s="2">
        <f t="shared" si="330"/>
        <v>-1.8131623124542084E-3</v>
      </c>
      <c r="H3358" s="2">
        <f t="shared" si="331"/>
        <v>-1.4293869977316442E-2</v>
      </c>
      <c r="I3358">
        <f t="shared" si="332"/>
        <v>19804.517245417042</v>
      </c>
      <c r="J3358">
        <f t="shared" si="333"/>
        <v>32708.841974717849</v>
      </c>
      <c r="AB3358" s="1">
        <v>43609</v>
      </c>
      <c r="AC3358">
        <v>3005.59</v>
      </c>
    </row>
    <row r="3359" spans="1:29">
      <c r="A3359" s="1">
        <v>43592</v>
      </c>
      <c r="B3359">
        <v>3478.0497282873798</v>
      </c>
      <c r="D3359" s="1">
        <v>43627</v>
      </c>
      <c r="E3359">
        <f t="shared" si="328"/>
        <v>3045.95</v>
      </c>
      <c r="F3359">
        <f t="shared" si="329"/>
        <v>3641.8775952071701</v>
      </c>
      <c r="G3359" s="2">
        <f t="shared" si="330"/>
        <v>5.1241792280221077E-4</v>
      </c>
      <c r="H3359" s="2">
        <f t="shared" si="331"/>
        <v>2.2327160912628216E-3</v>
      </c>
      <c r="I3359">
        <f t="shared" si="332"/>
        <v>19814.665435006038</v>
      </c>
      <c r="J3359">
        <f t="shared" si="333"/>
        <v>32781.871532521371</v>
      </c>
      <c r="AB3359" s="1">
        <v>43613</v>
      </c>
      <c r="AC3359">
        <v>3015.5</v>
      </c>
    </row>
    <row r="3360" spans="1:29">
      <c r="A3360" s="1">
        <v>43593</v>
      </c>
      <c r="B3360">
        <v>3457.84833651997</v>
      </c>
      <c r="D3360" s="1">
        <v>43628</v>
      </c>
      <c r="E3360">
        <f t="shared" si="328"/>
        <v>3046.17</v>
      </c>
      <c r="F3360">
        <f t="shared" si="329"/>
        <v>3658.5367461505498</v>
      </c>
      <c r="G3360" s="2">
        <f t="shared" si="330"/>
        <v>7.222705559839504E-5</v>
      </c>
      <c r="H3360" s="2">
        <f t="shared" si="331"/>
        <v>4.5429810691393849E-3</v>
      </c>
      <c r="I3360">
        <f t="shared" si="332"/>
        <v>19816.096589948076</v>
      </c>
      <c r="J3360">
        <f t="shared" si="333"/>
        <v>32930.79895430457</v>
      </c>
      <c r="AB3360" s="1">
        <v>43614</v>
      </c>
      <c r="AC3360">
        <v>3014.78</v>
      </c>
    </row>
    <row r="3361" spans="1:29">
      <c r="A3361" s="1">
        <v>43594</v>
      </c>
      <c r="B3361">
        <v>3468.89060154766</v>
      </c>
      <c r="D3361" s="1">
        <v>43629</v>
      </c>
      <c r="E3361">
        <f t="shared" si="328"/>
        <v>3053.88</v>
      </c>
      <c r="F3361">
        <f t="shared" si="329"/>
        <v>3685.9801255438101</v>
      </c>
      <c r="G3361" s="2">
        <f t="shared" si="330"/>
        <v>2.5310471838406734E-3</v>
      </c>
      <c r="H3361" s="2">
        <f t="shared" si="331"/>
        <v>7.4698408314811341E-3</v>
      </c>
      <c r="I3361">
        <f t="shared" si="332"/>
        <v>19866.252065416778</v>
      </c>
      <c r="J3361">
        <f t="shared" si="333"/>
        <v>33176.786780946728</v>
      </c>
      <c r="AB3361" s="1">
        <v>43615</v>
      </c>
      <c r="AC3361">
        <v>3022.01</v>
      </c>
    </row>
    <row r="3362" spans="1:29">
      <c r="A3362" s="1">
        <v>43595</v>
      </c>
      <c r="B3362">
        <v>3474.3633334713099</v>
      </c>
      <c r="D3362" s="1">
        <v>43630</v>
      </c>
      <c r="E3362">
        <f t="shared" si="328"/>
        <v>3053.7</v>
      </c>
      <c r="F3362">
        <f t="shared" si="329"/>
        <v>3687.7615819626799</v>
      </c>
      <c r="G3362" s="2">
        <f t="shared" si="330"/>
        <v>-5.8941412236279689E-5</v>
      </c>
      <c r="H3362" s="2">
        <f t="shared" si="331"/>
        <v>4.5195682303619334E-4</v>
      </c>
      <c r="I3362">
        <f t="shared" si="332"/>
        <v>19865.081120464201</v>
      </c>
      <c r="J3362">
        <f t="shared" si="333"/>
        <v>33191.781256098788</v>
      </c>
      <c r="AB3362" s="1">
        <v>43616</v>
      </c>
      <c r="AC3362">
        <v>3033.54</v>
      </c>
    </row>
    <row r="3363" spans="1:29">
      <c r="A3363" s="1">
        <v>43598</v>
      </c>
      <c r="B3363">
        <v>3519.82152130543</v>
      </c>
      <c r="D3363" s="1">
        <v>43633</v>
      </c>
      <c r="E3363">
        <f t="shared" si="328"/>
        <v>3057.12</v>
      </c>
      <c r="F3363">
        <f t="shared" si="329"/>
        <v>3687.6100009932502</v>
      </c>
      <c r="G3363" s="2">
        <f t="shared" si="330"/>
        <v>1.1199528440908324E-3</v>
      </c>
      <c r="H3363" s="2">
        <f t="shared" si="331"/>
        <v>-7.2452994124205024E-5</v>
      </c>
      <c r="I3363">
        <f t="shared" si="332"/>
        <v>19887.32907456316</v>
      </c>
      <c r="J3363">
        <f t="shared" si="333"/>
        <v>33189.376412166472</v>
      </c>
      <c r="AB3363" s="1">
        <v>43619</v>
      </c>
      <c r="AC3363">
        <v>3043.27</v>
      </c>
    </row>
    <row r="3364" spans="1:29">
      <c r="A3364" s="1">
        <v>43599</v>
      </c>
      <c r="B3364">
        <v>3502.6900793065802</v>
      </c>
      <c r="D3364" s="1">
        <v>43634</v>
      </c>
      <c r="E3364">
        <f t="shared" si="328"/>
        <v>3067.55</v>
      </c>
      <c r="F3364">
        <f t="shared" si="329"/>
        <v>3719.7183832358401</v>
      </c>
      <c r="G3364" s="2">
        <f t="shared" si="330"/>
        <v>3.4117077510860128E-3</v>
      </c>
      <c r="H3364" s="2">
        <f t="shared" si="331"/>
        <v>8.6757489504357358E-3</v>
      </c>
      <c r="I3364">
        <f t="shared" si="332"/>
        <v>19955.178829315246</v>
      </c>
      <c r="J3364">
        <f t="shared" si="333"/>
        <v>33477.319109739939</v>
      </c>
      <c r="AB3364" s="1">
        <v>43620</v>
      </c>
      <c r="AC3364">
        <v>3036.46</v>
      </c>
    </row>
    <row r="3365" spans="1:29">
      <c r="A3365" s="1">
        <v>43600</v>
      </c>
      <c r="B3365">
        <v>3515.3898857311201</v>
      </c>
      <c r="D3365" s="1">
        <v>43635</v>
      </c>
      <c r="E3365">
        <f t="shared" si="328"/>
        <v>3077.15</v>
      </c>
      <c r="F3365">
        <f t="shared" si="329"/>
        <v>3725.5723772659098</v>
      </c>
      <c r="G3365" s="2">
        <f t="shared" si="330"/>
        <v>3.1295333409397941E-3</v>
      </c>
      <c r="H3365" s="2">
        <f t="shared" si="331"/>
        <v>1.54242424285952E-3</v>
      </c>
      <c r="I3365">
        <f t="shared" si="332"/>
        <v>20017.629226786004</v>
      </c>
      <c r="J3365">
        <f t="shared" si="333"/>
        <v>33528.955338320746</v>
      </c>
      <c r="AB3365" s="1">
        <v>43621</v>
      </c>
      <c r="AC3365">
        <v>3036.62</v>
      </c>
    </row>
    <row r="3366" spans="1:29">
      <c r="A3366" s="1">
        <v>43601</v>
      </c>
      <c r="B3366">
        <v>3480.6518464885798</v>
      </c>
      <c r="D3366" s="1">
        <v>43636</v>
      </c>
      <c r="E3366">
        <f t="shared" si="328"/>
        <v>3092.89</v>
      </c>
      <c r="F3366">
        <f t="shared" si="329"/>
        <v>3871.3824196455598</v>
      </c>
      <c r="G3366" s="2">
        <f t="shared" si="330"/>
        <v>5.1151227596963889E-3</v>
      </c>
      <c r="H3366" s="2">
        <f t="shared" si="331"/>
        <v>3.9106272510358885E-2</v>
      </c>
      <c r="I3366">
        <f t="shared" si="332"/>
        <v>20120.021857639102</v>
      </c>
      <c r="J3366">
        <f t="shared" si="333"/>
        <v>34840.14780276877</v>
      </c>
      <c r="AB3366" s="1">
        <v>43622</v>
      </c>
      <c r="AC3366">
        <v>3037.7</v>
      </c>
    </row>
    <row r="3367" spans="1:29">
      <c r="A3367" s="1">
        <v>43602</v>
      </c>
      <c r="B3367">
        <v>3454.7987047792099</v>
      </c>
      <c r="D3367" s="1">
        <v>43637</v>
      </c>
      <c r="E3367">
        <f t="shared" si="328"/>
        <v>3085.42</v>
      </c>
      <c r="F3367">
        <f t="shared" si="329"/>
        <v>3871.7581631135299</v>
      </c>
      <c r="G3367" s="2">
        <f t="shared" si="330"/>
        <v>-2.415216836033518E-3</v>
      </c>
      <c r="H3367" s="2">
        <f t="shared" si="331"/>
        <v>6.5707459007214534E-5</v>
      </c>
      <c r="I3367">
        <f t="shared" si="332"/>
        <v>20071.42764210717</v>
      </c>
      <c r="J3367">
        <f t="shared" si="333"/>
        <v>34842.43706035232</v>
      </c>
      <c r="AB3367" s="1">
        <v>43623</v>
      </c>
      <c r="AC3367">
        <v>3049.92</v>
      </c>
    </row>
    <row r="3368" spans="1:29">
      <c r="A3368" s="1">
        <v>43605</v>
      </c>
      <c r="B3368">
        <v>3450.18730610071</v>
      </c>
      <c r="D3368" s="1">
        <v>43640</v>
      </c>
      <c r="E3368">
        <f t="shared" si="328"/>
        <v>3100.14</v>
      </c>
      <c r="F3368">
        <f t="shared" si="329"/>
        <v>3939.5239619529598</v>
      </c>
      <c r="G3368" s="2">
        <f t="shared" si="330"/>
        <v>4.7708253657523514E-3</v>
      </c>
      <c r="H3368" s="2">
        <f t="shared" si="331"/>
        <v>1.7471241602405065E-2</v>
      </c>
      <c r="I3368">
        <f t="shared" si="332"/>
        <v>20167.184918228999</v>
      </c>
      <c r="J3368">
        <f t="shared" si="333"/>
        <v>35451.177696250328</v>
      </c>
      <c r="AB3368" s="1">
        <v>43626</v>
      </c>
      <c r="AC3368">
        <v>3044.39</v>
      </c>
    </row>
    <row r="3369" spans="1:29">
      <c r="A3369" s="1">
        <v>43606</v>
      </c>
      <c r="B3369">
        <v>3440.7427014067598</v>
      </c>
      <c r="D3369" s="1">
        <v>43641</v>
      </c>
      <c r="E3369">
        <f t="shared" si="328"/>
        <v>3101.03</v>
      </c>
      <c r="F3369">
        <f t="shared" si="329"/>
        <v>3943.1738462118901</v>
      </c>
      <c r="G3369" s="2">
        <f t="shared" si="330"/>
        <v>2.8708380911846021E-4</v>
      </c>
      <c r="H3369" s="2">
        <f t="shared" si="331"/>
        <v>8.9512929566789657E-4</v>
      </c>
      <c r="I3369">
        <f t="shared" si="332"/>
        <v>20172.974590494519</v>
      </c>
      <c r="J3369">
        <f t="shared" si="333"/>
        <v>35482.911083972169</v>
      </c>
      <c r="AB3369" s="1">
        <v>43627</v>
      </c>
      <c r="AC3369">
        <v>3045.95</v>
      </c>
    </row>
    <row r="3370" spans="1:29">
      <c r="A3370" s="1">
        <v>43607</v>
      </c>
      <c r="B3370">
        <v>3448.7862295836198</v>
      </c>
      <c r="D3370" s="1">
        <v>43642</v>
      </c>
      <c r="E3370">
        <f t="shared" si="328"/>
        <v>3091.31</v>
      </c>
      <c r="F3370">
        <f t="shared" si="329"/>
        <v>3924.7268713465601</v>
      </c>
      <c r="G3370" s="2">
        <f t="shared" si="330"/>
        <v>-3.1344424271936289E-3</v>
      </c>
      <c r="H3370" s="2">
        <f t="shared" si="331"/>
        <v>-4.7095540192188309E-3</v>
      </c>
      <c r="I3370">
        <f t="shared" si="332"/>
        <v>20109.743563055374</v>
      </c>
      <c r="J3370">
        <f t="shared" si="333"/>
        <v>35315.802397463063</v>
      </c>
      <c r="AB3370" s="1">
        <v>43628</v>
      </c>
      <c r="AC3370">
        <v>3046.17</v>
      </c>
    </row>
    <row r="3371" spans="1:29">
      <c r="A3371" s="1">
        <v>43608</v>
      </c>
      <c r="B3371">
        <v>3494.3222332629598</v>
      </c>
      <c r="D3371" s="1">
        <v>43643</v>
      </c>
      <c r="E3371">
        <f t="shared" si="328"/>
        <v>3103.19</v>
      </c>
      <c r="F3371">
        <f t="shared" si="329"/>
        <v>3929.3234740314201</v>
      </c>
      <c r="G3371" s="2">
        <f t="shared" si="330"/>
        <v>3.8430309480446123E-3</v>
      </c>
      <c r="H3371" s="2">
        <f t="shared" si="331"/>
        <v>1.1398412574813118E-3</v>
      </c>
      <c r="I3371">
        <f t="shared" si="332"/>
        <v>20187.025929925436</v>
      </c>
      <c r="J3371">
        <f t="shared" si="333"/>
        <v>35356.056806076747</v>
      </c>
      <c r="AB3371" s="1">
        <v>43629</v>
      </c>
      <c r="AC3371">
        <v>3053.88</v>
      </c>
    </row>
    <row r="3372" spans="1:29">
      <c r="A3372" s="1">
        <v>43609</v>
      </c>
      <c r="B3372">
        <v>3482.5404193567701</v>
      </c>
      <c r="D3372" s="1">
        <v>43644</v>
      </c>
      <c r="E3372">
        <f t="shared" si="328"/>
        <v>3107.73</v>
      </c>
      <c r="F3372">
        <f t="shared" si="329"/>
        <v>3938.94800249329</v>
      </c>
      <c r="G3372" s="2">
        <f t="shared" si="330"/>
        <v>1.4630106438857648E-3</v>
      </c>
      <c r="H3372" s="2">
        <f t="shared" si="331"/>
        <v>2.4180618756036395E-3</v>
      </c>
      <c r="I3372">
        <f t="shared" si="332"/>
        <v>20216.559763729314</v>
      </c>
      <c r="J3372">
        <f t="shared" si="333"/>
        <v>35441.549939111195</v>
      </c>
      <c r="AB3372" s="1">
        <v>43630</v>
      </c>
      <c r="AC3372">
        <v>3053.7</v>
      </c>
    </row>
    <row r="3373" spans="1:29">
      <c r="A3373" s="1">
        <v>43613</v>
      </c>
      <c r="B3373">
        <v>3475.9822512058099</v>
      </c>
      <c r="D3373" s="1">
        <v>43647</v>
      </c>
      <c r="E3373">
        <f t="shared" si="328"/>
        <v>3106.53</v>
      </c>
      <c r="F3373">
        <f t="shared" si="329"/>
        <v>3935.9826705743699</v>
      </c>
      <c r="G3373" s="2">
        <f t="shared" si="330"/>
        <v>-3.8613393055375589E-4</v>
      </c>
      <c r="H3373" s="2">
        <f t="shared" si="331"/>
        <v>-7.8417252796784053E-4</v>
      </c>
      <c r="I3373">
        <f t="shared" si="332"/>
        <v>20208.753464045469</v>
      </c>
      <c r="J3373">
        <f t="shared" si="333"/>
        <v>35413.757649300343</v>
      </c>
      <c r="AB3373" s="1">
        <v>43633</v>
      </c>
      <c r="AC3373">
        <v>3057.12</v>
      </c>
    </row>
    <row r="3374" spans="1:29">
      <c r="A3374" s="1">
        <v>43614</v>
      </c>
      <c r="B3374">
        <v>3486.7302466452702</v>
      </c>
      <c r="D3374" s="1">
        <v>43648</v>
      </c>
      <c r="E3374">
        <f t="shared" si="328"/>
        <v>3117.69</v>
      </c>
      <c r="F3374">
        <f t="shared" si="329"/>
        <v>3936.4886553942201</v>
      </c>
      <c r="G3374" s="2">
        <f t="shared" si="330"/>
        <v>3.5924327143146417E-3</v>
      </c>
      <c r="H3374" s="2">
        <f t="shared" si="331"/>
        <v>9.7204413470464938E-5</v>
      </c>
      <c r="I3374">
        <f t="shared" si="332"/>
        <v>20281.352051105227</v>
      </c>
      <c r="J3374">
        <f t="shared" si="333"/>
        <v>35417.200022841425</v>
      </c>
      <c r="AB3374" s="1">
        <v>43634</v>
      </c>
      <c r="AC3374">
        <v>3067.55</v>
      </c>
    </row>
    <row r="3375" spans="1:29">
      <c r="A3375" s="1">
        <v>43615</v>
      </c>
      <c r="B3375">
        <v>3509.1821506766501</v>
      </c>
      <c r="D3375" s="1">
        <v>43649</v>
      </c>
      <c r="E3375">
        <f t="shared" si="328"/>
        <v>3124.7</v>
      </c>
      <c r="F3375">
        <f t="shared" si="329"/>
        <v>3981.2926869633302</v>
      </c>
      <c r="G3375" s="2">
        <f t="shared" si="330"/>
        <v>2.2484595966885124E-3</v>
      </c>
      <c r="H3375" s="2">
        <f t="shared" si="331"/>
        <v>1.1350375851517958E-2</v>
      </c>
      <c r="I3375">
        <f t="shared" si="332"/>
        <v>20326.953851758353</v>
      </c>
      <c r="J3375">
        <f t="shared" si="333"/>
        <v>35819.198554709066</v>
      </c>
      <c r="AB3375" s="1">
        <v>43635</v>
      </c>
      <c r="AC3375">
        <v>3077.15</v>
      </c>
    </row>
    <row r="3376" spans="1:29">
      <c r="A3376" s="1">
        <v>43616</v>
      </c>
      <c r="B3376">
        <v>3573.30537715849</v>
      </c>
      <c r="D3376" s="1">
        <v>43651</v>
      </c>
      <c r="E3376">
        <f t="shared" si="328"/>
        <v>3105.1</v>
      </c>
      <c r="F3376">
        <f t="shared" si="329"/>
        <v>3900.6974758219199</v>
      </c>
      <c r="G3376" s="2">
        <f t="shared" si="330"/>
        <v>-6.2726021698082945E-3</v>
      </c>
      <c r="H3376" s="2">
        <f t="shared" si="331"/>
        <v>-2.0274827261935999E-2</v>
      </c>
      <c r="I3376">
        <f t="shared" si="332"/>
        <v>20199.450956922221</v>
      </c>
      <c r="J3376">
        <f t="shared" si="333"/>
        <v>35092.970491351356</v>
      </c>
      <c r="AB3376" s="1">
        <v>43636</v>
      </c>
      <c r="AC3376">
        <v>3092.89</v>
      </c>
    </row>
    <row r="3377" spans="1:29">
      <c r="A3377" s="1">
        <v>43619</v>
      </c>
      <c r="B3377">
        <v>3630.6524824885901</v>
      </c>
      <c r="D3377" s="1">
        <v>43654</v>
      </c>
      <c r="E3377">
        <f t="shared" si="328"/>
        <v>3109.14</v>
      </c>
      <c r="F3377">
        <f t="shared" si="329"/>
        <v>3905.0803995339602</v>
      </c>
      <c r="G3377" s="2">
        <f t="shared" si="330"/>
        <v>1.3010853112620513E-3</v>
      </c>
      <c r="H3377" s="2">
        <f t="shared" si="331"/>
        <v>1.0922764373227597E-3</v>
      </c>
      <c r="I3377">
        <f t="shared" si="332"/>
        <v>20225.732165857829</v>
      </c>
      <c r="J3377">
        <f t="shared" si="333"/>
        <v>35131.301716134716</v>
      </c>
      <c r="AB3377" s="1">
        <v>43637</v>
      </c>
      <c r="AC3377">
        <v>3085.42</v>
      </c>
    </row>
    <row r="3378" spans="1:29">
      <c r="A3378" s="1">
        <v>43620</v>
      </c>
      <c r="B3378">
        <v>3624.2503714999698</v>
      </c>
      <c r="D3378" s="1">
        <v>43655</v>
      </c>
      <c r="E3378">
        <f t="shared" si="328"/>
        <v>3103.17</v>
      </c>
      <c r="F3378">
        <f t="shared" si="329"/>
        <v>3899.41389109998</v>
      </c>
      <c r="G3378" s="2">
        <f t="shared" si="330"/>
        <v>-1.9201451205155262E-3</v>
      </c>
      <c r="H3378" s="2">
        <f t="shared" si="331"/>
        <v>-1.4824098387132049E-3</v>
      </c>
      <c r="I3378">
        <f t="shared" si="332"/>
        <v>20186.895824930703</v>
      </c>
      <c r="J3378">
        <f t="shared" si="333"/>
        <v>35079.222728823916</v>
      </c>
      <c r="AB3378" s="1">
        <v>43640</v>
      </c>
      <c r="AC3378">
        <v>3100.14</v>
      </c>
    </row>
    <row r="3379" spans="1:29">
      <c r="A3379" s="1">
        <v>43621</v>
      </c>
      <c r="B3379">
        <v>3638.1311279423699</v>
      </c>
      <c r="D3379" s="1">
        <v>43656</v>
      </c>
      <c r="E3379">
        <f t="shared" si="328"/>
        <v>3101.21</v>
      </c>
      <c r="F3379">
        <f t="shared" si="329"/>
        <v>3930.46921868048</v>
      </c>
      <c r="G3379" s="2">
        <f t="shared" si="330"/>
        <v>-6.31612190115316E-4</v>
      </c>
      <c r="H3379" s="2">
        <f t="shared" si="331"/>
        <v>7.9327521811390581E-3</v>
      </c>
      <c r="I3379">
        <f t="shared" si="332"/>
        <v>20174.145535447089</v>
      </c>
      <c r="J3379">
        <f t="shared" si="333"/>
        <v>35357.497509438654</v>
      </c>
      <c r="AB3379" s="1">
        <v>43641</v>
      </c>
      <c r="AC3379">
        <v>3101.03</v>
      </c>
    </row>
    <row r="3380" spans="1:29">
      <c r="A3380" s="1">
        <v>43622</v>
      </c>
      <c r="B3380">
        <v>3664.2936961742898</v>
      </c>
      <c r="D3380" s="1">
        <v>43657</v>
      </c>
      <c r="E3380">
        <f t="shared" si="328"/>
        <v>3090.38</v>
      </c>
      <c r="F3380">
        <f t="shared" si="329"/>
        <v>3900.6910560287301</v>
      </c>
      <c r="G3380" s="2">
        <f t="shared" si="330"/>
        <v>-3.4921853083150767E-3</v>
      </c>
      <c r="H3380" s="2">
        <f t="shared" si="331"/>
        <v>-7.607585272573136E-3</v>
      </c>
      <c r="I3380">
        <f t="shared" si="332"/>
        <v>20103.693680800392</v>
      </c>
      <c r="J3380">
        <f t="shared" si="333"/>
        <v>35088.512332110811</v>
      </c>
      <c r="AB3380" s="1">
        <v>43642</v>
      </c>
      <c r="AC3380">
        <v>3091.31</v>
      </c>
    </row>
    <row r="3381" spans="1:29">
      <c r="A3381" s="1">
        <v>43623</v>
      </c>
      <c r="B3381">
        <v>3686.2256423802301</v>
      </c>
      <c r="D3381" s="1">
        <v>43658</v>
      </c>
      <c r="E3381">
        <f t="shared" si="328"/>
        <v>3093.67</v>
      </c>
      <c r="F3381">
        <f t="shared" si="329"/>
        <v>3920.2855097177599</v>
      </c>
      <c r="G3381" s="2">
        <f t="shared" si="330"/>
        <v>1.064593998149066E-3</v>
      </c>
      <c r="H3381" s="2">
        <f t="shared" si="331"/>
        <v>4.9919795852875985E-3</v>
      </c>
      <c r="I3381">
        <f t="shared" si="332"/>
        <v>20125.095952433599</v>
      </c>
      <c r="J3381">
        <f t="shared" si="333"/>
        <v>35263.673469350819</v>
      </c>
      <c r="AB3381" s="1">
        <v>43643</v>
      </c>
      <c r="AC3381">
        <v>3103.19</v>
      </c>
    </row>
    <row r="3382" spans="1:29">
      <c r="A3382" s="1">
        <v>43626</v>
      </c>
      <c r="B3382">
        <v>3633.6507725893098</v>
      </c>
      <c r="D3382" s="1">
        <v>43661</v>
      </c>
      <c r="E3382">
        <f t="shared" si="328"/>
        <v>3098.06</v>
      </c>
      <c r="F3382">
        <f t="shared" si="329"/>
        <v>3929.8438233533702</v>
      </c>
      <c r="G3382" s="2">
        <f t="shared" si="330"/>
        <v>1.4190265930107415E-3</v>
      </c>
      <c r="H3382" s="2">
        <f t="shared" si="331"/>
        <v>2.4068185270765493E-3</v>
      </c>
      <c r="I3382">
        <f t="shared" si="332"/>
        <v>20153.653998776994</v>
      </c>
      <c r="J3382">
        <f t="shared" si="333"/>
        <v>35348.546731989627</v>
      </c>
      <c r="AB3382" s="1">
        <v>43644</v>
      </c>
      <c r="AC3382">
        <v>3107.73</v>
      </c>
    </row>
    <row r="3383" spans="1:29">
      <c r="A3383" s="1">
        <v>43627</v>
      </c>
      <c r="B3383">
        <v>3641.8775952071701</v>
      </c>
      <c r="D3383" s="1">
        <v>43662</v>
      </c>
      <c r="E3383">
        <f t="shared" si="328"/>
        <v>3092.38</v>
      </c>
      <c r="F3383">
        <f t="shared" si="329"/>
        <v>3916.5214334543598</v>
      </c>
      <c r="G3383" s="2">
        <f t="shared" si="330"/>
        <v>-1.8334054214572681E-3</v>
      </c>
      <c r="H3383" s="2">
        <f t="shared" si="331"/>
        <v>-3.421405019723022E-3</v>
      </c>
      <c r="I3383">
        <f t="shared" si="332"/>
        <v>20116.704180273464</v>
      </c>
      <c r="J3383">
        <f t="shared" si="333"/>
        <v>35227.605036760884</v>
      </c>
      <c r="AB3383" s="1">
        <v>43647</v>
      </c>
      <c r="AC3383">
        <v>3106.53</v>
      </c>
    </row>
    <row r="3384" spans="1:29">
      <c r="A3384" s="1">
        <v>43628</v>
      </c>
      <c r="B3384">
        <v>3658.5367461505498</v>
      </c>
      <c r="D3384" s="1">
        <v>43663</v>
      </c>
      <c r="E3384">
        <f t="shared" si="328"/>
        <v>3104.98</v>
      </c>
      <c r="F3384">
        <f t="shared" si="329"/>
        <v>3965.5313705278099</v>
      </c>
      <c r="G3384" s="2">
        <f t="shared" si="330"/>
        <v>4.0745315905548196E-3</v>
      </c>
      <c r="H3384" s="2">
        <f t="shared" si="331"/>
        <v>1.2482290232672966E-2</v>
      </c>
      <c r="I3384">
        <f t="shared" si="332"/>
        <v>20198.670326953834</v>
      </c>
      <c r="J3384">
        <f t="shared" si="333"/>
        <v>35667.326227031699</v>
      </c>
      <c r="AB3384" s="1">
        <v>43648</v>
      </c>
      <c r="AC3384">
        <v>3117.69</v>
      </c>
    </row>
    <row r="3385" spans="1:29">
      <c r="A3385" s="1">
        <v>43629</v>
      </c>
      <c r="B3385">
        <v>3685.9801255438101</v>
      </c>
      <c r="D3385" s="1">
        <v>43664</v>
      </c>
      <c r="E3385">
        <f t="shared" si="328"/>
        <v>3108.44</v>
      </c>
      <c r="F3385">
        <f t="shared" si="329"/>
        <v>3983.6612276759301</v>
      </c>
      <c r="G3385" s="2">
        <f t="shared" si="330"/>
        <v>1.1143389007337579E-3</v>
      </c>
      <c r="H3385" s="2">
        <f t="shared" si="331"/>
        <v>4.5405115240596209E-3</v>
      </c>
      <c r="I3385">
        <f t="shared" si="332"/>
        <v>20221.178491042254</v>
      </c>
      <c r="J3385">
        <f t="shared" si="333"/>
        <v>35829.274132797931</v>
      </c>
      <c r="AB3385" s="1">
        <v>43649</v>
      </c>
      <c r="AC3385">
        <v>3124.7</v>
      </c>
    </row>
    <row r="3386" spans="1:29">
      <c r="A3386" s="1">
        <v>43630</v>
      </c>
      <c r="B3386">
        <v>3687.7615819626799</v>
      </c>
      <c r="D3386" s="1">
        <v>43665</v>
      </c>
      <c r="E3386">
        <f t="shared" si="328"/>
        <v>3108.76</v>
      </c>
      <c r="F3386">
        <f t="shared" si="329"/>
        <v>3979.5615088366499</v>
      </c>
      <c r="G3386" s="2">
        <f t="shared" si="330"/>
        <v>1.0294552894696274E-4</v>
      </c>
      <c r="H3386" s="2">
        <f t="shared" si="331"/>
        <v>-1.0604826102637347E-3</v>
      </c>
      <c r="I3386">
        <f t="shared" si="332"/>
        <v>20223.260170957947</v>
      </c>
      <c r="J3386">
        <f t="shared" si="333"/>
        <v>35791.277810641724</v>
      </c>
      <c r="AB3386" s="1">
        <v>43651</v>
      </c>
      <c r="AC3386">
        <v>3105.1</v>
      </c>
    </row>
    <row r="3387" spans="1:29">
      <c r="A3387" s="1">
        <v>43633</v>
      </c>
      <c r="B3387">
        <v>3687.6100009932502</v>
      </c>
      <c r="D3387" s="1">
        <v>43668</v>
      </c>
      <c r="E3387">
        <f t="shared" si="328"/>
        <v>3112.78</v>
      </c>
      <c r="F3387">
        <f t="shared" si="329"/>
        <v>3984.97584270059</v>
      </c>
      <c r="G3387" s="2">
        <f t="shared" si="330"/>
        <v>1.2931200864654269E-3</v>
      </c>
      <c r="H3387" s="2">
        <f t="shared" si="331"/>
        <v>1.3291860817515552E-3</v>
      </c>
      <c r="I3387">
        <f t="shared" si="332"/>
        <v>20249.41127489883</v>
      </c>
      <c r="J3387">
        <f t="shared" si="333"/>
        <v>35838.851078955733</v>
      </c>
      <c r="AB3387" s="1">
        <v>43654</v>
      </c>
      <c r="AC3387">
        <v>3109.14</v>
      </c>
    </row>
    <row r="3388" spans="1:29">
      <c r="A3388" s="1">
        <v>43634</v>
      </c>
      <c r="B3388">
        <v>3719.7183832358401</v>
      </c>
      <c r="D3388" s="1">
        <v>43669</v>
      </c>
      <c r="E3388">
        <f t="shared" si="328"/>
        <v>3109.56</v>
      </c>
      <c r="F3388">
        <f t="shared" si="329"/>
        <v>3965.8080275221</v>
      </c>
      <c r="G3388" s="2">
        <f t="shared" si="330"/>
        <v>-1.0344450940960037E-3</v>
      </c>
      <c r="H3388" s="2">
        <f t="shared" si="331"/>
        <v>-4.8413696268243874E-3</v>
      </c>
      <c r="I3388">
        <f t="shared" si="332"/>
        <v>20228.464370747177</v>
      </c>
      <c r="J3388">
        <f t="shared" si="333"/>
        <v>35665.341953881798</v>
      </c>
      <c r="AB3388" s="1">
        <v>43655</v>
      </c>
      <c r="AC3388">
        <v>3103.17</v>
      </c>
    </row>
    <row r="3389" spans="1:29">
      <c r="A3389" s="1">
        <v>43635</v>
      </c>
      <c r="B3389">
        <v>3725.5723772659098</v>
      </c>
      <c r="D3389" s="1">
        <v>43670</v>
      </c>
      <c r="E3389">
        <f t="shared" si="328"/>
        <v>3116.79</v>
      </c>
      <c r="F3389">
        <f t="shared" si="329"/>
        <v>3980.8021230467102</v>
      </c>
      <c r="G3389" s="2">
        <f t="shared" si="330"/>
        <v>2.3250877937714964E-3</v>
      </c>
      <c r="H3389" s="2">
        <f t="shared" si="331"/>
        <v>3.7494932904519004E-3</v>
      </c>
      <c r="I3389">
        <f t="shared" si="332"/>
        <v>20275.497326342342</v>
      </c>
      <c r="J3389">
        <f t="shared" si="333"/>
        <v>35799.068914239549</v>
      </c>
      <c r="AB3389" s="1">
        <v>43656</v>
      </c>
      <c r="AC3389">
        <v>3101.21</v>
      </c>
    </row>
    <row r="3390" spans="1:29">
      <c r="A3390" s="1">
        <v>43636</v>
      </c>
      <c r="B3390">
        <v>3871.3824196455598</v>
      </c>
      <c r="D3390" s="1">
        <v>43671</v>
      </c>
      <c r="E3390">
        <f t="shared" si="328"/>
        <v>3113.79</v>
      </c>
      <c r="F3390">
        <f t="shared" si="329"/>
        <v>3952.3762988927001</v>
      </c>
      <c r="G3390" s="2">
        <f t="shared" si="330"/>
        <v>-9.6252875554658779E-4</v>
      </c>
      <c r="H3390" s="2">
        <f t="shared" si="331"/>
        <v>-7.1720769479869714E-3</v>
      </c>
      <c r="I3390">
        <f t="shared" si="332"/>
        <v>20255.98157713273</v>
      </c>
      <c r="J3390">
        <f t="shared" si="333"/>
        <v>35542.315237320334</v>
      </c>
      <c r="AB3390" s="1">
        <v>43657</v>
      </c>
      <c r="AC3390">
        <v>3090.38</v>
      </c>
    </row>
    <row r="3391" spans="1:29">
      <c r="A3391" s="1">
        <v>43637</v>
      </c>
      <c r="B3391">
        <v>3871.7581631135299</v>
      </c>
      <c r="D3391" s="1">
        <v>43672</v>
      </c>
      <c r="E3391">
        <f t="shared" si="328"/>
        <v>3114.92</v>
      </c>
      <c r="F3391">
        <f t="shared" si="329"/>
        <v>3966.5394293332702</v>
      </c>
      <c r="G3391" s="2">
        <f t="shared" si="330"/>
        <v>3.6290180134179728E-4</v>
      </c>
      <c r="H3391" s="2">
        <f t="shared" si="331"/>
        <v>3.5520976543502399E-3</v>
      </c>
      <c r="I3391">
        <f t="shared" si="332"/>
        <v>20263.332509335018</v>
      </c>
      <c r="J3391">
        <f t="shared" si="333"/>
        <v>35668.565011904997</v>
      </c>
      <c r="AB3391" s="1">
        <v>43658</v>
      </c>
      <c r="AC3391">
        <v>3093.67</v>
      </c>
    </row>
    <row r="3392" spans="1:29">
      <c r="A3392" s="1">
        <v>43640</v>
      </c>
      <c r="B3392">
        <v>3939.5239619529598</v>
      </c>
      <c r="D3392" s="1">
        <v>43675</v>
      </c>
      <c r="E3392">
        <f t="shared" si="328"/>
        <v>3120.45</v>
      </c>
      <c r="F3392">
        <f t="shared" si="329"/>
        <v>3977.6769831102602</v>
      </c>
      <c r="G3392" s="2">
        <f t="shared" si="330"/>
        <v>1.7753264931361645E-3</v>
      </c>
      <c r="H3392" s="2">
        <f t="shared" si="331"/>
        <v>2.7765275273662023E-3</v>
      </c>
      <c r="I3392">
        <f t="shared" si="332"/>
        <v>20299.306540378067</v>
      </c>
      <c r="J3392">
        <f t="shared" si="333"/>
        <v>35767.599764522201</v>
      </c>
      <c r="AB3392" s="1">
        <v>43661</v>
      </c>
      <c r="AC3392">
        <v>3098.06</v>
      </c>
    </row>
    <row r="3393" spans="1:29">
      <c r="A3393" s="1">
        <v>43641</v>
      </c>
      <c r="B3393">
        <v>3943.1738462118901</v>
      </c>
      <c r="D3393" s="1">
        <v>43676</v>
      </c>
      <c r="E3393">
        <f t="shared" si="328"/>
        <v>3116.61</v>
      </c>
      <c r="F3393">
        <f t="shared" si="329"/>
        <v>3997.6631107548801</v>
      </c>
      <c r="G3393" s="2">
        <f t="shared" si="330"/>
        <v>-1.2305917415755818E-3</v>
      </c>
      <c r="H3393" s="2">
        <f t="shared" si="331"/>
        <v>4.993223610770892E-3</v>
      </c>
      <c r="I3393">
        <f t="shared" si="332"/>
        <v>20274.326381389768</v>
      </c>
      <c r="J3393">
        <f t="shared" si="333"/>
        <v>35946.195388167012</v>
      </c>
      <c r="AB3393" s="1">
        <v>43662</v>
      </c>
      <c r="AC3393">
        <v>3092.38</v>
      </c>
    </row>
    <row r="3394" spans="1:29">
      <c r="A3394" s="1">
        <v>43642</v>
      </c>
      <c r="B3394">
        <v>3924.7268713465601</v>
      </c>
      <c r="D3394" s="1">
        <v>43677</v>
      </c>
      <c r="E3394">
        <f t="shared" si="328"/>
        <v>3125.11</v>
      </c>
      <c r="F3394">
        <f t="shared" si="329"/>
        <v>3997.6473269099502</v>
      </c>
      <c r="G3394" s="2">
        <f t="shared" si="330"/>
        <v>2.7273223149510972E-3</v>
      </c>
      <c r="H3394" s="2">
        <f t="shared" si="331"/>
        <v>-3.5297474247940944E-5</v>
      </c>
      <c r="I3394">
        <f t="shared" si="332"/>
        <v>20329.621004150333</v>
      </c>
      <c r="J3394">
        <f t="shared" si="333"/>
        <v>35944.926578260987</v>
      </c>
      <c r="AB3394" s="1">
        <v>43663</v>
      </c>
      <c r="AC3394">
        <v>3104.98</v>
      </c>
    </row>
    <row r="3395" spans="1:29">
      <c r="A3395" s="1">
        <v>43643</v>
      </c>
      <c r="B3395">
        <v>3929.3234740314201</v>
      </c>
      <c r="D3395" s="1">
        <v>43678</v>
      </c>
      <c r="E3395">
        <f t="shared" si="328"/>
        <v>3147.6</v>
      </c>
      <c r="F3395">
        <f t="shared" si="329"/>
        <v>4010.3517006882298</v>
      </c>
      <c r="G3395" s="2">
        <f t="shared" si="330"/>
        <v>7.1965466815566703E-3</v>
      </c>
      <c r="H3395" s="2">
        <f t="shared" si="331"/>
        <v>3.1466134150058508E-3</v>
      </c>
      <c r="I3395">
        <f t="shared" si="332"/>
        <v>20475.924070725057</v>
      </c>
      <c r="J3395">
        <f t="shared" si="333"/>
        <v>36058.031366433541</v>
      </c>
      <c r="AB3395" s="1">
        <v>43664</v>
      </c>
      <c r="AC3395">
        <v>3108.44</v>
      </c>
    </row>
    <row r="3396" spans="1:29">
      <c r="A3396" s="1">
        <v>43644</v>
      </c>
      <c r="B3396">
        <v>3938.94800249329</v>
      </c>
      <c r="D3396" s="1">
        <v>43679</v>
      </c>
      <c r="E3396">
        <f t="shared" si="328"/>
        <v>3149.78</v>
      </c>
      <c r="F3396">
        <f t="shared" si="329"/>
        <v>4084.4314830318899</v>
      </c>
      <c r="G3396" s="2">
        <f t="shared" si="330"/>
        <v>6.925911805821805E-4</v>
      </c>
      <c r="H3396" s="2">
        <f t="shared" si="331"/>
        <v>1.8440791860716645E-2</v>
      </c>
      <c r="I3396">
        <f t="shared" si="332"/>
        <v>20490.105515150713</v>
      </c>
      <c r="J3396">
        <f t="shared" si="333"/>
        <v>36722.970017769134</v>
      </c>
      <c r="AB3396" s="1">
        <v>43665</v>
      </c>
      <c r="AC3396">
        <v>3108.76</v>
      </c>
    </row>
    <row r="3397" spans="1:29">
      <c r="A3397" s="1">
        <v>43647</v>
      </c>
      <c r="B3397">
        <v>3935.9826705743699</v>
      </c>
      <c r="D3397" s="1">
        <v>43682</v>
      </c>
      <c r="E3397">
        <f t="shared" ref="E3397:E3460" si="334">SUMIF(AB:AB,D3397,AC:AC)</f>
        <v>3161.33</v>
      </c>
      <c r="F3397">
        <f t="shared" ref="F3397:F3460" si="335">SUMIF(A:A,D3397,B:B)</f>
        <v>4102.1288562232303</v>
      </c>
      <c r="G3397" s="2">
        <f t="shared" ref="G3397:G3460" si="336">E3397/E3396-1</f>
        <v>3.6669227692092132E-3</v>
      </c>
      <c r="H3397" s="2">
        <f t="shared" ref="H3397:H3460" si="337">(F3397/F3396-1)-($M$23/252)</f>
        <v>4.301536108255977E-3</v>
      </c>
      <c r="I3397">
        <f t="shared" ref="I3397:I3460" si="338">I3396*(1+G3397)</f>
        <v>20565.241149607718</v>
      </c>
      <c r="J3397">
        <f t="shared" ref="J3397:J3460" si="339">J3396*(1+H3397)</f>
        <v>36880.935199302963</v>
      </c>
      <c r="AB3397" s="1">
        <v>43668</v>
      </c>
      <c r="AC3397">
        <v>3112.78</v>
      </c>
    </row>
    <row r="3398" spans="1:29">
      <c r="A3398" s="1">
        <v>43648</v>
      </c>
      <c r="B3398">
        <v>3936.4886553942201</v>
      </c>
      <c r="D3398" s="1">
        <v>43683</v>
      </c>
      <c r="E3398">
        <f t="shared" si="334"/>
        <v>3164.48</v>
      </c>
      <c r="F3398">
        <f t="shared" si="335"/>
        <v>4175.2243988829496</v>
      </c>
      <c r="G3398" s="2">
        <f t="shared" si="336"/>
        <v>9.9641606539013772E-4</v>
      </c>
      <c r="H3398" s="2">
        <f t="shared" si="337"/>
        <v>1.7787579750216356E-2</v>
      </c>
      <c r="I3398">
        <f t="shared" si="338"/>
        <v>20585.73268627781</v>
      </c>
      <c r="J3398">
        <f t="shared" si="339"/>
        <v>37536.957775423121</v>
      </c>
      <c r="AB3398" s="1">
        <v>43669</v>
      </c>
      <c r="AC3398">
        <v>3109.56</v>
      </c>
    </row>
    <row r="3399" spans="1:29">
      <c r="A3399" s="1">
        <v>43649</v>
      </c>
      <c r="B3399">
        <v>3981.2926869633302</v>
      </c>
      <c r="D3399" s="1">
        <v>43684</v>
      </c>
      <c r="E3399">
        <f t="shared" si="334"/>
        <v>3173.16</v>
      </c>
      <c r="F3399">
        <f t="shared" si="335"/>
        <v>4284.9311012390899</v>
      </c>
      <c r="G3399" s="2">
        <f t="shared" si="336"/>
        <v>2.742946708463867E-3</v>
      </c>
      <c r="H3399" s="2">
        <f t="shared" si="337"/>
        <v>2.6244292980808739E-2</v>
      </c>
      <c r="I3399">
        <f t="shared" si="338"/>
        <v>20642.198253990951</v>
      </c>
      <c r="J3399">
        <f t="shared" si="339"/>
        <v>38522.088692889571</v>
      </c>
      <c r="AB3399" s="1">
        <v>43670</v>
      </c>
      <c r="AC3399">
        <v>3116.79</v>
      </c>
    </row>
    <row r="3400" spans="1:29">
      <c r="A3400" s="1">
        <v>43651</v>
      </c>
      <c r="B3400">
        <v>3900.6974758219199</v>
      </c>
      <c r="D3400" s="1">
        <v>43685</v>
      </c>
      <c r="E3400">
        <f t="shared" si="334"/>
        <v>3170.93</v>
      </c>
      <c r="F3400">
        <f t="shared" si="335"/>
        <v>4251.1408847537396</v>
      </c>
      <c r="G3400" s="2">
        <f t="shared" si="336"/>
        <v>-7.0276947900516085E-4</v>
      </c>
      <c r="H3400" s="2">
        <f t="shared" si="337"/>
        <v>-7.9171741325841146E-3</v>
      </c>
      <c r="I3400">
        <f t="shared" si="338"/>
        <v>20627.691547078473</v>
      </c>
      <c r="J3400">
        <f t="shared" si="339"/>
        <v>38217.102608757115</v>
      </c>
      <c r="AB3400" s="1">
        <v>43671</v>
      </c>
      <c r="AC3400">
        <v>3113.79</v>
      </c>
    </row>
    <row r="3401" spans="1:29">
      <c r="A3401" s="1">
        <v>43654</v>
      </c>
      <c r="B3401">
        <v>3905.0803995339602</v>
      </c>
      <c r="D3401" s="1">
        <v>43686</v>
      </c>
      <c r="E3401">
        <f t="shared" si="334"/>
        <v>3167.28</v>
      </c>
      <c r="F3401">
        <f t="shared" si="335"/>
        <v>4245.9983285115004</v>
      </c>
      <c r="G3401" s="2">
        <f t="shared" si="336"/>
        <v>-1.1510818592651573E-3</v>
      </c>
      <c r="H3401" s="2">
        <f t="shared" si="337"/>
        <v>-1.2410377068367332E-3</v>
      </c>
      <c r="I3401">
        <f t="shared" si="338"/>
        <v>20603.947385540116</v>
      </c>
      <c r="J3401">
        <f t="shared" si="339"/>
        <v>38169.673743373598</v>
      </c>
      <c r="AB3401" s="1">
        <v>43672</v>
      </c>
      <c r="AC3401">
        <v>3114.92</v>
      </c>
    </row>
    <row r="3402" spans="1:29">
      <c r="A3402" s="1">
        <v>43655</v>
      </c>
      <c r="B3402">
        <v>3899.41389109998</v>
      </c>
      <c r="D3402" s="1">
        <v>43689</v>
      </c>
      <c r="E3402">
        <f t="shared" si="334"/>
        <v>3188.89</v>
      </c>
      <c r="F3402">
        <f t="shared" si="335"/>
        <v>4295.9563391798101</v>
      </c>
      <c r="G3402" s="2">
        <f t="shared" si="336"/>
        <v>6.8228890404384845E-3</v>
      </c>
      <c r="H3402" s="2">
        <f t="shared" si="337"/>
        <v>1.1734555253114587E-2</v>
      </c>
      <c r="I3402">
        <f t="shared" si="338"/>
        <v>20744.525832346688</v>
      </c>
      <c r="J3402">
        <f t="shared" si="339"/>
        <v>38617.57788890857</v>
      </c>
      <c r="AB3402" s="1">
        <v>43675</v>
      </c>
      <c r="AC3402">
        <v>3120.45</v>
      </c>
    </row>
    <row r="3403" spans="1:29">
      <c r="A3403" s="1">
        <v>43656</v>
      </c>
      <c r="B3403">
        <v>3930.46921868048</v>
      </c>
      <c r="D3403" s="1">
        <v>43690</v>
      </c>
      <c r="E3403">
        <f t="shared" si="334"/>
        <v>3181.38</v>
      </c>
      <c r="F3403">
        <f t="shared" si="335"/>
        <v>4277.8878268605604</v>
      </c>
      <c r="G3403" s="2">
        <f t="shared" si="336"/>
        <v>-2.3550514442328696E-3</v>
      </c>
      <c r="H3403" s="2">
        <f t="shared" si="337"/>
        <v>-4.2372840186893131E-3</v>
      </c>
      <c r="I3403">
        <f t="shared" si="338"/>
        <v>20695.671406825295</v>
      </c>
      <c r="J3403">
        <f t="shared" si="339"/>
        <v>38453.944243279409</v>
      </c>
      <c r="AB3403" s="1">
        <v>43676</v>
      </c>
      <c r="AC3403">
        <v>3116.61</v>
      </c>
    </row>
    <row r="3404" spans="1:29">
      <c r="A3404" s="1">
        <v>43657</v>
      </c>
      <c r="B3404">
        <v>3900.6910560287301</v>
      </c>
      <c r="D3404" s="1">
        <v>43691</v>
      </c>
      <c r="E3404">
        <f t="shared" si="334"/>
        <v>3197.27</v>
      </c>
      <c r="F3404">
        <f t="shared" si="335"/>
        <v>4335.9596736532403</v>
      </c>
      <c r="G3404" s="2">
        <f t="shared" si="336"/>
        <v>4.9946878398681172E-3</v>
      </c>
      <c r="H3404" s="2">
        <f t="shared" si="337"/>
        <v>1.3543538481927875E-2</v>
      </c>
      <c r="I3404">
        <f t="shared" si="338"/>
        <v>20799.039825138872</v>
      </c>
      <c r="J3404">
        <f t="shared" si="339"/>
        <v>38974.74671692017</v>
      </c>
      <c r="AB3404" s="1">
        <v>43677</v>
      </c>
      <c r="AC3404">
        <v>3125.11</v>
      </c>
    </row>
    <row r="3405" spans="1:29">
      <c r="A3405" s="1">
        <v>43658</v>
      </c>
      <c r="B3405">
        <v>3920.2855097177599</v>
      </c>
      <c r="D3405" s="1">
        <v>43692</v>
      </c>
      <c r="E3405">
        <f t="shared" si="334"/>
        <v>3205.68</v>
      </c>
      <c r="F3405">
        <f t="shared" si="335"/>
        <v>4356.5738376894997</v>
      </c>
      <c r="G3405" s="2">
        <f t="shared" si="336"/>
        <v>2.6303690335818253E-3</v>
      </c>
      <c r="H3405" s="2">
        <f t="shared" si="337"/>
        <v>4.7228841324703178E-3</v>
      </c>
      <c r="I3405">
        <f t="shared" si="338"/>
        <v>20853.748975423154</v>
      </c>
      <c r="J3405">
        <f t="shared" si="339"/>
        <v>39158.819929756559</v>
      </c>
      <c r="AB3405" s="1">
        <v>43678</v>
      </c>
      <c r="AC3405">
        <v>3147.6</v>
      </c>
    </row>
    <row r="3406" spans="1:29">
      <c r="A3406" s="1">
        <v>43661</v>
      </c>
      <c r="B3406">
        <v>3929.8438233533702</v>
      </c>
      <c r="D3406" s="1">
        <v>43693</v>
      </c>
      <c r="E3406">
        <f t="shared" si="334"/>
        <v>3204.96</v>
      </c>
      <c r="F3406">
        <f t="shared" si="335"/>
        <v>4333.3958510268603</v>
      </c>
      <c r="G3406" s="2">
        <f t="shared" si="336"/>
        <v>-2.2460133263446647E-4</v>
      </c>
      <c r="H3406" s="2">
        <f t="shared" si="337"/>
        <v>-5.3515819227380242E-3</v>
      </c>
      <c r="I3406">
        <f t="shared" si="338"/>
        <v>20849.065195612849</v>
      </c>
      <c r="J3406">
        <f t="shared" si="339"/>
        <v>38949.258296904722</v>
      </c>
      <c r="AB3406" s="1">
        <v>43679</v>
      </c>
      <c r="AC3406">
        <v>3149.78</v>
      </c>
    </row>
    <row r="3407" spans="1:29">
      <c r="A3407" s="1">
        <v>43662</v>
      </c>
      <c r="B3407">
        <v>3916.5214334543598</v>
      </c>
      <c r="D3407" s="1">
        <v>43696</v>
      </c>
      <c r="E3407">
        <f t="shared" si="334"/>
        <v>3194.16</v>
      </c>
      <c r="F3407">
        <f t="shared" si="335"/>
        <v>4285.1671218840002</v>
      </c>
      <c r="G3407" s="2">
        <f t="shared" si="336"/>
        <v>-3.3697768458889055E-3</v>
      </c>
      <c r="H3407" s="2">
        <f t="shared" si="337"/>
        <v>-1.1160895363881018E-2</v>
      </c>
      <c r="I3407">
        <f t="shared" si="338"/>
        <v>20778.808498458246</v>
      </c>
      <c r="J3407">
        <f t="shared" si="339"/>
        <v>38514.549700552197</v>
      </c>
      <c r="AB3407" s="1">
        <v>43682</v>
      </c>
      <c r="AC3407">
        <v>3161.33</v>
      </c>
    </row>
    <row r="3408" spans="1:29">
      <c r="A3408" s="1">
        <v>43663</v>
      </c>
      <c r="B3408">
        <v>3965.5313705278099</v>
      </c>
      <c r="D3408" s="1">
        <v>43697</v>
      </c>
      <c r="E3408">
        <f t="shared" si="334"/>
        <v>3205.36</v>
      </c>
      <c r="F3408">
        <f t="shared" si="335"/>
        <v>4311.5278897898797</v>
      </c>
      <c r="G3408" s="2">
        <f t="shared" si="336"/>
        <v>3.5063991785009296E-3</v>
      </c>
      <c r="H3408" s="2">
        <f t="shared" si="337"/>
        <v>6.12028202671463E-3</v>
      </c>
      <c r="I3408">
        <f t="shared" si="338"/>
        <v>20851.667295507468</v>
      </c>
      <c r="J3408">
        <f t="shared" si="339"/>
        <v>38750.269606851492</v>
      </c>
      <c r="AB3408" s="1">
        <v>43683</v>
      </c>
      <c r="AC3408">
        <v>3164.48</v>
      </c>
    </row>
    <row r="3409" spans="1:29">
      <c r="A3409" s="1">
        <v>43664</v>
      </c>
      <c r="B3409">
        <v>3983.6612276759301</v>
      </c>
      <c r="D3409" s="1">
        <v>43698</v>
      </c>
      <c r="E3409">
        <f t="shared" si="334"/>
        <v>3207.81</v>
      </c>
      <c r="F3409">
        <f t="shared" si="335"/>
        <v>4312.7483982858403</v>
      </c>
      <c r="G3409" s="2">
        <f t="shared" si="336"/>
        <v>7.6434472258957165E-4</v>
      </c>
      <c r="H3409" s="2">
        <f t="shared" si="337"/>
        <v>2.5173106754880015E-4</v>
      </c>
      <c r="I3409">
        <f t="shared" si="338"/>
        <v>20867.605157361984</v>
      </c>
      <c r="J3409">
        <f t="shared" si="339"/>
        <v>38760.024253587428</v>
      </c>
      <c r="AB3409" s="1">
        <v>43684</v>
      </c>
      <c r="AC3409">
        <v>3173.16</v>
      </c>
    </row>
    <row r="3410" spans="1:29">
      <c r="A3410" s="1">
        <v>43665</v>
      </c>
      <c r="B3410">
        <v>3979.5615088366499</v>
      </c>
      <c r="D3410" s="1">
        <v>43699</v>
      </c>
      <c r="E3410">
        <f t="shared" si="334"/>
        <v>3201.51</v>
      </c>
      <c r="F3410">
        <f t="shared" si="335"/>
        <v>4285.9377487684396</v>
      </c>
      <c r="G3410" s="2">
        <f t="shared" si="336"/>
        <v>-1.9639567181347628E-3</v>
      </c>
      <c r="H3410" s="2">
        <f t="shared" si="337"/>
        <v>-6.2479533393556049E-3</v>
      </c>
      <c r="I3410">
        <f t="shared" si="338"/>
        <v>20826.622084021801</v>
      </c>
      <c r="J3410">
        <f t="shared" si="339"/>
        <v>38517.853430618721</v>
      </c>
      <c r="AB3410" s="1">
        <v>43685</v>
      </c>
      <c r="AC3410">
        <v>3170.93</v>
      </c>
    </row>
    <row r="3411" spans="1:29">
      <c r="A3411" s="1">
        <v>43668</v>
      </c>
      <c r="B3411">
        <v>3984.97584270059</v>
      </c>
      <c r="D3411" s="1">
        <v>43700</v>
      </c>
      <c r="E3411">
        <f t="shared" si="334"/>
        <v>3218.84</v>
      </c>
      <c r="F3411">
        <f t="shared" si="335"/>
        <v>4390.3518240486801</v>
      </c>
      <c r="G3411" s="2">
        <f t="shared" si="336"/>
        <v>5.4130707072599371E-3</v>
      </c>
      <c r="H3411" s="2">
        <f t="shared" si="337"/>
        <v>2.4330664756696176E-2</v>
      </c>
      <c r="I3411">
        <f t="shared" si="338"/>
        <v>20939.358061955991</v>
      </c>
      <c r="J3411">
        <f t="shared" si="339"/>
        <v>39455.018409586664</v>
      </c>
      <c r="AB3411" s="1">
        <v>43686</v>
      </c>
      <c r="AC3411">
        <v>3167.28</v>
      </c>
    </row>
    <row r="3412" spans="1:29">
      <c r="A3412" s="1">
        <v>43669</v>
      </c>
      <c r="B3412">
        <v>3965.8080275221</v>
      </c>
      <c r="D3412" s="1">
        <v>43703</v>
      </c>
      <c r="E3412">
        <f t="shared" si="334"/>
        <v>3213.55</v>
      </c>
      <c r="F3412">
        <f t="shared" si="335"/>
        <v>4383.8070208968602</v>
      </c>
      <c r="G3412" s="2">
        <f t="shared" si="336"/>
        <v>-1.6434491928769557E-3</v>
      </c>
      <c r="H3412" s="2">
        <f t="shared" si="337"/>
        <v>-1.5220732790693129E-3</v>
      </c>
      <c r="I3412">
        <f t="shared" si="338"/>
        <v>20904.945290849708</v>
      </c>
      <c r="J3412">
        <f t="shared" si="339"/>
        <v>39394.964980340243</v>
      </c>
      <c r="AB3412" s="1">
        <v>43689</v>
      </c>
      <c r="AC3412">
        <v>3188.89</v>
      </c>
    </row>
    <row r="3413" spans="1:29">
      <c r="A3413" s="1">
        <v>43670</v>
      </c>
      <c r="B3413">
        <v>3980.8021230467102</v>
      </c>
      <c r="D3413" s="1">
        <v>43704</v>
      </c>
      <c r="E3413">
        <f t="shared" si="334"/>
        <v>3228.12</v>
      </c>
      <c r="F3413">
        <f t="shared" si="335"/>
        <v>4441.8044685552204</v>
      </c>
      <c r="G3413" s="2">
        <f t="shared" si="336"/>
        <v>4.5339266543229506E-3</v>
      </c>
      <c r="H3413" s="2">
        <f t="shared" si="337"/>
        <v>1.3198577973815595E-2</v>
      </c>
      <c r="I3413">
        <f t="shared" si="338"/>
        <v>20999.726779511053</v>
      </c>
      <c r="J3413">
        <f t="shared" si="339"/>
        <v>39914.922497408996</v>
      </c>
      <c r="AB3413" s="1">
        <v>43690</v>
      </c>
      <c r="AC3413">
        <v>3181.38</v>
      </c>
    </row>
    <row r="3414" spans="1:29">
      <c r="A3414" s="1">
        <v>43671</v>
      </c>
      <c r="B3414">
        <v>3952.3762988927001</v>
      </c>
      <c r="D3414" s="1">
        <v>43705</v>
      </c>
      <c r="E3414">
        <f t="shared" si="334"/>
        <v>3231.2</v>
      </c>
      <c r="F3414">
        <f t="shared" si="335"/>
        <v>4439.2180312775199</v>
      </c>
      <c r="G3414" s="2">
        <f t="shared" si="336"/>
        <v>9.5411570821402059E-4</v>
      </c>
      <c r="H3414" s="2">
        <f t="shared" si="337"/>
        <v>-6.1364347346762804E-4</v>
      </c>
      <c r="I3414">
        <f t="shared" si="338"/>
        <v>21019.762948699587</v>
      </c>
      <c r="J3414">
        <f t="shared" si="339"/>
        <v>39890.428965724495</v>
      </c>
      <c r="AB3414" s="1">
        <v>43691</v>
      </c>
      <c r="AC3414">
        <v>3197.27</v>
      </c>
    </row>
    <row r="3415" spans="1:29">
      <c r="A3415" s="1">
        <v>43672</v>
      </c>
      <c r="B3415">
        <v>3966.5394293332702</v>
      </c>
      <c r="D3415" s="1">
        <v>43706</v>
      </c>
      <c r="E3415">
        <f t="shared" si="334"/>
        <v>3221.71</v>
      </c>
      <c r="F3415">
        <f t="shared" si="335"/>
        <v>4393.1711698258596</v>
      </c>
      <c r="G3415" s="2">
        <f t="shared" si="336"/>
        <v>-2.9369893538003788E-3</v>
      </c>
      <c r="H3415" s="2">
        <f t="shared" si="337"/>
        <v>-1.0404090785435171E-2</v>
      </c>
      <c r="I3415">
        <f t="shared" si="338"/>
        <v>20958.028128699847</v>
      </c>
      <c r="J3415">
        <f t="shared" si="339"/>
        <v>39475.405321295148</v>
      </c>
      <c r="AB3415" s="1">
        <v>43692</v>
      </c>
      <c r="AC3415">
        <v>3205.68</v>
      </c>
    </row>
    <row r="3416" spans="1:29">
      <c r="A3416" s="1">
        <v>43675</v>
      </c>
      <c r="B3416">
        <v>3977.6769831102602</v>
      </c>
      <c r="D3416" s="1">
        <v>43707</v>
      </c>
      <c r="E3416">
        <f t="shared" si="334"/>
        <v>3223.39</v>
      </c>
      <c r="F3416">
        <f t="shared" si="335"/>
        <v>4376.4530372108402</v>
      </c>
      <c r="G3416" s="2">
        <f t="shared" si="336"/>
        <v>5.2146220485393968E-4</v>
      </c>
      <c r="H3416" s="2">
        <f t="shared" si="337"/>
        <v>-3.8368309344108168E-3</v>
      </c>
      <c r="I3416">
        <f t="shared" si="338"/>
        <v>20968.95694825723</v>
      </c>
      <c r="J3416">
        <f t="shared" si="339"/>
        <v>39323.944865009995</v>
      </c>
      <c r="AB3416" s="1">
        <v>43693</v>
      </c>
      <c r="AC3416">
        <v>3204.96</v>
      </c>
    </row>
    <row r="3417" spans="1:29">
      <c r="A3417" s="1">
        <v>43676</v>
      </c>
      <c r="B3417">
        <v>3997.6631107548801</v>
      </c>
      <c r="D3417" s="1">
        <v>43711</v>
      </c>
      <c r="E3417">
        <f t="shared" si="334"/>
        <v>3227.84</v>
      </c>
      <c r="F3417">
        <f t="shared" si="335"/>
        <v>4460.0000817520504</v>
      </c>
      <c r="G3417" s="2">
        <f t="shared" si="336"/>
        <v>1.3805341581378805E-3</v>
      </c>
      <c r="H3417" s="2">
        <f t="shared" si="337"/>
        <v>1.9058777851076094E-2</v>
      </c>
      <c r="I3417">
        <f t="shared" si="338"/>
        <v>20997.905309584821</v>
      </c>
      <c r="J3417">
        <f t="shared" si="339"/>
        <v>40073.41119442018</v>
      </c>
      <c r="AB3417" s="1">
        <v>43696</v>
      </c>
      <c r="AC3417">
        <v>3194.16</v>
      </c>
    </row>
    <row r="3418" spans="1:29">
      <c r="A3418" s="1">
        <v>43677</v>
      </c>
      <c r="B3418">
        <v>3997.6473269099502</v>
      </c>
      <c r="D3418" s="1">
        <v>43712</v>
      </c>
      <c r="E3418">
        <f t="shared" si="334"/>
        <v>3229.84</v>
      </c>
      <c r="F3418">
        <f t="shared" si="335"/>
        <v>4474.51435313407</v>
      </c>
      <c r="G3418" s="2">
        <f t="shared" si="336"/>
        <v>6.1960939823535455E-4</v>
      </c>
      <c r="H3418" s="2">
        <f t="shared" si="337"/>
        <v>3.2229716716714826E-3</v>
      </c>
      <c r="I3418">
        <f t="shared" si="338"/>
        <v>21010.915809057897</v>
      </c>
      <c r="J3418">
        <f t="shared" si="339"/>
        <v>40202.566663487036</v>
      </c>
      <c r="AB3418" s="1">
        <v>43697</v>
      </c>
      <c r="AC3418">
        <v>3205.36</v>
      </c>
    </row>
    <row r="3419" spans="1:29">
      <c r="A3419" s="1">
        <v>43678</v>
      </c>
      <c r="B3419">
        <v>4010.3517006882298</v>
      </c>
      <c r="D3419" s="1">
        <v>43713</v>
      </c>
      <c r="E3419">
        <f t="shared" si="334"/>
        <v>3207.42</v>
      </c>
      <c r="F3419">
        <f t="shared" si="335"/>
        <v>4344.9387569660903</v>
      </c>
      <c r="G3419" s="2">
        <f t="shared" si="336"/>
        <v>-6.9415203229881151E-3</v>
      </c>
      <c r="H3419" s="2">
        <f t="shared" si="337"/>
        <v>-2.8989932404818872E-2</v>
      </c>
      <c r="I3419">
        <f t="shared" si="338"/>
        <v>20865.06810996473</v>
      </c>
      <c r="J3419">
        <f t="shared" si="339"/>
        <v>39037.096973412321</v>
      </c>
      <c r="AB3419" s="1">
        <v>43698</v>
      </c>
      <c r="AC3419">
        <v>3207.81</v>
      </c>
    </row>
    <row r="3420" spans="1:29">
      <c r="A3420" s="1">
        <v>43679</v>
      </c>
      <c r="B3420">
        <v>4084.4314830318899</v>
      </c>
      <c r="D3420" s="1">
        <v>43714</v>
      </c>
      <c r="E3420">
        <f t="shared" si="334"/>
        <v>3215.52</v>
      </c>
      <c r="F3420">
        <f t="shared" si="335"/>
        <v>4325.3472152385102</v>
      </c>
      <c r="G3420" s="2">
        <f t="shared" si="336"/>
        <v>2.5253942421010755E-3</v>
      </c>
      <c r="H3420" s="2">
        <f t="shared" si="337"/>
        <v>-4.5403981995414729E-3</v>
      </c>
      <c r="I3420">
        <f t="shared" si="338"/>
        <v>20917.760632830683</v>
      </c>
      <c r="J3420">
        <f t="shared" si="339"/>
        <v>38859.853008598919</v>
      </c>
      <c r="AB3420" s="1">
        <v>43699</v>
      </c>
      <c r="AC3420">
        <v>3201.51</v>
      </c>
    </row>
    <row r="3421" spans="1:29">
      <c r="A3421" s="1">
        <v>43682</v>
      </c>
      <c r="B3421">
        <v>4102.1288562232303</v>
      </c>
      <c r="D3421" s="1">
        <v>43717</v>
      </c>
      <c r="E3421">
        <f t="shared" si="334"/>
        <v>3201.19</v>
      </c>
      <c r="F3421">
        <f t="shared" si="335"/>
        <v>4293.3022444636199</v>
      </c>
      <c r="G3421" s="2">
        <f t="shared" si="336"/>
        <v>-4.4565109220281451E-3</v>
      </c>
      <c r="H3421" s="2">
        <f t="shared" si="337"/>
        <v>-7.4399962305681574E-3</v>
      </c>
      <c r="I3421">
        <f t="shared" si="338"/>
        <v>20824.540404106101</v>
      </c>
      <c r="J3421">
        <f t="shared" si="339"/>
        <v>38570.735848694509</v>
      </c>
      <c r="AB3421" s="1">
        <v>43700</v>
      </c>
      <c r="AC3421">
        <v>3218.84</v>
      </c>
    </row>
    <row r="3422" spans="1:29">
      <c r="A3422" s="1">
        <v>43683</v>
      </c>
      <c r="B3422">
        <v>4175.2243988829496</v>
      </c>
      <c r="D3422" s="1">
        <v>43718</v>
      </c>
      <c r="E3422">
        <f t="shared" si="334"/>
        <v>3180.96</v>
      </c>
      <c r="F3422">
        <f t="shared" si="335"/>
        <v>4233.6174917271101</v>
      </c>
      <c r="G3422" s="2">
        <f t="shared" si="336"/>
        <v>-6.3195249266678744E-3</v>
      </c>
      <c r="H3422" s="2">
        <f t="shared" si="337"/>
        <v>-1.3933177994079149E-2</v>
      </c>
      <c r="I3422">
        <f t="shared" si="338"/>
        <v>20692.939201935951</v>
      </c>
      <c r="J3422">
        <f t="shared" si="339"/>
        <v>38033.322920752042</v>
      </c>
      <c r="AB3422" s="1">
        <v>43703</v>
      </c>
      <c r="AC3422">
        <v>3213.55</v>
      </c>
    </row>
    <row r="3423" spans="1:29">
      <c r="A3423" s="1">
        <v>43684</v>
      </c>
      <c r="B3423">
        <v>4284.9311012390899</v>
      </c>
      <c r="D3423" s="1">
        <v>43719</v>
      </c>
      <c r="E3423">
        <f t="shared" si="334"/>
        <v>3176.25</v>
      </c>
      <c r="F3423">
        <f t="shared" si="335"/>
        <v>4238.5119431318599</v>
      </c>
      <c r="G3423" s="2">
        <f t="shared" si="336"/>
        <v>-1.4806850762034696E-3</v>
      </c>
      <c r="H3423" s="2">
        <f t="shared" si="337"/>
        <v>1.1247428152643909E-3</v>
      </c>
      <c r="I3423">
        <f t="shared" si="338"/>
        <v>20662.29947567686</v>
      </c>
      <c r="J3423">
        <f t="shared" si="339"/>
        <v>38076.100627447784</v>
      </c>
      <c r="AB3423" s="1">
        <v>43704</v>
      </c>
      <c r="AC3423">
        <v>3228.12</v>
      </c>
    </row>
    <row r="3424" spans="1:29">
      <c r="A3424" s="1">
        <v>43685</v>
      </c>
      <c r="B3424">
        <v>4251.1408847537396</v>
      </c>
      <c r="D3424" s="1">
        <v>43720</v>
      </c>
      <c r="E3424">
        <f t="shared" si="334"/>
        <v>3166.58</v>
      </c>
      <c r="F3424">
        <f t="shared" si="335"/>
        <v>4237.8808361266701</v>
      </c>
      <c r="G3424" s="2">
        <f t="shared" si="336"/>
        <v>-3.0444706808343547E-3</v>
      </c>
      <c r="H3424" s="2">
        <f t="shared" si="337"/>
        <v>-1.8024745499337557E-4</v>
      </c>
      <c r="I3424">
        <f t="shared" si="338"/>
        <v>20599.393710724544</v>
      </c>
      <c r="J3424">
        <f t="shared" si="339"/>
        <v>38069.237507213613</v>
      </c>
      <c r="AB3424" s="1">
        <v>43705</v>
      </c>
      <c r="AC3424">
        <v>3231.2</v>
      </c>
    </row>
    <row r="3425" spans="1:29">
      <c r="A3425" s="1">
        <v>43686</v>
      </c>
      <c r="B3425">
        <v>4245.9983285115004</v>
      </c>
      <c r="D3425" s="1">
        <v>43721</v>
      </c>
      <c r="E3425">
        <f t="shared" si="334"/>
        <v>3143.98</v>
      </c>
      <c r="F3425">
        <f t="shared" si="335"/>
        <v>4186.0984280156499</v>
      </c>
      <c r="G3425" s="2">
        <f t="shared" si="336"/>
        <v>-7.1370374347087262E-3</v>
      </c>
      <c r="H3425" s="2">
        <f t="shared" si="337"/>
        <v>-1.2250288368014816E-2</v>
      </c>
      <c r="I3425">
        <f t="shared" si="338"/>
        <v>20452.3750666788</v>
      </c>
      <c r="J3425">
        <f t="shared" si="339"/>
        <v>37602.878369799801</v>
      </c>
      <c r="AB3425" s="1">
        <v>43706</v>
      </c>
      <c r="AC3425">
        <v>3221.71</v>
      </c>
    </row>
    <row r="3426" spans="1:29">
      <c r="A3426" s="1">
        <v>43689</v>
      </c>
      <c r="B3426">
        <v>4295.9563391798101</v>
      </c>
      <c r="D3426" s="1">
        <v>43724</v>
      </c>
      <c r="E3426">
        <f t="shared" si="334"/>
        <v>3158.8</v>
      </c>
      <c r="F3426">
        <f t="shared" si="335"/>
        <v>4239.4067520528297</v>
      </c>
      <c r="G3426" s="2">
        <f t="shared" si="336"/>
        <v>4.7137704438324768E-3</v>
      </c>
      <c r="H3426" s="2">
        <f t="shared" si="337"/>
        <v>1.2703259153648084E-2</v>
      </c>
      <c r="I3426">
        <f t="shared" si="338"/>
        <v>20548.782867774287</v>
      </c>
      <c r="J3426">
        <f t="shared" si="339"/>
        <v>38080.557478654475</v>
      </c>
      <c r="AB3426" s="1">
        <v>43707</v>
      </c>
      <c r="AC3426">
        <v>3223.39</v>
      </c>
    </row>
    <row r="3427" spans="1:29">
      <c r="A3427" s="1">
        <v>43690</v>
      </c>
      <c r="B3427">
        <v>4277.8878268605604</v>
      </c>
      <c r="D3427" s="1">
        <v>43725</v>
      </c>
      <c r="E3427">
        <f t="shared" si="334"/>
        <v>3164.4</v>
      </c>
      <c r="F3427">
        <f t="shared" si="335"/>
        <v>4252.5333648119604</v>
      </c>
      <c r="G3427" s="2">
        <f t="shared" si="336"/>
        <v>1.7728251234645498E-3</v>
      </c>
      <c r="H3427" s="2">
        <f t="shared" si="337"/>
        <v>3.0649832587473455E-3</v>
      </c>
      <c r="I3427">
        <f t="shared" si="338"/>
        <v>20585.212266298895</v>
      </c>
      <c r="J3427">
        <f t="shared" si="339"/>
        <v>38197.273749810316</v>
      </c>
      <c r="AB3427" s="1">
        <v>43710</v>
      </c>
      <c r="AC3427">
        <v>3223.39</v>
      </c>
    </row>
    <row r="3428" spans="1:29">
      <c r="A3428" s="1">
        <v>43691</v>
      </c>
      <c r="B3428">
        <v>4335.9596736532403</v>
      </c>
      <c r="D3428" s="1">
        <v>43726</v>
      </c>
      <c r="E3428">
        <f t="shared" si="334"/>
        <v>3172.37</v>
      </c>
      <c r="F3428">
        <f t="shared" si="335"/>
        <v>4270.0159844120799</v>
      </c>
      <c r="G3428" s="2">
        <f t="shared" si="336"/>
        <v>2.5186449247882603E-3</v>
      </c>
      <c r="H3428" s="2">
        <f t="shared" si="337"/>
        <v>4.079757773970261E-3</v>
      </c>
      <c r="I3428">
        <f t="shared" si="338"/>
        <v>20637.059106699096</v>
      </c>
      <c r="J3428">
        <f t="shared" si="339"/>
        <v>38353.109374335574</v>
      </c>
      <c r="AB3428" s="1">
        <v>43711</v>
      </c>
      <c r="AC3428">
        <v>3227.84</v>
      </c>
    </row>
    <row r="3429" spans="1:29">
      <c r="A3429" s="1">
        <v>43692</v>
      </c>
      <c r="B3429">
        <v>4356.5738376894997</v>
      </c>
      <c r="D3429" s="1">
        <v>43727</v>
      </c>
      <c r="E3429">
        <f t="shared" si="334"/>
        <v>3180.26</v>
      </c>
      <c r="F3429">
        <f t="shared" si="335"/>
        <v>4251.9062142843804</v>
      </c>
      <c r="G3429" s="2">
        <f t="shared" si="336"/>
        <v>2.487099550178673E-3</v>
      </c>
      <c r="H3429" s="2">
        <f t="shared" si="337"/>
        <v>-4.2724972942744018E-3</v>
      </c>
      <c r="I3429">
        <f t="shared" si="338"/>
        <v>20688.385527120379</v>
      </c>
      <c r="J3429">
        <f t="shared" si="339"/>
        <v>38189.245818306714</v>
      </c>
      <c r="AB3429" s="1">
        <v>43712</v>
      </c>
      <c r="AC3429">
        <v>3229.84</v>
      </c>
    </row>
    <row r="3430" spans="1:29">
      <c r="A3430" s="1">
        <v>43693</v>
      </c>
      <c r="B3430">
        <v>4333.3958510268603</v>
      </c>
      <c r="D3430" s="1">
        <v>43728</v>
      </c>
      <c r="E3430">
        <f t="shared" si="334"/>
        <v>3186.51</v>
      </c>
      <c r="F3430">
        <f t="shared" si="335"/>
        <v>4286.2695637222396</v>
      </c>
      <c r="G3430" s="2">
        <f t="shared" si="336"/>
        <v>1.9652481243672693E-3</v>
      </c>
      <c r="H3430" s="2">
        <f t="shared" si="337"/>
        <v>8.0505198909546997E-3</v>
      </c>
      <c r="I3430">
        <f t="shared" si="338"/>
        <v>20729.043337973741</v>
      </c>
      <c r="J3430">
        <f t="shared" si="339"/>
        <v>38496.68910138755</v>
      </c>
      <c r="AB3430" s="1">
        <v>43713</v>
      </c>
      <c r="AC3430">
        <v>3207.42</v>
      </c>
    </row>
    <row r="3431" spans="1:29">
      <c r="A3431" s="1">
        <v>43696</v>
      </c>
      <c r="B3431">
        <v>4285.1671218840002</v>
      </c>
      <c r="D3431" s="1">
        <v>43731</v>
      </c>
      <c r="E3431">
        <f t="shared" si="334"/>
        <v>3197.97</v>
      </c>
      <c r="F3431">
        <f t="shared" si="335"/>
        <v>4348.1445808946901</v>
      </c>
      <c r="G3431" s="2">
        <f t="shared" si="336"/>
        <v>3.5964111206303606E-3</v>
      </c>
      <c r="H3431" s="2">
        <f t="shared" si="337"/>
        <v>1.4404284449579164E-2</v>
      </c>
      <c r="I3431">
        <f t="shared" si="338"/>
        <v>20803.593499954459</v>
      </c>
      <c r="J3431">
        <f t="shared" si="339"/>
        <v>39051.206361570949</v>
      </c>
      <c r="AB3431" s="1">
        <v>43714</v>
      </c>
      <c r="AC3431">
        <v>3215.52</v>
      </c>
    </row>
    <row r="3432" spans="1:29">
      <c r="A3432" s="1">
        <v>43697</v>
      </c>
      <c r="B3432">
        <v>4311.5278897898797</v>
      </c>
      <c r="D3432" s="1">
        <v>43732</v>
      </c>
      <c r="E3432">
        <f t="shared" si="334"/>
        <v>3211.52</v>
      </c>
      <c r="F3432">
        <f t="shared" si="335"/>
        <v>4391.0831582579403</v>
      </c>
      <c r="G3432" s="2">
        <f t="shared" si="336"/>
        <v>4.2370628867689497E-3</v>
      </c>
      <c r="H3432" s="2">
        <f t="shared" si="337"/>
        <v>9.8438001968968684E-3</v>
      </c>
      <c r="I3432">
        <f t="shared" si="338"/>
        <v>20891.739633884543</v>
      </c>
      <c r="J3432">
        <f t="shared" si="339"/>
        <v>39435.618634442035</v>
      </c>
      <c r="AB3432" s="1">
        <v>43717</v>
      </c>
      <c r="AC3432">
        <v>3201.19</v>
      </c>
    </row>
    <row r="3433" spans="1:29">
      <c r="A3433" s="1">
        <v>43698</v>
      </c>
      <c r="B3433">
        <v>4312.7483982858403</v>
      </c>
      <c r="D3433" s="1">
        <v>43733</v>
      </c>
      <c r="E3433">
        <f t="shared" si="334"/>
        <v>3187.37</v>
      </c>
      <c r="F3433">
        <f t="shared" si="335"/>
        <v>4279.4202979946404</v>
      </c>
      <c r="G3433" s="2">
        <f t="shared" si="336"/>
        <v>-7.5198037066560586E-3</v>
      </c>
      <c r="H3433" s="2">
        <f t="shared" si="337"/>
        <v>-2.546080618515981E-2</v>
      </c>
      <c r="I3433">
        <f t="shared" si="338"/>
        <v>20734.637852747164</v>
      </c>
      <c r="J3433">
        <f t="shared" si="339"/>
        <v>38431.55599159863</v>
      </c>
      <c r="AB3433" s="1">
        <v>43718</v>
      </c>
      <c r="AC3433">
        <v>3180.96</v>
      </c>
    </row>
    <row r="3434" spans="1:29">
      <c r="A3434" s="1">
        <v>43699</v>
      </c>
      <c r="B3434">
        <v>4285.9377487684396</v>
      </c>
      <c r="D3434" s="1">
        <v>43734</v>
      </c>
      <c r="E3434">
        <f t="shared" si="334"/>
        <v>3199.19</v>
      </c>
      <c r="F3434">
        <f t="shared" si="335"/>
        <v>4303.34773917237</v>
      </c>
      <c r="G3434" s="2">
        <f t="shared" si="336"/>
        <v>3.7083865381177805E-3</v>
      </c>
      <c r="H3434" s="2">
        <f t="shared" si="337"/>
        <v>5.5599317409656627E-3</v>
      </c>
      <c r="I3434">
        <f t="shared" si="338"/>
        <v>20811.52990463304</v>
      </c>
      <c r="J3434">
        <f t="shared" si="339"/>
        <v>38645.232819611017</v>
      </c>
      <c r="AB3434" s="1">
        <v>43719</v>
      </c>
      <c r="AC3434">
        <v>3176.25</v>
      </c>
    </row>
    <row r="3435" spans="1:29">
      <c r="A3435" s="1">
        <v>43700</v>
      </c>
      <c r="B3435">
        <v>4390.3518240486801</v>
      </c>
      <c r="D3435" s="1">
        <v>43735</v>
      </c>
      <c r="E3435">
        <f t="shared" si="334"/>
        <v>3200.87</v>
      </c>
      <c r="F3435">
        <f t="shared" si="335"/>
        <v>4280.6344322122404</v>
      </c>
      <c r="G3435" s="2">
        <f t="shared" si="336"/>
        <v>5.251329242714764E-4</v>
      </c>
      <c r="H3435" s="2">
        <f t="shared" si="337"/>
        <v>-5.3094044174993079E-3</v>
      </c>
      <c r="I3435">
        <f t="shared" si="338"/>
        <v>20822.458724190423</v>
      </c>
      <c r="J3435">
        <f t="shared" si="339"/>
        <v>38440.049649763285</v>
      </c>
      <c r="AB3435" s="1">
        <v>43720</v>
      </c>
      <c r="AC3435">
        <v>3166.58</v>
      </c>
    </row>
    <row r="3436" spans="1:29">
      <c r="A3436" s="1">
        <v>43703</v>
      </c>
      <c r="B3436">
        <v>4383.8070208968602</v>
      </c>
      <c r="D3436" s="1">
        <v>43738</v>
      </c>
      <c r="E3436">
        <f t="shared" si="334"/>
        <v>3202.42</v>
      </c>
      <c r="F3436">
        <f t="shared" si="335"/>
        <v>4186.1276194964803</v>
      </c>
      <c r="G3436" s="2">
        <f t="shared" si="336"/>
        <v>4.8424334634034061E-4</v>
      </c>
      <c r="H3436" s="2">
        <f t="shared" si="337"/>
        <v>-2.2109107588281138E-2</v>
      </c>
      <c r="I3436">
        <f t="shared" si="338"/>
        <v>20832.541861282058</v>
      </c>
      <c r="J3436">
        <f t="shared" si="339"/>
        <v>37590.174456357803</v>
      </c>
      <c r="AB3436" s="1">
        <v>43721</v>
      </c>
      <c r="AC3436">
        <v>3143.98</v>
      </c>
    </row>
    <row r="3437" spans="1:29">
      <c r="A3437" s="1">
        <v>43704</v>
      </c>
      <c r="B3437">
        <v>4441.8044685552204</v>
      </c>
      <c r="D3437" s="1">
        <v>43739</v>
      </c>
      <c r="E3437">
        <f t="shared" si="334"/>
        <v>3208.72</v>
      </c>
      <c r="F3437">
        <f t="shared" si="335"/>
        <v>4239.6673306786797</v>
      </c>
      <c r="G3437" s="2">
        <f t="shared" si="336"/>
        <v>1.9672622579174348E-3</v>
      </c>
      <c r="H3437" s="2">
        <f t="shared" si="337"/>
        <v>1.2758445097303584E-2</v>
      </c>
      <c r="I3437">
        <f t="shared" si="338"/>
        <v>20873.524934622244</v>
      </c>
      <c r="J3437">
        <f t="shared" si="339"/>
        <v>38069.766633357307</v>
      </c>
      <c r="AB3437" s="1">
        <v>43724</v>
      </c>
      <c r="AC3437">
        <v>3158.8</v>
      </c>
    </row>
    <row r="3438" spans="1:29">
      <c r="A3438" s="1">
        <v>43705</v>
      </c>
      <c r="B3438">
        <v>4439.2180312775199</v>
      </c>
      <c r="D3438" s="1">
        <v>43740</v>
      </c>
      <c r="E3438">
        <f t="shared" si="334"/>
        <v>3210.99</v>
      </c>
      <c r="F3438">
        <f t="shared" si="335"/>
        <v>4296.0763101218699</v>
      </c>
      <c r="G3438" s="2">
        <f t="shared" si="336"/>
        <v>7.0744720636262137E-4</v>
      </c>
      <c r="H3438" s="2">
        <f t="shared" si="337"/>
        <v>1.327369929002894E-2</v>
      </c>
      <c r="I3438">
        <f t="shared" si="338"/>
        <v>20888.291851524184</v>
      </c>
      <c r="J3438">
        <f t="shared" si="339"/>
        <v>38575.093267690063</v>
      </c>
      <c r="AB3438" s="1">
        <v>43725</v>
      </c>
      <c r="AC3438">
        <v>3164.4</v>
      </c>
    </row>
    <row r="3439" spans="1:29">
      <c r="A3439" s="1">
        <v>43706</v>
      </c>
      <c r="B3439">
        <v>4393.1711698258596</v>
      </c>
      <c r="D3439" s="1">
        <v>43741</v>
      </c>
      <c r="E3439">
        <f t="shared" si="334"/>
        <v>3223.27</v>
      </c>
      <c r="F3439">
        <f t="shared" si="335"/>
        <v>4328.8252149007103</v>
      </c>
      <c r="G3439" s="2">
        <f t="shared" si="336"/>
        <v>3.8243656940695203E-3</v>
      </c>
      <c r="H3439" s="2">
        <f t="shared" si="337"/>
        <v>7.591631023699719E-3</v>
      </c>
      <c r="I3439">
        <f t="shared" si="338"/>
        <v>20968.176318288864</v>
      </c>
      <c r="J3439">
        <f t="shared" si="339"/>
        <v>38867.941142483163</v>
      </c>
      <c r="AB3439" s="1">
        <v>43726</v>
      </c>
      <c r="AC3439">
        <v>3172.37</v>
      </c>
    </row>
    <row r="3440" spans="1:29">
      <c r="A3440" s="1">
        <v>43707</v>
      </c>
      <c r="B3440">
        <v>4376.4530372108402</v>
      </c>
      <c r="D3440" s="1">
        <v>43742</v>
      </c>
      <c r="E3440">
        <f t="shared" si="334"/>
        <v>3229.18</v>
      </c>
      <c r="F3440">
        <f t="shared" si="335"/>
        <v>4334.6964790995798</v>
      </c>
      <c r="G3440" s="2">
        <f t="shared" si="336"/>
        <v>1.8335417138495291E-3</v>
      </c>
      <c r="H3440" s="2">
        <f t="shared" si="337"/>
        <v>1.3249689417385809E-3</v>
      </c>
      <c r="I3440">
        <f t="shared" si="338"/>
        <v>21006.622344231801</v>
      </c>
      <c r="J3440">
        <f t="shared" si="339"/>
        <v>38919.439957326271</v>
      </c>
      <c r="AB3440" s="1">
        <v>43727</v>
      </c>
      <c r="AC3440">
        <v>3180.26</v>
      </c>
    </row>
    <row r="3441" spans="1:29">
      <c r="A3441" s="1">
        <v>43711</v>
      </c>
      <c r="B3441">
        <v>4460.0000817520504</v>
      </c>
      <c r="D3441" s="1">
        <v>43745</v>
      </c>
      <c r="E3441">
        <f t="shared" si="334"/>
        <v>3221.11</v>
      </c>
      <c r="F3441">
        <f t="shared" si="335"/>
        <v>4300.6337649101597</v>
      </c>
      <c r="G3441" s="2">
        <f t="shared" si="336"/>
        <v>-2.4990864553848802E-3</v>
      </c>
      <c r="H3441" s="2">
        <f t="shared" si="337"/>
        <v>-7.8895036016243588E-3</v>
      </c>
      <c r="I3441">
        <f t="shared" si="338"/>
        <v>20954.124978857944</v>
      </c>
      <c r="J3441">
        <f t="shared" si="339"/>
        <v>38612.384895609743</v>
      </c>
      <c r="AB3441" s="1">
        <v>43728</v>
      </c>
      <c r="AC3441">
        <v>3186.51</v>
      </c>
    </row>
    <row r="3442" spans="1:29">
      <c r="A3442" s="1">
        <v>43712</v>
      </c>
      <c r="B3442">
        <v>4474.51435313407</v>
      </c>
      <c r="D3442" s="1">
        <v>43746</v>
      </c>
      <c r="E3442">
        <f t="shared" si="334"/>
        <v>3220.93</v>
      </c>
      <c r="F3442">
        <f t="shared" si="335"/>
        <v>4299.6146619586598</v>
      </c>
      <c r="G3442" s="2">
        <f t="shared" si="336"/>
        <v>-5.5881357668763343E-5</v>
      </c>
      <c r="H3442" s="2">
        <f t="shared" si="337"/>
        <v>-2.6831496702731583E-4</v>
      </c>
      <c r="I3442">
        <f t="shared" si="338"/>
        <v>20952.954033905364</v>
      </c>
      <c r="J3442">
        <f t="shared" si="339"/>
        <v>38602.024614829636</v>
      </c>
      <c r="AB3442" s="1">
        <v>43731</v>
      </c>
      <c r="AC3442">
        <v>3197.97</v>
      </c>
    </row>
    <row r="3443" spans="1:29">
      <c r="A3443" s="1">
        <v>43713</v>
      </c>
      <c r="B3443">
        <v>4344.9387569660903</v>
      </c>
      <c r="D3443" s="1">
        <v>43747</v>
      </c>
      <c r="E3443">
        <f t="shared" si="334"/>
        <v>3212.13</v>
      </c>
      <c r="F3443">
        <f t="shared" si="335"/>
        <v>4313.65288685835</v>
      </c>
      <c r="G3443" s="2">
        <f t="shared" si="336"/>
        <v>-2.732130161164581E-3</v>
      </c>
      <c r="H3443" s="2">
        <f t="shared" si="337"/>
        <v>3.233646846412331E-3</v>
      </c>
      <c r="I3443">
        <f t="shared" si="338"/>
        <v>20895.707836223835</v>
      </c>
      <c r="J3443">
        <f t="shared" si="339"/>
        <v>38726.849929990509</v>
      </c>
      <c r="AB3443" s="1">
        <v>43732</v>
      </c>
      <c r="AC3443">
        <v>3211.52</v>
      </c>
    </row>
    <row r="3444" spans="1:29">
      <c r="A3444" s="1">
        <v>43714</v>
      </c>
      <c r="B3444">
        <v>4325.3472152385102</v>
      </c>
      <c r="D3444" s="1">
        <v>43748</v>
      </c>
      <c r="E3444">
        <f t="shared" si="334"/>
        <v>3198.93</v>
      </c>
      <c r="F3444">
        <f t="shared" si="335"/>
        <v>4262.53883437278</v>
      </c>
      <c r="G3444" s="2">
        <f t="shared" si="336"/>
        <v>-4.1094227195039856E-3</v>
      </c>
      <c r="H3444" s="2">
        <f t="shared" si="337"/>
        <v>-1.1880715352913828E-2</v>
      </c>
      <c r="I3444">
        <f t="shared" si="338"/>
        <v>20809.838539701541</v>
      </c>
      <c r="J3444">
        <f t="shared" si="339"/>
        <v>38266.747249457279</v>
      </c>
      <c r="AB3444" s="1">
        <v>43733</v>
      </c>
      <c r="AC3444">
        <v>3187.37</v>
      </c>
    </row>
    <row r="3445" spans="1:29">
      <c r="A3445" s="1">
        <v>43717</v>
      </c>
      <c r="B3445">
        <v>4293.3022444636199</v>
      </c>
      <c r="D3445" s="1">
        <v>43749</v>
      </c>
      <c r="E3445">
        <f t="shared" si="334"/>
        <v>3188.32</v>
      </c>
      <c r="F3445">
        <f t="shared" si="335"/>
        <v>4212.2629039642597</v>
      </c>
      <c r="G3445" s="2">
        <f t="shared" si="336"/>
        <v>-3.3167340329421924E-3</v>
      </c>
      <c r="H3445" s="2">
        <f t="shared" si="337"/>
        <v>-1.1826181432415794E-2</v>
      </c>
      <c r="I3445">
        <f t="shared" si="338"/>
        <v>20740.817839996882</v>
      </c>
      <c r="J3445">
        <f t="shared" si="339"/>
        <v>37814.197753656801</v>
      </c>
      <c r="AB3445" s="1">
        <v>43734</v>
      </c>
      <c r="AC3445">
        <v>3199.19</v>
      </c>
    </row>
    <row r="3446" spans="1:29">
      <c r="A3446" s="1">
        <v>43718</v>
      </c>
      <c r="B3446">
        <v>4233.6174917271101</v>
      </c>
      <c r="D3446" s="1">
        <v>43753</v>
      </c>
      <c r="E3446">
        <f t="shared" si="334"/>
        <v>3190.52</v>
      </c>
      <c r="F3446">
        <f t="shared" si="335"/>
        <v>4200.21464942078</v>
      </c>
      <c r="G3446" s="2">
        <f t="shared" si="336"/>
        <v>6.9001856777228809E-4</v>
      </c>
      <c r="H3446" s="2">
        <f t="shared" si="337"/>
        <v>-2.8916299671110416E-3</v>
      </c>
      <c r="I3446">
        <f t="shared" si="338"/>
        <v>20755.129389417263</v>
      </c>
      <c r="J3446">
        <f t="shared" si="339"/>
        <v>37704.853086250063</v>
      </c>
      <c r="AB3446" s="1">
        <v>43735</v>
      </c>
      <c r="AC3446">
        <v>3200.87</v>
      </c>
    </row>
    <row r="3447" spans="1:29">
      <c r="A3447" s="1">
        <v>43719</v>
      </c>
      <c r="B3447">
        <v>4238.5119431318599</v>
      </c>
      <c r="D3447" s="1">
        <v>43754</v>
      </c>
      <c r="E3447">
        <f t="shared" si="334"/>
        <v>3195.26</v>
      </c>
      <c r="F3447">
        <f t="shared" si="335"/>
        <v>4236.9080632433297</v>
      </c>
      <c r="G3447" s="2">
        <f t="shared" si="336"/>
        <v>1.485651241803998E-3</v>
      </c>
      <c r="H3447" s="2">
        <f t="shared" si="337"/>
        <v>8.7047314193421047E-3</v>
      </c>
      <c r="I3447">
        <f t="shared" si="338"/>
        <v>20785.964273168454</v>
      </c>
      <c r="J3447">
        <f t="shared" si="339"/>
        <v>38033.063705571622</v>
      </c>
      <c r="AB3447" s="1">
        <v>43738</v>
      </c>
      <c r="AC3447">
        <v>3202.42</v>
      </c>
    </row>
    <row r="3448" spans="1:29">
      <c r="A3448" s="1">
        <v>43720</v>
      </c>
      <c r="B3448">
        <v>4237.8808361266701</v>
      </c>
      <c r="D3448" s="1">
        <v>43755</v>
      </c>
      <c r="E3448">
        <f t="shared" si="334"/>
        <v>3195.96</v>
      </c>
      <c r="F3448">
        <f t="shared" si="335"/>
        <v>4250.4217957848696</v>
      </c>
      <c r="G3448" s="2">
        <f t="shared" si="336"/>
        <v>2.1907450410907359E-4</v>
      </c>
      <c r="H3448" s="2">
        <f t="shared" si="337"/>
        <v>3.1581777646928163E-3</v>
      </c>
      <c r="I3448">
        <f t="shared" si="338"/>
        <v>20790.517947984026</v>
      </c>
      <c r="J3448">
        <f t="shared" si="339"/>
        <v>38153.178881689702</v>
      </c>
      <c r="AB3448" s="1">
        <v>43739</v>
      </c>
      <c r="AC3448">
        <v>3208.72</v>
      </c>
    </row>
    <row r="3449" spans="1:29">
      <c r="A3449" s="1">
        <v>43721</v>
      </c>
      <c r="B3449">
        <v>4186.0984280156499</v>
      </c>
      <c r="D3449" s="1">
        <v>43756</v>
      </c>
      <c r="E3449">
        <f t="shared" si="334"/>
        <v>3198.77</v>
      </c>
      <c r="F3449">
        <f t="shared" si="335"/>
        <v>4242.78564107906</v>
      </c>
      <c r="G3449" s="2">
        <f t="shared" si="336"/>
        <v>8.7923503423059657E-4</v>
      </c>
      <c r="H3449" s="2">
        <f t="shared" si="337"/>
        <v>-1.8279131881597014E-3</v>
      </c>
      <c r="I3449">
        <f t="shared" si="338"/>
        <v>20808.797699743693</v>
      </c>
      <c r="J3449">
        <f t="shared" si="339"/>
        <v>38083.438182841644</v>
      </c>
      <c r="AB3449" s="1">
        <v>43740</v>
      </c>
      <c r="AC3449">
        <v>3210.99</v>
      </c>
    </row>
    <row r="3450" spans="1:29">
      <c r="A3450" s="1">
        <v>43724</v>
      </c>
      <c r="B3450">
        <v>4239.4067520528297</v>
      </c>
      <c r="D3450" s="1">
        <v>43759</v>
      </c>
      <c r="E3450">
        <f t="shared" si="334"/>
        <v>3194.21</v>
      </c>
      <c r="F3450">
        <f t="shared" si="335"/>
        <v>4218.6467004973001</v>
      </c>
      <c r="G3450" s="2">
        <f t="shared" si="336"/>
        <v>-1.4255479449913899E-3</v>
      </c>
      <c r="H3450" s="2">
        <f t="shared" si="337"/>
        <v>-5.7207576808298351E-3</v>
      </c>
      <c r="I3450">
        <f t="shared" si="338"/>
        <v>20779.133760945082</v>
      </c>
      <c r="J3450">
        <f t="shared" si="339"/>
        <v>37865.572061344748</v>
      </c>
      <c r="AB3450" s="1">
        <v>43741</v>
      </c>
      <c r="AC3450">
        <v>3223.27</v>
      </c>
    </row>
    <row r="3451" spans="1:29">
      <c r="A3451" s="1">
        <v>43725</v>
      </c>
      <c r="B3451">
        <v>4252.5333648119604</v>
      </c>
      <c r="D3451" s="1">
        <v>43760</v>
      </c>
      <c r="E3451">
        <f t="shared" si="334"/>
        <v>3202.75</v>
      </c>
      <c r="F3451">
        <f t="shared" si="335"/>
        <v>4229.1518693160197</v>
      </c>
      <c r="G3451" s="2">
        <f t="shared" si="336"/>
        <v>2.6735875224233041E-3</v>
      </c>
      <c r="H3451" s="2">
        <f t="shared" si="337"/>
        <v>2.4588258579626107E-3</v>
      </c>
      <c r="I3451">
        <f t="shared" si="338"/>
        <v>20834.688593695111</v>
      </c>
      <c r="J3451">
        <f t="shared" si="339"/>
        <v>37958.676909055728</v>
      </c>
      <c r="AB3451" s="1">
        <v>43742</v>
      </c>
      <c r="AC3451">
        <v>3229.18</v>
      </c>
    </row>
    <row r="3452" spans="1:29">
      <c r="A3452" s="1">
        <v>43726</v>
      </c>
      <c r="B3452">
        <v>4270.0159844120799</v>
      </c>
      <c r="D3452" s="1">
        <v>43761</v>
      </c>
      <c r="E3452">
        <f t="shared" si="334"/>
        <v>3202.42</v>
      </c>
      <c r="F3452">
        <f t="shared" si="335"/>
        <v>4252.8270037557804</v>
      </c>
      <c r="G3452" s="2">
        <f t="shared" si="336"/>
        <v>-1.0303645304809983E-4</v>
      </c>
      <c r="H3452" s="2">
        <f t="shared" si="337"/>
        <v>5.5667317260315822E-3</v>
      </c>
      <c r="I3452">
        <f t="shared" si="338"/>
        <v>20832.541861282054</v>
      </c>
      <c r="J3452">
        <f t="shared" si="339"/>
        <v>38169.982680083551</v>
      </c>
      <c r="AB3452" s="1">
        <v>43745</v>
      </c>
      <c r="AC3452">
        <v>3221.11</v>
      </c>
    </row>
    <row r="3453" spans="1:29">
      <c r="A3453" s="1">
        <v>43727</v>
      </c>
      <c r="B3453">
        <v>4251.9062142843804</v>
      </c>
      <c r="D3453" s="1">
        <v>43762</v>
      </c>
      <c r="E3453">
        <f t="shared" si="334"/>
        <v>3202.52</v>
      </c>
      <c r="F3453">
        <f t="shared" si="335"/>
        <v>4279.3788969280104</v>
      </c>
      <c r="G3453" s="2">
        <f t="shared" si="336"/>
        <v>3.1226385046378979E-5</v>
      </c>
      <c r="H3453" s="2">
        <f t="shared" si="337"/>
        <v>6.2120021335433043E-3</v>
      </c>
      <c r="I3453">
        <f t="shared" si="338"/>
        <v>20833.192386255709</v>
      </c>
      <c r="J3453">
        <f t="shared" si="339"/>
        <v>38407.094693929539</v>
      </c>
      <c r="AB3453" s="1">
        <v>43746</v>
      </c>
      <c r="AC3453">
        <v>3220.93</v>
      </c>
    </row>
    <row r="3454" spans="1:29">
      <c r="A3454" s="1">
        <v>43728</v>
      </c>
      <c r="B3454">
        <v>4286.2695637222396</v>
      </c>
      <c r="D3454" s="1">
        <v>43763</v>
      </c>
      <c r="E3454">
        <f t="shared" si="334"/>
        <v>3198.48</v>
      </c>
      <c r="F3454">
        <f t="shared" si="335"/>
        <v>4274.3055193157697</v>
      </c>
      <c r="G3454" s="2">
        <f t="shared" si="336"/>
        <v>-1.2615065635811495E-3</v>
      </c>
      <c r="H3454" s="2">
        <f t="shared" si="337"/>
        <v>-1.2168898500819806E-3</v>
      </c>
      <c r="I3454">
        <f t="shared" si="338"/>
        <v>20806.911177320097</v>
      </c>
      <c r="J3454">
        <f t="shared" si="339"/>
        <v>38360.35749022536</v>
      </c>
      <c r="AB3454" s="1">
        <v>43747</v>
      </c>
      <c r="AC3454">
        <v>3212.13</v>
      </c>
    </row>
    <row r="3455" spans="1:29">
      <c r="A3455" s="1">
        <v>43731</v>
      </c>
      <c r="B3455">
        <v>4348.1445808946901</v>
      </c>
      <c r="D3455" s="1">
        <v>43766</v>
      </c>
      <c r="E3455">
        <f t="shared" si="334"/>
        <v>3191.49</v>
      </c>
      <c r="F3455">
        <f t="shared" si="335"/>
        <v>4248.5825902690804</v>
      </c>
      <c r="G3455" s="2">
        <f t="shared" si="336"/>
        <v>-2.1854130712088971E-3</v>
      </c>
      <c r="H3455" s="2">
        <f t="shared" si="337"/>
        <v>-6.0493862723582145E-3</v>
      </c>
      <c r="I3455">
        <f t="shared" si="338"/>
        <v>20761.439481661699</v>
      </c>
      <c r="J3455">
        <f t="shared" si="339"/>
        <v>38128.300870221239</v>
      </c>
      <c r="AB3455" s="1">
        <v>43748</v>
      </c>
      <c r="AC3455">
        <v>3198.93</v>
      </c>
    </row>
    <row r="3456" spans="1:29">
      <c r="A3456" s="1">
        <v>43732</v>
      </c>
      <c r="B3456">
        <v>4391.0831582579403</v>
      </c>
      <c r="D3456" s="1">
        <v>43767</v>
      </c>
      <c r="E3456">
        <f t="shared" si="334"/>
        <v>3194.52</v>
      </c>
      <c r="F3456">
        <f t="shared" si="335"/>
        <v>4228.8123177999196</v>
      </c>
      <c r="G3456" s="2">
        <f t="shared" si="336"/>
        <v>9.4939981012021057E-4</v>
      </c>
      <c r="H3456" s="2">
        <f t="shared" si="337"/>
        <v>-4.6847299631321056E-3</v>
      </c>
      <c r="I3456">
        <f t="shared" si="338"/>
        <v>20781.15038836341</v>
      </c>
      <c r="J3456">
        <f t="shared" si="339"/>
        <v>37949.680076691198</v>
      </c>
      <c r="AB3456" s="1">
        <v>43749</v>
      </c>
      <c r="AC3456">
        <v>3188.32</v>
      </c>
    </row>
    <row r="3457" spans="1:29">
      <c r="A3457" s="1">
        <v>43733</v>
      </c>
      <c r="B3457">
        <v>4279.4202979946404</v>
      </c>
      <c r="D3457" s="1">
        <v>43768</v>
      </c>
      <c r="E3457">
        <f t="shared" si="334"/>
        <v>3201.46</v>
      </c>
      <c r="F3457">
        <f t="shared" si="335"/>
        <v>4254.2991473107004</v>
      </c>
      <c r="G3457" s="2">
        <f t="shared" si="336"/>
        <v>2.1724703554837355E-3</v>
      </c>
      <c r="H3457" s="2">
        <f t="shared" si="337"/>
        <v>5.995598218936438E-3</v>
      </c>
      <c r="I3457">
        <f t="shared" si="338"/>
        <v>20826.296821534979</v>
      </c>
      <c r="J3457">
        <f t="shared" si="339"/>
        <v>38177.211110968216</v>
      </c>
      <c r="AB3457" s="1">
        <v>43753</v>
      </c>
      <c r="AC3457">
        <v>3190.52</v>
      </c>
    </row>
    <row r="3458" spans="1:29">
      <c r="A3458" s="1">
        <v>43734</v>
      </c>
      <c r="B3458">
        <v>4303.34773917237</v>
      </c>
      <c r="D3458" s="1">
        <v>43769</v>
      </c>
      <c r="E3458">
        <f t="shared" si="334"/>
        <v>3221.86</v>
      </c>
      <c r="F3458">
        <f t="shared" si="335"/>
        <v>4331.6507783490697</v>
      </c>
      <c r="G3458" s="2">
        <f t="shared" si="336"/>
        <v>6.3720927326906818E-3</v>
      </c>
      <c r="H3458" s="2">
        <f t="shared" si="337"/>
        <v>1.8150642317981216E-2</v>
      </c>
      <c r="I3458">
        <f t="shared" si="338"/>
        <v>20959.003916160342</v>
      </c>
      <c r="J3458">
        <f t="shared" si="339"/>
        <v>38870.152014541454</v>
      </c>
      <c r="AB3458" s="1">
        <v>43754</v>
      </c>
      <c r="AC3458">
        <v>3195.26</v>
      </c>
    </row>
    <row r="3459" spans="1:29">
      <c r="A3459" s="1">
        <v>43735</v>
      </c>
      <c r="B3459">
        <v>4280.6344322122404</v>
      </c>
      <c r="D3459" s="1">
        <v>43770</v>
      </c>
      <c r="E3459">
        <f t="shared" si="334"/>
        <v>3216.18</v>
      </c>
      <c r="F3459">
        <f t="shared" si="335"/>
        <v>4314.6861234978696</v>
      </c>
      <c r="G3459" s="2">
        <f t="shared" si="336"/>
        <v>-1.7629568013508568E-3</v>
      </c>
      <c r="H3459" s="2">
        <f t="shared" si="337"/>
        <v>-3.9477902398680539E-3</v>
      </c>
      <c r="I3459">
        <f t="shared" si="338"/>
        <v>20922.054097656808</v>
      </c>
      <c r="J3459">
        <f t="shared" si="339"/>
        <v>38716.70080779626</v>
      </c>
      <c r="AB3459" s="1">
        <v>43755</v>
      </c>
      <c r="AC3459">
        <v>3195.96</v>
      </c>
    </row>
    <row r="3460" spans="1:29">
      <c r="A3460" s="1">
        <v>43738</v>
      </c>
      <c r="B3460">
        <v>4186.1276194964803</v>
      </c>
      <c r="D3460" s="1">
        <v>43773</v>
      </c>
      <c r="E3460">
        <f t="shared" si="334"/>
        <v>3206.24</v>
      </c>
      <c r="F3460">
        <f t="shared" si="335"/>
        <v>4300.6085215624498</v>
      </c>
      <c r="G3460" s="2">
        <f t="shared" si="336"/>
        <v>-3.0906230372678145E-3</v>
      </c>
      <c r="H3460" s="2">
        <f t="shared" si="337"/>
        <v>-3.2940667094261459E-3</v>
      </c>
      <c r="I3460">
        <f t="shared" si="338"/>
        <v>20857.391915275628</v>
      </c>
      <c r="J3460">
        <f t="shared" si="339"/>
        <v>38589.165412566486</v>
      </c>
      <c r="AB3460" s="1">
        <v>43756</v>
      </c>
      <c r="AC3460">
        <v>3198.77</v>
      </c>
    </row>
    <row r="3461" spans="1:29">
      <c r="A3461" s="1">
        <v>43739</v>
      </c>
      <c r="B3461">
        <v>4239.6673306786797</v>
      </c>
      <c r="D3461" s="1">
        <v>43774</v>
      </c>
      <c r="E3461">
        <f t="shared" ref="E3461:E3524" si="340">SUMIF(AB:AB,D3461,AC:AC)</f>
        <v>3190.95</v>
      </c>
      <c r="F3461">
        <f t="shared" ref="F3461:F3524" si="341">SUMIF(A:A,D3461,B:B)</f>
        <v>4203.1030615856298</v>
      </c>
      <c r="G3461" s="2">
        <f t="shared" ref="G3461:G3524" si="342">E3461/E3460-1</f>
        <v>-4.7688257897100517E-3</v>
      </c>
      <c r="H3461" s="2">
        <f t="shared" ref="H3461:H3524" si="343">(F3461/F3460-1)-($M$23/252)</f>
        <v>-2.2703829039829957E-2</v>
      </c>
      <c r="I3461">
        <f t="shared" ref="I3461:I3524" si="344">I3460*(1+G3461)</f>
        <v>20757.926646803971</v>
      </c>
      <c r="J3461">
        <f t="shared" ref="J3461:J3524" si="345">J3460*(1+H3461)</f>
        <v>37713.04359824986</v>
      </c>
      <c r="AB3461" s="1">
        <v>43759</v>
      </c>
      <c r="AC3461">
        <v>3194.21</v>
      </c>
    </row>
    <row r="3462" spans="1:29">
      <c r="A3462" s="1">
        <v>43740</v>
      </c>
      <c r="B3462">
        <v>4296.0763101218699</v>
      </c>
      <c r="D3462" s="1">
        <v>43775</v>
      </c>
      <c r="E3462">
        <f t="shared" si="340"/>
        <v>3203.91</v>
      </c>
      <c r="F3462">
        <f t="shared" si="341"/>
        <v>4246.1888104912096</v>
      </c>
      <c r="G3462" s="2">
        <f t="shared" si="342"/>
        <v>4.0614863912000754E-3</v>
      </c>
      <c r="H3462" s="2">
        <f t="shared" si="343"/>
        <v>1.0219588796899737E-2</v>
      </c>
      <c r="I3462">
        <f t="shared" si="344"/>
        <v>20842.234683389495</v>
      </c>
      <c r="J3462">
        <f t="shared" si="345"/>
        <v>38098.45539610352</v>
      </c>
      <c r="AB3462" s="1">
        <v>43760</v>
      </c>
      <c r="AC3462">
        <v>3202.75</v>
      </c>
    </row>
    <row r="3463" spans="1:29">
      <c r="A3463" s="1">
        <v>43741</v>
      </c>
      <c r="B3463">
        <v>4328.8252149007103</v>
      </c>
      <c r="D3463" s="1">
        <v>43776</v>
      </c>
      <c r="E3463">
        <f t="shared" si="340"/>
        <v>3184.15</v>
      </c>
      <c r="F3463">
        <f t="shared" si="341"/>
        <v>4143.6519189215996</v>
      </c>
      <c r="G3463" s="2">
        <f t="shared" si="342"/>
        <v>-6.1674641297663202E-3</v>
      </c>
      <c r="H3463" s="2">
        <f t="shared" si="343"/>
        <v>-2.417933134889275E-2</v>
      </c>
      <c r="I3463">
        <f t="shared" si="344"/>
        <v>20713.690948595518</v>
      </c>
      <c r="J3463">
        <f t="shared" si="345"/>
        <v>37177.260219200121</v>
      </c>
      <c r="AB3463" s="1">
        <v>43761</v>
      </c>
      <c r="AC3463">
        <v>3202.42</v>
      </c>
    </row>
    <row r="3464" spans="1:29">
      <c r="A3464" s="1">
        <v>43742</v>
      </c>
      <c r="B3464">
        <v>4334.6964790995798</v>
      </c>
      <c r="D3464" s="1">
        <v>43777</v>
      </c>
      <c r="E3464">
        <f t="shared" si="340"/>
        <v>3182.42</v>
      </c>
      <c r="F3464">
        <f t="shared" si="341"/>
        <v>4131.2421079535397</v>
      </c>
      <c r="G3464" s="2">
        <f t="shared" si="342"/>
        <v>-5.4331611262037338E-4</v>
      </c>
      <c r="H3464" s="2">
        <f t="shared" si="343"/>
        <v>-3.0262462707940966E-3</v>
      </c>
      <c r="I3464">
        <f t="shared" si="344"/>
        <v>20702.436866551307</v>
      </c>
      <c r="J3464">
        <f t="shared" si="345"/>
        <v>37064.752674103423</v>
      </c>
      <c r="AB3464" s="1">
        <v>43762</v>
      </c>
      <c r="AC3464">
        <v>3202.52</v>
      </c>
    </row>
    <row r="3465" spans="1:29">
      <c r="A3465" s="1">
        <v>43745</v>
      </c>
      <c r="B3465">
        <v>4300.6337649101597</v>
      </c>
      <c r="D3465" s="1">
        <v>43781</v>
      </c>
      <c r="E3465">
        <f t="shared" si="340"/>
        <v>3189.78</v>
      </c>
      <c r="F3465">
        <f t="shared" si="341"/>
        <v>4114.1364378072403</v>
      </c>
      <c r="G3465" s="2">
        <f t="shared" si="342"/>
        <v>2.3127054254310497E-3</v>
      </c>
      <c r="H3465" s="2">
        <f t="shared" si="343"/>
        <v>-4.1719126735368147E-3</v>
      </c>
      <c r="I3465">
        <f t="shared" si="344"/>
        <v>20750.315504612223</v>
      </c>
      <c r="J3465">
        <f t="shared" si="345"/>
        <v>36910.121762680828</v>
      </c>
      <c r="AB3465" s="1">
        <v>43763</v>
      </c>
      <c r="AC3465">
        <v>3198.48</v>
      </c>
    </row>
    <row r="3466" spans="1:29">
      <c r="A3466" s="1">
        <v>43746</v>
      </c>
      <c r="B3466">
        <v>4299.6146619586598</v>
      </c>
      <c r="D3466" s="1">
        <v>43782</v>
      </c>
      <c r="E3466">
        <f t="shared" si="340"/>
        <v>3196.77</v>
      </c>
      <c r="F3466">
        <f t="shared" si="341"/>
        <v>4150.7373114452703</v>
      </c>
      <c r="G3466" s="2">
        <f t="shared" si="342"/>
        <v>2.1913736997534183E-3</v>
      </c>
      <c r="H3466" s="2">
        <f t="shared" si="343"/>
        <v>8.8650192518485386E-3</v>
      </c>
      <c r="I3466">
        <f t="shared" si="344"/>
        <v>20795.787200270617</v>
      </c>
      <c r="J3466">
        <f t="shared" si="345"/>
        <v>37237.330702695064</v>
      </c>
      <c r="AB3466" s="1">
        <v>43766</v>
      </c>
      <c r="AC3466">
        <v>3191.49</v>
      </c>
    </row>
    <row r="3467" spans="1:29">
      <c r="A3467" s="1">
        <v>43747</v>
      </c>
      <c r="B3467">
        <v>4313.65288685835</v>
      </c>
      <c r="D3467" s="1">
        <v>43783</v>
      </c>
      <c r="E3467">
        <f t="shared" si="340"/>
        <v>3207.93</v>
      </c>
      <c r="F3467">
        <f t="shared" si="341"/>
        <v>4193.8992077562498</v>
      </c>
      <c r="G3467" s="2">
        <f t="shared" si="342"/>
        <v>3.4910237520997534E-3</v>
      </c>
      <c r="H3467" s="2">
        <f t="shared" si="343"/>
        <v>1.0367260262856249E-2</v>
      </c>
      <c r="I3467">
        <f t="shared" si="344"/>
        <v>20868.385787330375</v>
      </c>
      <c r="J3467">
        <f t="shared" si="345"/>
        <v>37623.379801583949</v>
      </c>
      <c r="AB3467" s="1">
        <v>43767</v>
      </c>
      <c r="AC3467">
        <v>3194.52</v>
      </c>
    </row>
    <row r="3468" spans="1:29">
      <c r="A3468" s="1">
        <v>43748</v>
      </c>
      <c r="B3468">
        <v>4262.53883437278</v>
      </c>
      <c r="D3468" s="1">
        <v>43784</v>
      </c>
      <c r="E3468">
        <f t="shared" si="340"/>
        <v>3204.39</v>
      </c>
      <c r="F3468">
        <f t="shared" si="341"/>
        <v>4174.9411961947899</v>
      </c>
      <c r="G3468" s="2">
        <f t="shared" si="342"/>
        <v>-1.1035153510207119E-3</v>
      </c>
      <c r="H3468" s="2">
        <f t="shared" si="343"/>
        <v>-4.5517276471087938E-3</v>
      </c>
      <c r="I3468">
        <f t="shared" si="344"/>
        <v>20845.357203263033</v>
      </c>
      <c r="J3468">
        <f t="shared" si="345"/>
        <v>37452.128423563408</v>
      </c>
      <c r="AB3468" s="1">
        <v>43768</v>
      </c>
      <c r="AC3468">
        <v>3201.46</v>
      </c>
    </row>
    <row r="3469" spans="1:29">
      <c r="A3469" s="1">
        <v>43749</v>
      </c>
      <c r="B3469">
        <v>4212.2629039642597</v>
      </c>
      <c r="D3469" s="1">
        <v>43787</v>
      </c>
      <c r="E3469">
        <f t="shared" si="340"/>
        <v>3210.09</v>
      </c>
      <c r="F3469">
        <f t="shared" si="341"/>
        <v>4192.2782660209105</v>
      </c>
      <c r="G3469" s="2">
        <f t="shared" si="342"/>
        <v>1.7788096954491905E-3</v>
      </c>
      <c r="H3469" s="2">
        <f t="shared" si="343"/>
        <v>4.1213008577814739E-3</v>
      </c>
      <c r="I3469">
        <f t="shared" si="344"/>
        <v>20882.437126761299</v>
      </c>
      <c r="J3469">
        <f t="shared" si="345"/>
        <v>37606.479912561183</v>
      </c>
      <c r="AB3469" s="1">
        <v>43769</v>
      </c>
      <c r="AC3469">
        <v>3221.86</v>
      </c>
    </row>
    <row r="3470" spans="1:29">
      <c r="A3470" s="1">
        <v>43752</v>
      </c>
      <c r="B3470">
        <v>4212.2629039642597</v>
      </c>
      <c r="D3470" s="1">
        <v>43788</v>
      </c>
      <c r="E3470">
        <f t="shared" si="340"/>
        <v>3215.94</v>
      </c>
      <c r="F3470">
        <f t="shared" si="341"/>
        <v>4206.3829770572702</v>
      </c>
      <c r="G3470" s="2">
        <f t="shared" si="342"/>
        <v>1.8223788118090223E-3</v>
      </c>
      <c r="H3470" s="2">
        <f t="shared" si="343"/>
        <v>3.3331008948476967E-3</v>
      </c>
      <c r="I3470">
        <f t="shared" si="344"/>
        <v>20920.492837720041</v>
      </c>
      <c r="J3470">
        <f t="shared" si="345"/>
        <v>37731.826104409811</v>
      </c>
      <c r="AB3470" s="1">
        <v>43770</v>
      </c>
      <c r="AC3470">
        <v>3216.18</v>
      </c>
    </row>
    <row r="3471" spans="1:29">
      <c r="A3471" s="1">
        <v>43753</v>
      </c>
      <c r="B3471">
        <v>4200.21464942078</v>
      </c>
      <c r="D3471" s="1">
        <v>43789</v>
      </c>
      <c r="E3471">
        <f t="shared" si="340"/>
        <v>3223.07</v>
      </c>
      <c r="F3471">
        <f t="shared" si="341"/>
        <v>4216.8137016557703</v>
      </c>
      <c r="G3471" s="2">
        <f t="shared" si="342"/>
        <v>2.2170811644495192E-3</v>
      </c>
      <c r="H3471" s="2">
        <f t="shared" si="343"/>
        <v>2.4483880537605426E-3</v>
      </c>
      <c r="I3471">
        <f t="shared" si="344"/>
        <v>20966.875268341551</v>
      </c>
      <c r="J3471">
        <f t="shared" si="345"/>
        <v>37824.208256690414</v>
      </c>
      <c r="AB3471" s="1">
        <v>43773</v>
      </c>
      <c r="AC3471">
        <v>3206.24</v>
      </c>
    </row>
    <row r="3472" spans="1:29">
      <c r="A3472" s="1">
        <v>43754</v>
      </c>
      <c r="B3472">
        <v>4236.9080632433297</v>
      </c>
      <c r="D3472" s="1">
        <v>43790</v>
      </c>
      <c r="E3472">
        <f t="shared" si="340"/>
        <v>3214.81</v>
      </c>
      <c r="F3472">
        <f t="shared" si="341"/>
        <v>4175.7827345832502</v>
      </c>
      <c r="G3472" s="2">
        <f t="shared" si="342"/>
        <v>-2.5627740011853195E-3</v>
      </c>
      <c r="H3472" s="2">
        <f t="shared" si="343"/>
        <v>-9.7616740382024166E-3</v>
      </c>
      <c r="I3472">
        <f t="shared" si="344"/>
        <v>20913.14190551775</v>
      </c>
      <c r="J3472">
        <f t="shared" si="345"/>
        <v>37454.980664935516</v>
      </c>
      <c r="AB3472" s="1">
        <v>43774</v>
      </c>
      <c r="AC3472">
        <v>3190.95</v>
      </c>
    </row>
    <row r="3473" spans="1:29">
      <c r="A3473" s="1">
        <v>43755</v>
      </c>
      <c r="B3473">
        <v>4250.4217957848696</v>
      </c>
      <c r="D3473" s="1">
        <v>43791</v>
      </c>
      <c r="E3473">
        <f t="shared" si="340"/>
        <v>3217.71</v>
      </c>
      <c r="F3473">
        <f t="shared" si="341"/>
        <v>4178.1413627577203</v>
      </c>
      <c r="G3473" s="2">
        <f t="shared" si="342"/>
        <v>9.020750837529512E-4</v>
      </c>
      <c r="H3473" s="2">
        <f t="shared" si="343"/>
        <v>5.3348577774533579E-4</v>
      </c>
      <c r="I3473">
        <f t="shared" si="344"/>
        <v>20932.007129753707</v>
      </c>
      <c r="J3473">
        <f t="shared" si="345"/>
        <v>37474.962364425985</v>
      </c>
      <c r="AB3473" s="1">
        <v>43775</v>
      </c>
      <c r="AC3473">
        <v>3203.91</v>
      </c>
    </row>
    <row r="3474" spans="1:29">
      <c r="A3474" s="1">
        <v>43756</v>
      </c>
      <c r="B3474">
        <v>4242.78564107906</v>
      </c>
      <c r="D3474" s="1">
        <v>43794</v>
      </c>
      <c r="E3474">
        <f t="shared" si="340"/>
        <v>3224.65</v>
      </c>
      <c r="F3474">
        <f t="shared" si="341"/>
        <v>4168.2523212648102</v>
      </c>
      <c r="G3474" s="2">
        <f t="shared" si="342"/>
        <v>2.1568133859173333E-3</v>
      </c>
      <c r="H3474" s="2">
        <f t="shared" si="343"/>
        <v>-2.3982010273663527E-3</v>
      </c>
      <c r="I3474">
        <f t="shared" si="344"/>
        <v>20977.153562925276</v>
      </c>
      <c r="J3474">
        <f t="shared" si="345"/>
        <v>37385.089871183103</v>
      </c>
      <c r="AB3474" s="1">
        <v>43776</v>
      </c>
      <c r="AC3474">
        <v>3184.15</v>
      </c>
    </row>
    <row r="3475" spans="1:29">
      <c r="A3475" s="1">
        <v>43759</v>
      </c>
      <c r="B3475">
        <v>4218.6467004973001</v>
      </c>
      <c r="D3475" s="1">
        <v>43795</v>
      </c>
      <c r="E3475">
        <f t="shared" si="340"/>
        <v>3233.55</v>
      </c>
      <c r="F3475">
        <f t="shared" si="341"/>
        <v>4190.7496953474301</v>
      </c>
      <c r="G3475" s="2">
        <f t="shared" si="342"/>
        <v>2.7599894562200245E-3</v>
      </c>
      <c r="H3475" s="2">
        <f t="shared" si="343"/>
        <v>5.365966586614446E-3</v>
      </c>
      <c r="I3475">
        <f t="shared" si="344"/>
        <v>21035.050285580459</v>
      </c>
      <c r="J3475">
        <f t="shared" si="345"/>
        <v>37585.697014269448</v>
      </c>
      <c r="AB3475" s="1">
        <v>43777</v>
      </c>
      <c r="AC3475">
        <v>3182.42</v>
      </c>
    </row>
    <row r="3476" spans="1:29">
      <c r="A3476" s="1">
        <v>43760</v>
      </c>
      <c r="B3476">
        <v>4229.1518693160197</v>
      </c>
      <c r="D3476" s="1">
        <v>43796</v>
      </c>
      <c r="E3476">
        <f t="shared" si="340"/>
        <v>3230.22</v>
      </c>
      <c r="F3476">
        <f t="shared" si="341"/>
        <v>4167.3073480621397</v>
      </c>
      <c r="G3476" s="2">
        <f t="shared" si="342"/>
        <v>-1.0298278981306641E-3</v>
      </c>
      <c r="H3476" s="2">
        <f t="shared" si="343"/>
        <v>-5.6251806182601501E-3</v>
      </c>
      <c r="I3476">
        <f t="shared" si="344"/>
        <v>21013.387803957787</v>
      </c>
      <c r="J3476">
        <f t="shared" si="345"/>
        <v>37374.270679900983</v>
      </c>
      <c r="AB3476" s="1">
        <v>43781</v>
      </c>
      <c r="AC3476">
        <v>3189.78</v>
      </c>
    </row>
    <row r="3477" spans="1:29">
      <c r="A3477" s="1">
        <v>43761</v>
      </c>
      <c r="B3477">
        <v>4252.8270037557804</v>
      </c>
      <c r="D3477" s="1">
        <v>43798</v>
      </c>
      <c r="E3477">
        <f t="shared" si="340"/>
        <v>3229.97</v>
      </c>
      <c r="F3477">
        <f t="shared" si="341"/>
        <v>4200.3774293323604</v>
      </c>
      <c r="G3477" s="2">
        <f t="shared" si="342"/>
        <v>-7.7394109379569365E-5</v>
      </c>
      <c r="H3477" s="2">
        <f t="shared" si="343"/>
        <v>7.9042500927038687E-3</v>
      </c>
      <c r="I3477">
        <f t="shared" si="344"/>
        <v>21011.761491523652</v>
      </c>
      <c r="J3477">
        <f t="shared" si="345"/>
        <v>37669.686262387324</v>
      </c>
      <c r="AB3477" s="1">
        <v>43782</v>
      </c>
      <c r="AC3477">
        <v>3196.77</v>
      </c>
    </row>
    <row r="3478" spans="1:29">
      <c r="A3478" s="1">
        <v>43762</v>
      </c>
      <c r="B3478">
        <v>4279.3788969280104</v>
      </c>
      <c r="D3478" s="1">
        <v>43801</v>
      </c>
      <c r="E3478">
        <f t="shared" si="340"/>
        <v>3214.26</v>
      </c>
      <c r="F3478">
        <f t="shared" si="341"/>
        <v>4171.0535836792396</v>
      </c>
      <c r="G3478" s="2">
        <f t="shared" si="342"/>
        <v>-4.8638222646029128E-3</v>
      </c>
      <c r="H3478" s="2">
        <f t="shared" si="343"/>
        <v>-7.0125898559023955E-3</v>
      </c>
      <c r="I3478">
        <f t="shared" si="344"/>
        <v>20909.564018162651</v>
      </c>
      <c r="J3478">
        <f t="shared" si="345"/>
        <v>37405.52420262868</v>
      </c>
      <c r="AB3478" s="1">
        <v>43783</v>
      </c>
      <c r="AC3478">
        <v>3207.93</v>
      </c>
    </row>
    <row r="3479" spans="1:29">
      <c r="A3479" s="1">
        <v>43763</v>
      </c>
      <c r="B3479">
        <v>4274.3055193157697</v>
      </c>
      <c r="D3479" s="1">
        <v>43802</v>
      </c>
      <c r="E3479">
        <f t="shared" si="340"/>
        <v>3241.34</v>
      </c>
      <c r="F3479">
        <f t="shared" si="341"/>
        <v>4247.5906763694102</v>
      </c>
      <c r="G3479" s="2">
        <f t="shared" si="342"/>
        <v>8.4249562885392315E-3</v>
      </c>
      <c r="H3479" s="2">
        <f t="shared" si="343"/>
        <v>1.831823349612435E-2</v>
      </c>
      <c r="I3479">
        <f t="shared" si="344"/>
        <v>21085.726181028083</v>
      </c>
      <c r="J3479">
        <f t="shared" si="345"/>
        <v>38090.727329017362</v>
      </c>
      <c r="AB3479" s="1">
        <v>43784</v>
      </c>
      <c r="AC3479">
        <v>3204.39</v>
      </c>
    </row>
    <row r="3480" spans="1:29">
      <c r="A3480" s="1">
        <v>43766</v>
      </c>
      <c r="B3480">
        <v>4248.5825902690804</v>
      </c>
      <c r="D3480" s="1">
        <v>43803</v>
      </c>
      <c r="E3480">
        <f t="shared" si="340"/>
        <v>3229.02</v>
      </c>
      <c r="F3480">
        <f t="shared" si="341"/>
        <v>4220.1316831013501</v>
      </c>
      <c r="G3480" s="2">
        <f t="shared" si="342"/>
        <v>-3.8008971598166852E-3</v>
      </c>
      <c r="H3480" s="2">
        <f t="shared" si="343"/>
        <v>-6.4959535809709142E-3</v>
      </c>
      <c r="I3480">
        <f t="shared" si="344"/>
        <v>21005.581504273941</v>
      </c>
      <c r="J3480">
        <f t="shared" si="345"/>
        <v>37843.291732422644</v>
      </c>
      <c r="AB3480" s="1">
        <v>43787</v>
      </c>
      <c r="AC3480">
        <v>3210.09</v>
      </c>
    </row>
    <row r="3481" spans="1:29">
      <c r="A3481" s="1">
        <v>43767</v>
      </c>
      <c r="B3481">
        <v>4228.8123177999196</v>
      </c>
      <c r="D3481" s="1">
        <v>43804</v>
      </c>
      <c r="E3481">
        <f t="shared" si="340"/>
        <v>3229.14</v>
      </c>
      <c r="F3481">
        <f t="shared" si="341"/>
        <v>4229.1247237961697</v>
      </c>
      <c r="G3481" s="2">
        <f t="shared" si="342"/>
        <v>3.7162978240967703E-5</v>
      </c>
      <c r="H3481" s="2">
        <f t="shared" si="343"/>
        <v>2.0996365945987424E-3</v>
      </c>
      <c r="I3481">
        <f t="shared" si="344"/>
        <v>21006.362134242325</v>
      </c>
      <c r="J3481">
        <f t="shared" si="345"/>
        <v>37922.748892604111</v>
      </c>
      <c r="AB3481" s="1">
        <v>43788</v>
      </c>
      <c r="AC3481">
        <v>3215.94</v>
      </c>
    </row>
    <row r="3482" spans="1:29">
      <c r="A3482" s="1">
        <v>43768</v>
      </c>
      <c r="B3482">
        <v>4254.2991473107004</v>
      </c>
      <c r="D3482" s="1">
        <v>43805</v>
      </c>
      <c r="E3482">
        <f t="shared" si="340"/>
        <v>3224.45</v>
      </c>
      <c r="F3482">
        <f t="shared" si="341"/>
        <v>4171.6071362002704</v>
      </c>
      <c r="G3482" s="2">
        <f t="shared" si="342"/>
        <v>-1.4523990907796547E-3</v>
      </c>
      <c r="H3482" s="2">
        <f t="shared" si="343"/>
        <v>-1.3631701844866317E-2</v>
      </c>
      <c r="I3482">
        <f t="shared" si="344"/>
        <v>20975.852512977963</v>
      </c>
      <c r="J3482">
        <f t="shared" si="345"/>
        <v>37405.797286562396</v>
      </c>
      <c r="AB3482" s="1">
        <v>43789</v>
      </c>
      <c r="AC3482">
        <v>3223.07</v>
      </c>
    </row>
    <row r="3483" spans="1:29">
      <c r="A3483" s="1">
        <v>43769</v>
      </c>
      <c r="B3483">
        <v>4331.6507783490697</v>
      </c>
      <c r="D3483" s="1">
        <v>43808</v>
      </c>
      <c r="E3483">
        <f t="shared" si="340"/>
        <v>3230.63</v>
      </c>
      <c r="F3483">
        <f t="shared" si="341"/>
        <v>4178.7834428555898</v>
      </c>
      <c r="G3483" s="2">
        <f t="shared" si="342"/>
        <v>1.916605932794857E-3</v>
      </c>
      <c r="H3483" s="2">
        <f t="shared" si="343"/>
        <v>1.6889246404004584E-3</v>
      </c>
      <c r="I3483">
        <f t="shared" si="344"/>
        <v>21016.054956349766</v>
      </c>
      <c r="J3483">
        <f t="shared" si="345"/>
        <v>37468.972859293492</v>
      </c>
      <c r="AB3483" s="1">
        <v>43790</v>
      </c>
      <c r="AC3483">
        <v>3214.81</v>
      </c>
    </row>
    <row r="3484" spans="1:29">
      <c r="A3484" s="1">
        <v>43770</v>
      </c>
      <c r="B3484">
        <v>4314.6861234978696</v>
      </c>
      <c r="D3484" s="1">
        <v>43809</v>
      </c>
      <c r="E3484">
        <f t="shared" si="340"/>
        <v>3231.55</v>
      </c>
      <c r="F3484">
        <f t="shared" si="341"/>
        <v>4190.6945260502498</v>
      </c>
      <c r="G3484" s="2">
        <f t="shared" si="342"/>
        <v>2.8477417717298614E-4</v>
      </c>
      <c r="H3484" s="2">
        <f t="shared" si="343"/>
        <v>2.8190218065407787E-3</v>
      </c>
      <c r="I3484">
        <f t="shared" si="344"/>
        <v>21022.039786107383</v>
      </c>
      <c r="J3484">
        <f t="shared" si="345"/>
        <v>37574.598710852522</v>
      </c>
      <c r="AB3484" s="1">
        <v>43791</v>
      </c>
      <c r="AC3484">
        <v>3217.71</v>
      </c>
    </row>
    <row r="3485" spans="1:29">
      <c r="A3485" s="1">
        <v>43773</v>
      </c>
      <c r="B3485">
        <v>4300.6085215624498</v>
      </c>
      <c r="D3485" s="1">
        <v>43810</v>
      </c>
      <c r="E3485">
        <f t="shared" si="340"/>
        <v>3241.31</v>
      </c>
      <c r="F3485">
        <f t="shared" si="341"/>
        <v>4222.6510134420896</v>
      </c>
      <c r="G3485" s="2">
        <f t="shared" si="342"/>
        <v>3.0202224938495892E-3</v>
      </c>
      <c r="H3485" s="2">
        <f t="shared" si="343"/>
        <v>7.5942334251671521E-3</v>
      </c>
      <c r="I3485">
        <f t="shared" si="344"/>
        <v>21085.531023535987</v>
      </c>
      <c r="J3485">
        <f t="shared" si="345"/>
        <v>37859.948984319715</v>
      </c>
      <c r="AB3485" s="1">
        <v>43794</v>
      </c>
      <c r="AC3485">
        <v>3224.65</v>
      </c>
    </row>
    <row r="3486" spans="1:29">
      <c r="A3486" s="1">
        <v>43774</v>
      </c>
      <c r="B3486">
        <v>4203.1030615856298</v>
      </c>
      <c r="D3486" s="1">
        <v>43811</v>
      </c>
      <c r="E3486">
        <f t="shared" si="340"/>
        <v>3220.58</v>
      </c>
      <c r="F3486">
        <f t="shared" si="341"/>
        <v>4188.3404577068304</v>
      </c>
      <c r="G3486" s="2">
        <f t="shared" si="342"/>
        <v>-6.395562288087242E-3</v>
      </c>
      <c r="H3486" s="2">
        <f t="shared" si="343"/>
        <v>-8.1567082819719357E-3</v>
      </c>
      <c r="I3486">
        <f t="shared" si="344"/>
        <v>20950.677196497567</v>
      </c>
      <c r="J3486">
        <f t="shared" si="345"/>
        <v>37551.13642488428</v>
      </c>
      <c r="AB3486" s="1">
        <v>43795</v>
      </c>
      <c r="AC3486">
        <v>3233.55</v>
      </c>
    </row>
    <row r="3487" spans="1:29">
      <c r="A3487" s="1">
        <v>43775</v>
      </c>
      <c r="B3487">
        <v>4246.1888104912096</v>
      </c>
      <c r="D3487" s="1">
        <v>43812</v>
      </c>
      <c r="E3487">
        <f t="shared" si="340"/>
        <v>3242.58</v>
      </c>
      <c r="F3487">
        <f t="shared" si="341"/>
        <v>4241.5800147371101</v>
      </c>
      <c r="G3487" s="2">
        <f t="shared" si="342"/>
        <v>6.8310676958809324E-3</v>
      </c>
      <c r="H3487" s="2">
        <f t="shared" si="343"/>
        <v>1.2680023607748303E-2</v>
      </c>
      <c r="I3487">
        <f t="shared" si="344"/>
        <v>21093.79269070139</v>
      </c>
      <c r="J3487">
        <f t="shared" si="345"/>
        <v>38027.285721249587</v>
      </c>
      <c r="AB3487" s="1">
        <v>43796</v>
      </c>
      <c r="AC3487">
        <v>3230.22</v>
      </c>
    </row>
    <row r="3488" spans="1:29">
      <c r="A3488" s="1">
        <v>43776</v>
      </c>
      <c r="B3488">
        <v>4143.6519189215996</v>
      </c>
      <c r="D3488" s="1">
        <v>43815</v>
      </c>
      <c r="E3488">
        <f t="shared" si="340"/>
        <v>3231.65</v>
      </c>
      <c r="F3488">
        <f t="shared" si="341"/>
        <v>4225.6095399194</v>
      </c>
      <c r="G3488" s="2">
        <f t="shared" si="342"/>
        <v>-3.3707726563415585E-3</v>
      </c>
      <c r="H3488" s="2">
        <f t="shared" si="343"/>
        <v>-3.7965675358918919E-3</v>
      </c>
      <c r="I3488">
        <f t="shared" si="344"/>
        <v>21022.690311081034</v>
      </c>
      <c r="J3488">
        <f t="shared" si="345"/>
        <v>37882.912562802208</v>
      </c>
      <c r="AB3488" s="1">
        <v>43798</v>
      </c>
      <c r="AC3488">
        <v>3229.97</v>
      </c>
    </row>
    <row r="3489" spans="1:29">
      <c r="A3489" s="1">
        <v>43777</v>
      </c>
      <c r="B3489">
        <v>4131.2421079535397</v>
      </c>
      <c r="D3489" s="1">
        <v>43816</v>
      </c>
      <c r="E3489">
        <f t="shared" si="340"/>
        <v>3233.44</v>
      </c>
      <c r="F3489">
        <f t="shared" si="341"/>
        <v>4229.3374236783702</v>
      </c>
      <c r="G3489" s="2">
        <f t="shared" si="342"/>
        <v>5.5389661627969211E-4</v>
      </c>
      <c r="H3489" s="2">
        <f t="shared" si="343"/>
        <v>8.50862868323777E-4</v>
      </c>
      <c r="I3489">
        <f t="shared" si="344"/>
        <v>21034.33470810944</v>
      </c>
      <c r="J3489">
        <f t="shared" si="345"/>
        <v>37915.145726445851</v>
      </c>
      <c r="AB3489" s="1">
        <v>43801</v>
      </c>
      <c r="AC3489">
        <v>3214.26</v>
      </c>
    </row>
    <row r="3490" spans="1:29">
      <c r="A3490" s="1">
        <v>43780</v>
      </c>
      <c r="B3490">
        <v>4131.2421079535397</v>
      </c>
      <c r="D3490" s="1">
        <v>43817</v>
      </c>
      <c r="E3490">
        <f t="shared" si="340"/>
        <v>3229.45</v>
      </c>
      <c r="F3490">
        <f t="shared" si="341"/>
        <v>4218.6720199177998</v>
      </c>
      <c r="G3490" s="2">
        <f t="shared" si="342"/>
        <v>-1.2339799099412296E-3</v>
      </c>
      <c r="H3490" s="2">
        <f t="shared" si="343"/>
        <v>-2.5531162568708569E-3</v>
      </c>
      <c r="I3490">
        <f t="shared" si="344"/>
        <v>21008.378761660653</v>
      </c>
      <c r="J3490">
        <f t="shared" si="345"/>
        <v>37818.343951510033</v>
      </c>
      <c r="AB3490" s="1">
        <v>43802</v>
      </c>
      <c r="AC3490">
        <v>3241.34</v>
      </c>
    </row>
    <row r="3491" spans="1:29">
      <c r="A3491" s="1">
        <v>43781</v>
      </c>
      <c r="B3491">
        <v>4114.1364378072403</v>
      </c>
      <c r="D3491" s="1">
        <v>43818</v>
      </c>
      <c r="E3491">
        <f t="shared" si="340"/>
        <v>3235.07</v>
      </c>
      <c r="F3491">
        <f t="shared" si="341"/>
        <v>4241.7419514850999</v>
      </c>
      <c r="G3491" s="2">
        <f t="shared" si="342"/>
        <v>1.7402344052392937E-3</v>
      </c>
      <c r="H3491" s="2">
        <f t="shared" si="343"/>
        <v>5.4371800982232158E-3</v>
      </c>
      <c r="I3491">
        <f t="shared" si="344"/>
        <v>21044.938265179993</v>
      </c>
      <c r="J3491">
        <f t="shared" si="345"/>
        <v>38023.96909859094</v>
      </c>
      <c r="AB3491" s="1">
        <v>43803</v>
      </c>
      <c r="AC3491">
        <v>3229.02</v>
      </c>
    </row>
    <row r="3492" spans="1:29">
      <c r="A3492" s="1">
        <v>43782</v>
      </c>
      <c r="B3492">
        <v>4150.7373114452703</v>
      </c>
      <c r="D3492" s="1">
        <v>43819</v>
      </c>
      <c r="E3492">
        <f t="shared" si="340"/>
        <v>3234.59</v>
      </c>
      <c r="F3492">
        <f t="shared" si="341"/>
        <v>4231.39738003194</v>
      </c>
      <c r="G3492" s="2">
        <f t="shared" si="342"/>
        <v>-1.4837391462940719E-4</v>
      </c>
      <c r="H3492" s="2">
        <f t="shared" si="343"/>
        <v>-2.4701046920614692E-3</v>
      </c>
      <c r="I3492">
        <f t="shared" si="344"/>
        <v>21041.815745306456</v>
      </c>
      <c r="J3492">
        <f t="shared" si="345"/>
        <v>37930.045914109709</v>
      </c>
      <c r="AB3492" s="1">
        <v>43804</v>
      </c>
      <c r="AC3492">
        <v>3229.14</v>
      </c>
    </row>
    <row r="3493" spans="1:29">
      <c r="A3493" s="1">
        <v>43783</v>
      </c>
      <c r="B3493">
        <v>4193.8992077562498</v>
      </c>
      <c r="D3493" s="1">
        <v>43822</v>
      </c>
      <c r="E3493">
        <f t="shared" si="340"/>
        <v>3231.3</v>
      </c>
      <c r="F3493">
        <f t="shared" si="341"/>
        <v>4250.3258743224997</v>
      </c>
      <c r="G3493" s="2">
        <f t="shared" si="342"/>
        <v>-1.0171304554827953E-3</v>
      </c>
      <c r="H3493" s="2">
        <f t="shared" si="343"/>
        <v>4.4419943703811419E-3</v>
      </c>
      <c r="I3493">
        <f t="shared" si="344"/>
        <v>21020.413473673249</v>
      </c>
      <c r="J3493">
        <f t="shared" si="345"/>
        <v>38098.53096452848</v>
      </c>
      <c r="AB3493" s="1">
        <v>43805</v>
      </c>
      <c r="AC3493">
        <v>3224.45</v>
      </c>
    </row>
    <row r="3494" spans="1:29">
      <c r="A3494" s="1">
        <v>43784</v>
      </c>
      <c r="B3494">
        <v>4174.9411961947899</v>
      </c>
      <c r="D3494" s="1">
        <v>43823</v>
      </c>
      <c r="E3494">
        <f t="shared" si="340"/>
        <v>3237.81</v>
      </c>
      <c r="F3494">
        <f t="shared" si="341"/>
        <v>4303.9649505141497</v>
      </c>
      <c r="G3494" s="2">
        <f t="shared" si="342"/>
        <v>2.0146690186610972E-3</v>
      </c>
      <c r="H3494" s="2">
        <f t="shared" si="343"/>
        <v>1.2588642243176984E-2</v>
      </c>
      <c r="I3494">
        <f t="shared" si="344"/>
        <v>21062.762649458105</v>
      </c>
      <c r="J3494">
        <f t="shared" si="345"/>
        <v>38578.139740831524</v>
      </c>
      <c r="AB3494" s="1">
        <v>43808</v>
      </c>
      <c r="AC3494">
        <v>3230.63</v>
      </c>
    </row>
    <row r="3495" spans="1:29">
      <c r="A3495" s="1">
        <v>43787</v>
      </c>
      <c r="B3495">
        <v>4192.2782660209105</v>
      </c>
      <c r="D3495" s="1">
        <v>43825</v>
      </c>
      <c r="E3495">
        <f t="shared" si="340"/>
        <v>3238.96</v>
      </c>
      <c r="F3495">
        <f t="shared" si="341"/>
        <v>4306.0270446519098</v>
      </c>
      <c r="G3495" s="2">
        <f t="shared" si="342"/>
        <v>3.5517834585729879E-4</v>
      </c>
      <c r="H3495" s="2">
        <f t="shared" si="343"/>
        <v>4.4776578679547397E-4</v>
      </c>
      <c r="I3495">
        <f t="shared" si="344"/>
        <v>21070.243686655125</v>
      </c>
      <c r="J3495">
        <f t="shared" si="345"/>
        <v>38595.413711925677</v>
      </c>
      <c r="AB3495" s="1">
        <v>43809</v>
      </c>
      <c r="AC3495">
        <v>3231.55</v>
      </c>
    </row>
    <row r="3496" spans="1:29">
      <c r="A3496" s="1">
        <v>43788</v>
      </c>
      <c r="B3496">
        <v>4206.3829770572702</v>
      </c>
      <c r="D3496" s="1">
        <v>43826</v>
      </c>
      <c r="E3496">
        <f t="shared" si="340"/>
        <v>3248.14</v>
      </c>
      <c r="F3496">
        <f t="shared" si="341"/>
        <v>4354.6412078849198</v>
      </c>
      <c r="G3496" s="2">
        <f t="shared" si="342"/>
        <v>2.8342430903747218E-3</v>
      </c>
      <c r="H3496" s="2">
        <f t="shared" si="343"/>
        <v>1.1258445940987094E-2</v>
      </c>
      <c r="I3496">
        <f t="shared" si="344"/>
        <v>21129.96187923654</v>
      </c>
      <c r="J3496">
        <f t="shared" si="345"/>
        <v>39029.938090771422</v>
      </c>
      <c r="AB3496" s="1">
        <v>43810</v>
      </c>
      <c r="AC3496">
        <v>3241.31</v>
      </c>
    </row>
    <row r="3497" spans="1:29">
      <c r="A3497" s="1">
        <v>43789</v>
      </c>
      <c r="B3497">
        <v>4216.8137016557703</v>
      </c>
      <c r="D3497" s="1">
        <v>43829</v>
      </c>
      <c r="E3497">
        <f t="shared" si="340"/>
        <v>3244.46</v>
      </c>
      <c r="F3497">
        <f t="shared" si="341"/>
        <v>4350.8834520153096</v>
      </c>
      <c r="G3497" s="2">
        <f t="shared" si="342"/>
        <v>-1.1329560917939796E-3</v>
      </c>
      <c r="H3497" s="2">
        <f t="shared" si="343"/>
        <v>-8.9428043081066699E-4</v>
      </c>
      <c r="I3497">
        <f t="shared" si="344"/>
        <v>21106.022560206085</v>
      </c>
      <c r="J3497">
        <f t="shared" si="345"/>
        <v>38995.034380921097</v>
      </c>
      <c r="AB3497" s="1">
        <v>43811</v>
      </c>
      <c r="AC3497">
        <v>3220.58</v>
      </c>
    </row>
    <row r="3498" spans="1:29">
      <c r="A3498" s="1">
        <v>43790</v>
      </c>
      <c r="B3498">
        <v>4175.7827345832502</v>
      </c>
      <c r="D3498" s="1">
        <v>43830</v>
      </c>
      <c r="E3498">
        <f t="shared" si="340"/>
        <v>3240.3</v>
      </c>
      <c r="F3498">
        <f t="shared" si="341"/>
        <v>4358.2971676277702</v>
      </c>
      <c r="G3498" s="2">
        <f t="shared" si="342"/>
        <v>-1.2821856333564696E-3</v>
      </c>
      <c r="H3498" s="2">
        <f t="shared" si="343"/>
        <v>1.6726071726769994E-3</v>
      </c>
      <c r="I3498">
        <f t="shared" si="344"/>
        <v>21078.96072130209</v>
      </c>
      <c r="J3498">
        <f t="shared" si="345"/>
        <v>39060.257755125407</v>
      </c>
      <c r="AB3498" s="1">
        <v>43812</v>
      </c>
      <c r="AC3498">
        <v>3242.58</v>
      </c>
    </row>
    <row r="3499" spans="1:29">
      <c r="A3499" s="1">
        <v>43791</v>
      </c>
      <c r="B3499">
        <v>4178.1413627577203</v>
      </c>
      <c r="D3499" s="1">
        <v>43832</v>
      </c>
      <c r="E3499">
        <f t="shared" si="340"/>
        <v>3246.15</v>
      </c>
      <c r="F3499">
        <f t="shared" si="341"/>
        <v>4381.8620939735301</v>
      </c>
      <c r="G3499" s="2">
        <f t="shared" si="342"/>
        <v>1.8053883899638024E-3</v>
      </c>
      <c r="H3499" s="2">
        <f t="shared" si="343"/>
        <v>5.3755621260843326E-3</v>
      </c>
      <c r="I3499">
        <f t="shared" si="344"/>
        <v>21117.016432260833</v>
      </c>
      <c r="J3499">
        <f t="shared" si="345"/>
        <v>39270.228597348949</v>
      </c>
      <c r="AB3499" s="1">
        <v>43815</v>
      </c>
      <c r="AC3499">
        <v>3231.65</v>
      </c>
    </row>
    <row r="3500" spans="1:29">
      <c r="A3500" s="1">
        <v>43794</v>
      </c>
      <c r="B3500">
        <v>4168.2523212648102</v>
      </c>
      <c r="D3500" s="1">
        <v>43833</v>
      </c>
      <c r="E3500">
        <f t="shared" si="340"/>
        <v>3261.99</v>
      </c>
      <c r="F3500">
        <f t="shared" si="341"/>
        <v>4474.0437170356499</v>
      </c>
      <c r="G3500" s="2">
        <f t="shared" si="342"/>
        <v>4.8796266346287087E-3</v>
      </c>
      <c r="H3500" s="2">
        <f t="shared" si="343"/>
        <v>2.1005739840542405E-2</v>
      </c>
      <c r="I3500">
        <f t="shared" si="344"/>
        <v>21220.059588087584</v>
      </c>
      <c r="J3500">
        <f t="shared" si="345"/>
        <v>40095.128802743486</v>
      </c>
      <c r="AB3500" s="1">
        <v>43816</v>
      </c>
      <c r="AC3500">
        <v>3233.44</v>
      </c>
    </row>
    <row r="3501" spans="1:29">
      <c r="A3501" s="1">
        <v>43795</v>
      </c>
      <c r="B3501">
        <v>4190.7496953474301</v>
      </c>
      <c r="D3501" s="1">
        <v>43836</v>
      </c>
      <c r="E3501">
        <f t="shared" si="340"/>
        <v>3252.4</v>
      </c>
      <c r="F3501">
        <f t="shared" si="341"/>
        <v>4507.8582154067899</v>
      </c>
      <c r="G3501" s="2">
        <f t="shared" si="342"/>
        <v>-2.9399231757301081E-3</v>
      </c>
      <c r="H3501" s="2">
        <f t="shared" si="343"/>
        <v>7.5265783665053546E-3</v>
      </c>
      <c r="I3501">
        <f t="shared" si="344"/>
        <v>21157.67424311419</v>
      </c>
      <c r="J3501">
        <f t="shared" si="345"/>
        <v>40396.907931792455</v>
      </c>
      <c r="AB3501" s="1">
        <v>43817</v>
      </c>
      <c r="AC3501">
        <v>3229.45</v>
      </c>
    </row>
    <row r="3502" spans="1:29">
      <c r="A3502" s="1">
        <v>43796</v>
      </c>
      <c r="B3502">
        <v>4167.3073480621397</v>
      </c>
      <c r="D3502" s="1">
        <v>43837</v>
      </c>
      <c r="E3502">
        <f t="shared" si="340"/>
        <v>3246.61</v>
      </c>
      <c r="F3502">
        <f t="shared" si="341"/>
        <v>4515.8787447857703</v>
      </c>
      <c r="G3502" s="2">
        <f t="shared" si="342"/>
        <v>-1.7802238347066623E-3</v>
      </c>
      <c r="H3502" s="2">
        <f t="shared" si="343"/>
        <v>1.7478836345524392E-3</v>
      </c>
      <c r="I3502">
        <f t="shared" si="344"/>
        <v>21120.008847139638</v>
      </c>
      <c r="J3502">
        <f t="shared" si="345"/>
        <v>40467.517026052956</v>
      </c>
      <c r="AB3502" s="1">
        <v>43818</v>
      </c>
      <c r="AC3502">
        <v>3235.07</v>
      </c>
    </row>
    <row r="3503" spans="1:29">
      <c r="A3503" s="1">
        <v>43798</v>
      </c>
      <c r="B3503">
        <v>4200.3774293323604</v>
      </c>
      <c r="D3503" s="1">
        <v>43838</v>
      </c>
      <c r="E3503">
        <f t="shared" si="340"/>
        <v>3236.3</v>
      </c>
      <c r="F3503">
        <f t="shared" si="341"/>
        <v>4460.1378960011498</v>
      </c>
      <c r="G3503" s="2">
        <f t="shared" si="342"/>
        <v>-3.1756201083591451E-3</v>
      </c>
      <c r="H3503" s="2">
        <f t="shared" si="343"/>
        <v>-1.2374649798505588E-2</v>
      </c>
      <c r="I3503">
        <f t="shared" si="344"/>
        <v>21052.939722355939</v>
      </c>
      <c r="J3503">
        <f t="shared" si="345"/>
        <v>39966.745674640486</v>
      </c>
      <c r="AB3503" s="1">
        <v>43819</v>
      </c>
      <c r="AC3503">
        <v>3234.59</v>
      </c>
    </row>
    <row r="3504" spans="1:29">
      <c r="A3504" s="1">
        <v>43801</v>
      </c>
      <c r="B3504">
        <v>4171.0535836792396</v>
      </c>
      <c r="D3504" s="1">
        <v>43839</v>
      </c>
      <c r="E3504">
        <f t="shared" si="340"/>
        <v>3246.19</v>
      </c>
      <c r="F3504">
        <f t="shared" si="341"/>
        <v>4455.8385389691002</v>
      </c>
      <c r="G3504" s="2">
        <f t="shared" si="342"/>
        <v>3.0559589654852726E-3</v>
      </c>
      <c r="H3504" s="2">
        <f t="shared" si="343"/>
        <v>-9.953007998423683E-4</v>
      </c>
      <c r="I3504">
        <f t="shared" si="344"/>
        <v>21117.276642250294</v>
      </c>
      <c r="J3504">
        <f t="shared" si="345"/>
        <v>39926.966740703421</v>
      </c>
      <c r="AB3504" s="1">
        <v>43822</v>
      </c>
      <c r="AC3504">
        <v>3231.3</v>
      </c>
    </row>
    <row r="3505" spans="1:29">
      <c r="A3505" s="1">
        <v>43802</v>
      </c>
      <c r="B3505">
        <v>4247.5906763694102</v>
      </c>
      <c r="D3505" s="1">
        <v>43840</v>
      </c>
      <c r="E3505">
        <f t="shared" si="340"/>
        <v>3258.29</v>
      </c>
      <c r="F3505">
        <f t="shared" si="341"/>
        <v>4488.7541675171997</v>
      </c>
      <c r="G3505" s="2">
        <f t="shared" si="342"/>
        <v>3.7274466374426218E-3</v>
      </c>
      <c r="H3505" s="2">
        <f t="shared" si="343"/>
        <v>7.3557291763684755E-3</v>
      </c>
      <c r="I3505">
        <f t="shared" si="344"/>
        <v>21195.990164062394</v>
      </c>
      <c r="J3505">
        <f t="shared" si="345"/>
        <v>40220.658694881902</v>
      </c>
      <c r="AB3505" s="1">
        <v>43823</v>
      </c>
      <c r="AC3505">
        <v>3237.81</v>
      </c>
    </row>
    <row r="3506" spans="1:29">
      <c r="A3506" s="1">
        <v>43803</v>
      </c>
      <c r="B3506">
        <v>4220.1316831013501</v>
      </c>
      <c r="D3506" s="1">
        <v>43843</v>
      </c>
      <c r="E3506">
        <f t="shared" si="340"/>
        <v>3253.91</v>
      </c>
      <c r="F3506">
        <f t="shared" si="341"/>
        <v>4456.8419924012196</v>
      </c>
      <c r="G3506" s="2">
        <f t="shared" si="342"/>
        <v>-1.3442634019685817E-3</v>
      </c>
      <c r="H3506" s="2">
        <f t="shared" si="343"/>
        <v>-7.1407104957047825E-3</v>
      </c>
      <c r="I3506">
        <f t="shared" si="344"/>
        <v>21167.49717021636</v>
      </c>
      <c r="J3506">
        <f t="shared" si="345"/>
        <v>39933.454615195202</v>
      </c>
      <c r="AB3506" s="1">
        <v>43825</v>
      </c>
      <c r="AC3506">
        <v>3238.96</v>
      </c>
    </row>
    <row r="3507" spans="1:29">
      <c r="A3507" s="1">
        <v>43804</v>
      </c>
      <c r="B3507">
        <v>4229.1247237961697</v>
      </c>
      <c r="D3507" s="1">
        <v>43844</v>
      </c>
      <c r="E3507">
        <f t="shared" si="340"/>
        <v>3258.88</v>
      </c>
      <c r="F3507">
        <f t="shared" si="341"/>
        <v>4446.1291874799099</v>
      </c>
      <c r="G3507" s="2">
        <f t="shared" si="342"/>
        <v>1.5273931977222155E-3</v>
      </c>
      <c r="H3507" s="2">
        <f t="shared" si="343"/>
        <v>-2.4350253832418393E-3</v>
      </c>
      <c r="I3507">
        <f t="shared" si="344"/>
        <v>21199.828261406954</v>
      </c>
      <c r="J3507">
        <f t="shared" si="345"/>
        <v>39836.215639566668</v>
      </c>
      <c r="AB3507" s="1">
        <v>43826</v>
      </c>
      <c r="AC3507">
        <v>3248.14</v>
      </c>
    </row>
    <row r="3508" spans="1:29">
      <c r="A3508" s="1">
        <v>43805</v>
      </c>
      <c r="B3508">
        <v>4171.6071362002704</v>
      </c>
      <c r="D3508" s="1">
        <v>43845</v>
      </c>
      <c r="E3508">
        <f t="shared" si="340"/>
        <v>3266.04</v>
      </c>
      <c r="F3508">
        <f t="shared" si="341"/>
        <v>4482.72479981374</v>
      </c>
      <c r="G3508" s="2">
        <f t="shared" si="342"/>
        <v>2.1970738413197299E-3</v>
      </c>
      <c r="H3508" s="2">
        <f t="shared" si="343"/>
        <v>8.1995435074480819E-3</v>
      </c>
      <c r="I3508">
        <f t="shared" si="344"/>
        <v>21246.405849520561</v>
      </c>
      <c r="J3508">
        <f t="shared" si="345"/>
        <v>40162.854422875374</v>
      </c>
      <c r="AB3508" s="1">
        <v>43829</v>
      </c>
      <c r="AC3508">
        <v>3244.46</v>
      </c>
    </row>
    <row r="3509" spans="1:29">
      <c r="A3509" s="1">
        <v>43808</v>
      </c>
      <c r="B3509">
        <v>4178.7834428555898</v>
      </c>
      <c r="D3509" s="1">
        <v>43846</v>
      </c>
      <c r="E3509">
        <f t="shared" si="340"/>
        <v>3264.93</v>
      </c>
      <c r="F3509">
        <f t="shared" si="341"/>
        <v>4470.8860478707502</v>
      </c>
      <c r="G3509" s="2">
        <f t="shared" si="342"/>
        <v>-3.3986111621420179E-4</v>
      </c>
      <c r="H3509" s="2">
        <f t="shared" si="343"/>
        <v>-2.6723214880921878E-3</v>
      </c>
      <c r="I3509">
        <f t="shared" si="344"/>
        <v>21239.185022313002</v>
      </c>
      <c r="J3509">
        <f t="shared" si="345"/>
        <v>40055.52636397801</v>
      </c>
      <c r="AB3509" s="1">
        <v>43830</v>
      </c>
      <c r="AC3509">
        <v>3240.3</v>
      </c>
    </row>
    <row r="3510" spans="1:29">
      <c r="A3510" s="1">
        <v>43809</v>
      </c>
      <c r="B3510">
        <v>4190.6945260502498</v>
      </c>
      <c r="D3510" s="1">
        <v>43847</v>
      </c>
      <c r="E3510">
        <f t="shared" si="340"/>
        <v>3264.32</v>
      </c>
      <c r="F3510">
        <f t="shared" si="341"/>
        <v>4496.6593095148601</v>
      </c>
      <c r="G3510" s="2">
        <f t="shared" si="342"/>
        <v>-1.8683402094366031E-4</v>
      </c>
      <c r="H3510" s="2">
        <f t="shared" si="343"/>
        <v>5.7333384569349891E-3</v>
      </c>
      <c r="I3510">
        <f t="shared" si="344"/>
        <v>21235.216819973717</v>
      </c>
      <c r="J3510">
        <f t="shared" si="345"/>
        <v>40285.178253693375</v>
      </c>
      <c r="AB3510" s="1">
        <v>43832</v>
      </c>
      <c r="AC3510">
        <v>3246.15</v>
      </c>
    </row>
    <row r="3511" spans="1:29">
      <c r="A3511" s="1">
        <v>43810</v>
      </c>
      <c r="B3511">
        <v>4222.6510134420896</v>
      </c>
      <c r="D3511" s="1">
        <v>43851</v>
      </c>
      <c r="E3511">
        <f t="shared" si="340"/>
        <v>3280.73</v>
      </c>
      <c r="F3511">
        <f t="shared" si="341"/>
        <v>4512.8319154139899</v>
      </c>
      <c r="G3511" s="2">
        <f t="shared" si="342"/>
        <v>5.0270806783647703E-3</v>
      </c>
      <c r="H3511" s="2">
        <f t="shared" si="343"/>
        <v>3.5652332309524478E-3</v>
      </c>
      <c r="I3511">
        <f t="shared" si="344"/>
        <v>21341.967968150293</v>
      </c>
      <c r="J3511">
        <f t="shared" si="345"/>
        <v>40428.804309918283</v>
      </c>
      <c r="AB3511" s="1">
        <v>43833</v>
      </c>
      <c r="AC3511">
        <v>3261.99</v>
      </c>
    </row>
    <row r="3512" spans="1:29">
      <c r="A3512" s="1">
        <v>43811</v>
      </c>
      <c r="B3512">
        <v>4188.3404577068304</v>
      </c>
      <c r="D3512" s="1">
        <v>43852</v>
      </c>
      <c r="E3512">
        <f t="shared" si="340"/>
        <v>3284.72</v>
      </c>
      <c r="F3512">
        <f t="shared" si="341"/>
        <v>4514.2621576136698</v>
      </c>
      <c r="G3512" s="2">
        <f t="shared" si="342"/>
        <v>1.2161927375917703E-3</v>
      </c>
      <c r="H3512" s="2">
        <f t="shared" si="343"/>
        <v>2.8557866211284056E-4</v>
      </c>
      <c r="I3512">
        <f t="shared" si="344"/>
        <v>21367.923914599072</v>
      </c>
      <c r="J3512">
        <f t="shared" si="345"/>
        <v>40440.34991376393</v>
      </c>
      <c r="AB3512" s="1">
        <v>43836</v>
      </c>
      <c r="AC3512">
        <v>3252.4</v>
      </c>
    </row>
    <row r="3513" spans="1:29">
      <c r="A3513" s="1">
        <v>43812</v>
      </c>
      <c r="B3513">
        <v>4241.5800147371101</v>
      </c>
      <c r="D3513" s="1">
        <v>43853</v>
      </c>
      <c r="E3513">
        <f t="shared" si="340"/>
        <v>3288.29</v>
      </c>
      <c r="F3513">
        <f t="shared" si="341"/>
        <v>4545.0634817822202</v>
      </c>
      <c r="G3513" s="2">
        <f t="shared" si="342"/>
        <v>1.0868506295818037E-3</v>
      </c>
      <c r="H3513" s="2">
        <f t="shared" si="343"/>
        <v>6.7917645369680261E-3</v>
      </c>
      <c r="I3513">
        <f t="shared" si="344"/>
        <v>21391.147656158511</v>
      </c>
      <c r="J3513">
        <f t="shared" si="345"/>
        <v>40715.011248170806</v>
      </c>
      <c r="AB3513" s="1">
        <v>43837</v>
      </c>
      <c r="AC3513">
        <v>3246.61</v>
      </c>
    </row>
    <row r="3514" spans="1:29">
      <c r="A3514" s="1">
        <v>43815</v>
      </c>
      <c r="B3514">
        <v>4225.6095399194</v>
      </c>
      <c r="D3514" s="1">
        <v>43854</v>
      </c>
      <c r="E3514">
        <f t="shared" si="340"/>
        <v>3298.98</v>
      </c>
      <c r="F3514">
        <f t="shared" si="341"/>
        <v>4578.0889777604598</v>
      </c>
      <c r="G3514" s="2">
        <f t="shared" si="342"/>
        <v>3.2509298145844134E-3</v>
      </c>
      <c r="H3514" s="2">
        <f t="shared" si="343"/>
        <v>7.2348850521191891E-3</v>
      </c>
      <c r="I3514">
        <f t="shared" si="344"/>
        <v>21460.688775842096</v>
      </c>
      <c r="J3514">
        <f t="shared" si="345"/>
        <v>41009.579674447057</v>
      </c>
      <c r="AB3514" s="1">
        <v>43838</v>
      </c>
      <c r="AC3514">
        <v>3236.3</v>
      </c>
    </row>
    <row r="3515" spans="1:29">
      <c r="A3515" s="1">
        <v>43816</v>
      </c>
      <c r="B3515">
        <v>4229.3374236783702</v>
      </c>
      <c r="D3515" s="1">
        <v>43857</v>
      </c>
      <c r="E3515">
        <f t="shared" si="340"/>
        <v>3304.85</v>
      </c>
      <c r="F3515">
        <f t="shared" si="341"/>
        <v>4604.5459419459103</v>
      </c>
      <c r="G3515" s="2">
        <f t="shared" si="342"/>
        <v>1.7793378559434192E-3</v>
      </c>
      <c r="H3515" s="2">
        <f t="shared" si="343"/>
        <v>5.7476918551010118E-3</v>
      </c>
      <c r="I3515">
        <f t="shared" si="344"/>
        <v>21498.874591795571</v>
      </c>
      <c r="J3515">
        <f t="shared" si="345"/>
        <v>41245.290101522987</v>
      </c>
      <c r="AB3515" s="1">
        <v>43839</v>
      </c>
      <c r="AC3515">
        <v>3246.19</v>
      </c>
    </row>
    <row r="3516" spans="1:29">
      <c r="A3516" s="1">
        <v>43817</v>
      </c>
      <c r="B3516">
        <v>4218.6720199177998</v>
      </c>
      <c r="D3516" s="1">
        <v>43858</v>
      </c>
      <c r="E3516">
        <f t="shared" si="340"/>
        <v>3299.44</v>
      </c>
      <c r="F3516">
        <f t="shared" si="341"/>
        <v>4571.0980785234497</v>
      </c>
      <c r="G3516" s="2">
        <f t="shared" si="342"/>
        <v>-1.6369880629982791E-3</v>
      </c>
      <c r="H3516" s="2">
        <f t="shared" si="343"/>
        <v>-7.2954451333246181E-3</v>
      </c>
      <c r="I3516">
        <f t="shared" si="344"/>
        <v>21463.681190720905</v>
      </c>
      <c r="J3516">
        <f t="shared" si="345"/>
        <v>40944.387350579273</v>
      </c>
      <c r="AB3516" s="1">
        <v>43840</v>
      </c>
      <c r="AC3516">
        <v>3258.29</v>
      </c>
    </row>
    <row r="3517" spans="1:29">
      <c r="A3517" s="1">
        <v>43818</v>
      </c>
      <c r="B3517">
        <v>4241.7419514850999</v>
      </c>
      <c r="D3517" s="1">
        <v>43859</v>
      </c>
      <c r="E3517">
        <f t="shared" si="340"/>
        <v>3311.26</v>
      </c>
      <c r="F3517">
        <f t="shared" si="341"/>
        <v>4589.1214634099597</v>
      </c>
      <c r="G3517" s="2">
        <f t="shared" si="342"/>
        <v>3.5824261086729869E-3</v>
      </c>
      <c r="H3517" s="2">
        <f t="shared" si="343"/>
        <v>3.9115512908399434E-3</v>
      </c>
      <c r="I3517">
        <f t="shared" si="344"/>
        <v>21540.573242606777</v>
      </c>
      <c r="J3517">
        <f t="shared" si="345"/>
        <v>41104.54342177308</v>
      </c>
      <c r="AB3517" s="1">
        <v>43843</v>
      </c>
      <c r="AC3517">
        <v>3253.91</v>
      </c>
    </row>
    <row r="3518" spans="1:29">
      <c r="A3518" s="1">
        <v>43819</v>
      </c>
      <c r="B3518">
        <v>4231.39738003194</v>
      </c>
      <c r="D3518" s="1">
        <v>43860</v>
      </c>
      <c r="E3518">
        <f t="shared" si="340"/>
        <v>3311.8</v>
      </c>
      <c r="F3518">
        <f t="shared" si="341"/>
        <v>4629.1155341429703</v>
      </c>
      <c r="G3518" s="2">
        <f t="shared" si="342"/>
        <v>1.6307991519837195E-4</v>
      </c>
      <c r="H3518" s="2">
        <f t="shared" si="343"/>
        <v>8.6836240302260118E-3</v>
      </c>
      <c r="I3518">
        <f t="shared" si="344"/>
        <v>21544.086077464504</v>
      </c>
      <c r="J3518">
        <f t="shared" si="345"/>
        <v>41461.479822781854</v>
      </c>
      <c r="AB3518" s="1">
        <v>43844</v>
      </c>
      <c r="AC3518">
        <v>3258.88</v>
      </c>
    </row>
    <row r="3519" spans="1:29">
      <c r="A3519" s="1">
        <v>43822</v>
      </c>
      <c r="B3519">
        <v>4250.3258743224997</v>
      </c>
      <c r="D3519" s="1">
        <v>43861</v>
      </c>
      <c r="E3519">
        <f t="shared" si="340"/>
        <v>3316.29</v>
      </c>
      <c r="F3519">
        <f t="shared" si="341"/>
        <v>4631.4959306649998</v>
      </c>
      <c r="G3519" s="2">
        <f t="shared" si="342"/>
        <v>1.3557581979588562E-3</v>
      </c>
      <c r="H3519" s="2">
        <f t="shared" si="343"/>
        <v>4.8287354408168637E-4</v>
      </c>
      <c r="I3519">
        <f t="shared" si="344"/>
        <v>21573.294648781557</v>
      </c>
      <c r="J3519">
        <f t="shared" si="345"/>
        <v>41481.500474486747</v>
      </c>
      <c r="AB3519" s="1">
        <v>43845</v>
      </c>
      <c r="AC3519">
        <v>3266.04</v>
      </c>
    </row>
    <row r="3520" spans="1:29">
      <c r="A3520" s="1">
        <v>43823</v>
      </c>
      <c r="B3520">
        <v>4303.9649505141497</v>
      </c>
      <c r="D3520" s="1">
        <v>43864</v>
      </c>
      <c r="E3520">
        <f t="shared" si="340"/>
        <v>3318.63</v>
      </c>
      <c r="F3520">
        <f t="shared" si="341"/>
        <v>4616.6097758720098</v>
      </c>
      <c r="G3520" s="2">
        <f t="shared" si="342"/>
        <v>7.0560777254113916E-4</v>
      </c>
      <c r="H3520" s="2">
        <f t="shared" si="343"/>
        <v>-3.2454629648066883E-3</v>
      </c>
      <c r="I3520">
        <f t="shared" si="344"/>
        <v>21588.516933165058</v>
      </c>
      <c r="J3520">
        <f t="shared" si="345"/>
        <v>41346.873800972193</v>
      </c>
      <c r="AB3520" s="1">
        <v>43846</v>
      </c>
      <c r="AC3520">
        <v>3264.93</v>
      </c>
    </row>
    <row r="3521" spans="1:29">
      <c r="A3521" s="1">
        <v>43825</v>
      </c>
      <c r="B3521">
        <v>4306.0270446519098</v>
      </c>
      <c r="D3521" s="1">
        <v>43865</v>
      </c>
      <c r="E3521">
        <f t="shared" si="340"/>
        <v>3303.67</v>
      </c>
      <c r="F3521">
        <f t="shared" si="341"/>
        <v>4516.7805683582401</v>
      </c>
      <c r="G3521" s="2">
        <f t="shared" si="342"/>
        <v>-4.5078842775482242E-3</v>
      </c>
      <c r="H3521" s="2">
        <f t="shared" si="343"/>
        <v>-2.1655270733247942E-2</v>
      </c>
      <c r="I3521">
        <f t="shared" si="344"/>
        <v>21491.198397106458</v>
      </c>
      <c r="J3521">
        <f t="shared" si="345"/>
        <v>40451.496054838703</v>
      </c>
      <c r="AB3521" s="1">
        <v>43847</v>
      </c>
      <c r="AC3521">
        <v>3264.32</v>
      </c>
    </row>
    <row r="3522" spans="1:29">
      <c r="A3522" s="1">
        <v>43826</v>
      </c>
      <c r="B3522">
        <v>4354.6412078849198</v>
      </c>
      <c r="D3522" s="1">
        <v>43866</v>
      </c>
      <c r="E3522">
        <f t="shared" si="340"/>
        <v>3298.3</v>
      </c>
      <c r="F3522">
        <f t="shared" si="341"/>
        <v>4531.1590894255096</v>
      </c>
      <c r="G3522" s="2">
        <f t="shared" si="342"/>
        <v>-1.6254650131519721E-3</v>
      </c>
      <c r="H3522" s="2">
        <f t="shared" si="343"/>
        <v>3.1520069141575909E-3</v>
      </c>
      <c r="I3522">
        <f t="shared" si="344"/>
        <v>21456.265206021253</v>
      </c>
      <c r="J3522">
        <f t="shared" si="345"/>
        <v>40578.999450091571</v>
      </c>
      <c r="AB3522" s="1">
        <v>43851</v>
      </c>
      <c r="AC3522">
        <v>3280.73</v>
      </c>
    </row>
    <row r="3523" spans="1:29">
      <c r="A3523" s="1">
        <v>43829</v>
      </c>
      <c r="B3523">
        <v>4350.8834520153096</v>
      </c>
      <c r="D3523" s="1">
        <v>43867</v>
      </c>
      <c r="E3523">
        <f t="shared" si="340"/>
        <v>3304.33</v>
      </c>
      <c r="F3523">
        <f t="shared" si="341"/>
        <v>4561.8725922403</v>
      </c>
      <c r="G3523" s="2">
        <f t="shared" si="342"/>
        <v>1.8282145347603418E-3</v>
      </c>
      <c r="H3523" s="2">
        <f t="shared" si="343"/>
        <v>6.746939131940877E-3</v>
      </c>
      <c r="I3523">
        <f t="shared" si="344"/>
        <v>21495.491861932573</v>
      </c>
      <c r="J3523">
        <f t="shared" si="345"/>
        <v>40852.783489416397</v>
      </c>
      <c r="AB3523" s="1">
        <v>43852</v>
      </c>
      <c r="AC3523">
        <v>3284.72</v>
      </c>
    </row>
    <row r="3524" spans="1:29">
      <c r="A3524" s="1">
        <v>43830</v>
      </c>
      <c r="B3524">
        <v>4358.2971676277702</v>
      </c>
      <c r="D3524" s="1">
        <v>43868</v>
      </c>
      <c r="E3524">
        <f t="shared" si="340"/>
        <v>3319.56</v>
      </c>
      <c r="F3524">
        <f t="shared" si="341"/>
        <v>4593.4871869398403</v>
      </c>
      <c r="G3524" s="2">
        <f t="shared" si="342"/>
        <v>4.6091038122706429E-3</v>
      </c>
      <c r="H3524" s="2">
        <f t="shared" si="343"/>
        <v>6.8988300260380501E-3</v>
      </c>
      <c r="I3524">
        <f t="shared" si="344"/>
        <v>21594.566815420039</v>
      </c>
      <c r="J3524">
        <f t="shared" si="345"/>
        <v>41134.619898800411</v>
      </c>
      <c r="AB3524" s="1">
        <v>43853</v>
      </c>
      <c r="AC3524">
        <v>3288.29</v>
      </c>
    </row>
    <row r="3525" spans="1:29">
      <c r="A3525" s="1">
        <v>43832</v>
      </c>
      <c r="B3525">
        <v>4381.8620939735301</v>
      </c>
      <c r="D3525" s="1">
        <v>43871</v>
      </c>
      <c r="E3525">
        <f t="shared" ref="E3525:E3588" si="346">SUMIF(AB:AB,D3525,AC:AC)</f>
        <v>3324.53</v>
      </c>
      <c r="F3525">
        <f t="shared" ref="F3525:F3588" si="347">SUMIF(A:A,D3525,B:B)</f>
        <v>4619.1231080196803</v>
      </c>
      <c r="G3525" s="2">
        <f t="shared" ref="G3525:G3588" si="348">E3525/E3524-1</f>
        <v>1.497186374097792E-3</v>
      </c>
      <c r="H3525" s="2">
        <f t="shared" ref="H3525:H3588" si="349">(F3525/F3524-1)-($M$23/252)</f>
        <v>5.549578754596796E-3</v>
      </c>
      <c r="I3525">
        <f t="shared" ref="I3525:I3588" si="350">I3524*(1+G3525)</f>
        <v>21626.897906610629</v>
      </c>
      <c r="J3525">
        <f t="shared" ref="J3525:J3588" si="351">J3524*(1+H3525)</f>
        <v>41362.899711469203</v>
      </c>
      <c r="AB3525" s="1">
        <v>43854</v>
      </c>
      <c r="AC3525">
        <v>3298.98</v>
      </c>
    </row>
    <row r="3526" spans="1:29">
      <c r="A3526" s="1">
        <v>43833</v>
      </c>
      <c r="B3526">
        <v>4474.0437170356499</v>
      </c>
      <c r="D3526" s="1">
        <v>43872</v>
      </c>
      <c r="E3526">
        <f t="shared" si="346"/>
        <v>3317.89</v>
      </c>
      <c r="F3526">
        <f t="shared" si="347"/>
        <v>4582.0753456388702</v>
      </c>
      <c r="G3526" s="2">
        <f t="shared" si="348"/>
        <v>-1.9972748027541343E-3</v>
      </c>
      <c r="H3526" s="2">
        <f t="shared" si="349"/>
        <v>-8.0518677148271652E-3</v>
      </c>
      <c r="I3526">
        <f t="shared" si="350"/>
        <v>21583.703048360021</v>
      </c>
      <c r="J3526">
        <f t="shared" si="351"/>
        <v>41029.851114690791</v>
      </c>
      <c r="AB3526" s="1">
        <v>43857</v>
      </c>
      <c r="AC3526">
        <v>3304.85</v>
      </c>
    </row>
    <row r="3527" spans="1:29">
      <c r="A3527" s="1">
        <v>43836</v>
      </c>
      <c r="B3527">
        <v>4507.8582154067899</v>
      </c>
      <c r="D3527" s="1">
        <v>43873</v>
      </c>
      <c r="E3527">
        <f t="shared" si="346"/>
        <v>3311.43</v>
      </c>
      <c r="F3527">
        <f t="shared" si="347"/>
        <v>4577.6228018067104</v>
      </c>
      <c r="G3527" s="2">
        <f t="shared" si="348"/>
        <v>-1.9470205461905588E-3</v>
      </c>
      <c r="H3527" s="2">
        <f t="shared" si="349"/>
        <v>-1.0030800261834664E-3</v>
      </c>
      <c r="I3527">
        <f t="shared" si="350"/>
        <v>21541.67913506199</v>
      </c>
      <c r="J3527">
        <f t="shared" si="351"/>
        <v>40988.694890560364</v>
      </c>
      <c r="AB3527" s="1">
        <v>43858</v>
      </c>
      <c r="AC3527">
        <v>3299.44</v>
      </c>
    </row>
    <row r="3528" spans="1:29">
      <c r="A3528" s="1">
        <v>43837</v>
      </c>
      <c r="B3528">
        <v>4515.8787447857703</v>
      </c>
      <c r="D3528" s="1">
        <v>43874</v>
      </c>
      <c r="E3528">
        <f t="shared" si="346"/>
        <v>3314.48</v>
      </c>
      <c r="F3528">
        <f t="shared" si="347"/>
        <v>4603.8251197489699</v>
      </c>
      <c r="G3528" s="2">
        <f t="shared" si="348"/>
        <v>9.2105223423111227E-4</v>
      </c>
      <c r="H3528" s="2">
        <f t="shared" si="349"/>
        <v>5.6926518913205885E-3</v>
      </c>
      <c r="I3528">
        <f t="shared" si="350"/>
        <v>21561.520146758427</v>
      </c>
      <c r="J3528">
        <f t="shared" si="351"/>
        <v>41222.029262051874</v>
      </c>
      <c r="AB3528" s="1">
        <v>43859</v>
      </c>
      <c r="AC3528">
        <v>3311.26</v>
      </c>
    </row>
    <row r="3529" spans="1:29">
      <c r="A3529" s="1">
        <v>43838</v>
      </c>
      <c r="B3529">
        <v>4460.1378960011498</v>
      </c>
      <c r="D3529" s="1">
        <v>43875</v>
      </c>
      <c r="E3529">
        <f t="shared" si="346"/>
        <v>3321.73</v>
      </c>
      <c r="F3529">
        <f t="shared" si="347"/>
        <v>4636.2649773452604</v>
      </c>
      <c r="G3529" s="2">
        <f t="shared" si="348"/>
        <v>2.187371774758029E-3</v>
      </c>
      <c r="H3529" s="2">
        <f t="shared" si="349"/>
        <v>7.014934427912534E-3</v>
      </c>
      <c r="I3529">
        <f t="shared" si="350"/>
        <v>21608.683207348324</v>
      </c>
      <c r="J3529">
        <f t="shared" si="351"/>
        <v>41511.199094310658</v>
      </c>
      <c r="AB3529" s="1">
        <v>43860</v>
      </c>
      <c r="AC3529">
        <v>3311.8</v>
      </c>
    </row>
    <row r="3530" spans="1:29">
      <c r="A3530" s="1">
        <v>43839</v>
      </c>
      <c r="B3530">
        <v>4455.8385389691002</v>
      </c>
      <c r="D3530" s="1">
        <v>43879</v>
      </c>
      <c r="E3530">
        <f t="shared" si="346"/>
        <v>3329.38</v>
      </c>
      <c r="F3530">
        <f t="shared" si="347"/>
        <v>4697.1637683135104</v>
      </c>
      <c r="G3530" s="2">
        <f t="shared" si="348"/>
        <v>2.3030168014859242E-3</v>
      </c>
      <c r="H3530" s="2">
        <f t="shared" si="349"/>
        <v>1.3103963651269391E-2</v>
      </c>
      <c r="I3530">
        <f t="shared" si="350"/>
        <v>21658.448367832832</v>
      </c>
      <c r="J3530">
        <f t="shared" si="351"/>
        <v>42055.160338363108</v>
      </c>
      <c r="AB3530" s="1">
        <v>43861</v>
      </c>
      <c r="AC3530">
        <v>3316.29</v>
      </c>
    </row>
    <row r="3531" spans="1:29">
      <c r="A3531" s="1">
        <v>43840</v>
      </c>
      <c r="B3531">
        <v>4488.7541675171997</v>
      </c>
      <c r="D3531" s="1">
        <v>43880</v>
      </c>
      <c r="E3531">
        <f t="shared" si="346"/>
        <v>3326.43</v>
      </c>
      <c r="F3531">
        <f t="shared" si="347"/>
        <v>4717.4136571663103</v>
      </c>
      <c r="G3531" s="2">
        <f t="shared" si="348"/>
        <v>-8.8605085631565661E-4</v>
      </c>
      <c r="H3531" s="2">
        <f t="shared" si="349"/>
        <v>4.2797393252883235E-3</v>
      </c>
      <c r="I3531">
        <f t="shared" si="350"/>
        <v>21639.257881110047</v>
      </c>
      <c r="J3531">
        <f t="shared" si="351"/>
        <v>42235.145461894506</v>
      </c>
      <c r="AB3531" s="1">
        <v>43864</v>
      </c>
      <c r="AC3531">
        <v>3318.63</v>
      </c>
    </row>
    <row r="3532" spans="1:29">
      <c r="A3532" s="1">
        <v>43843</v>
      </c>
      <c r="B3532">
        <v>4456.8419924012196</v>
      </c>
      <c r="D3532" s="1">
        <v>43881</v>
      </c>
      <c r="E3532">
        <f t="shared" si="346"/>
        <v>3332.58</v>
      </c>
      <c r="F3532">
        <f t="shared" si="347"/>
        <v>4752.2673492394897</v>
      </c>
      <c r="G3532" s="2">
        <f t="shared" si="348"/>
        <v>1.8488289247031719E-3</v>
      </c>
      <c r="H3532" s="2">
        <f t="shared" si="349"/>
        <v>7.3569560401565929E-3</v>
      </c>
      <c r="I3532">
        <f t="shared" si="350"/>
        <v>21679.265166989753</v>
      </c>
      <c r="J3532">
        <f t="shared" si="351"/>
        <v>42545.867570407281</v>
      </c>
      <c r="AB3532" s="1">
        <v>43865</v>
      </c>
      <c r="AC3532">
        <v>3303.67</v>
      </c>
    </row>
    <row r="3533" spans="1:29">
      <c r="A3533" s="1">
        <v>43844</v>
      </c>
      <c r="B3533">
        <v>4446.1291874799099</v>
      </c>
      <c r="D3533" s="1">
        <v>43882</v>
      </c>
      <c r="E3533">
        <f t="shared" si="346"/>
        <v>3342.72</v>
      </c>
      <c r="F3533">
        <f t="shared" si="347"/>
        <v>4847.1587196439004</v>
      </c>
      <c r="G3533" s="2">
        <f t="shared" si="348"/>
        <v>3.0426876474083375E-3</v>
      </c>
      <c r="H3533" s="2">
        <f t="shared" si="349"/>
        <v>1.9936250137487423E-2</v>
      </c>
      <c r="I3533">
        <f t="shared" si="350"/>
        <v>21745.228399318243</v>
      </c>
      <c r="J3533">
        <f t="shared" si="351"/>
        <v>43394.072628607333</v>
      </c>
      <c r="AB3533" s="1">
        <v>43866</v>
      </c>
      <c r="AC3533">
        <v>3298.3</v>
      </c>
    </row>
    <row r="3534" spans="1:29">
      <c r="A3534" s="1">
        <v>43845</v>
      </c>
      <c r="B3534">
        <v>4482.72479981374</v>
      </c>
      <c r="D3534" s="1">
        <v>43885</v>
      </c>
      <c r="E3534">
        <f t="shared" si="346"/>
        <v>3349.97</v>
      </c>
      <c r="F3534">
        <f t="shared" si="347"/>
        <v>4942.7843153945496</v>
      </c>
      <c r="G3534" s="2">
        <f t="shared" si="348"/>
        <v>2.1688923990044184E-3</v>
      </c>
      <c r="H3534" s="2">
        <f t="shared" si="349"/>
        <v>1.9696825850743584E-2</v>
      </c>
      <c r="I3534">
        <f t="shared" si="350"/>
        <v>21792.39145990814</v>
      </c>
      <c r="J3534">
        <f t="shared" si="351"/>
        <v>44248.798120127525</v>
      </c>
      <c r="AB3534" s="1">
        <v>43867</v>
      </c>
      <c r="AC3534">
        <v>3304.33</v>
      </c>
    </row>
    <row r="3535" spans="1:29">
      <c r="A3535" s="1">
        <v>43846</v>
      </c>
      <c r="B3535">
        <v>4470.8860478707502</v>
      </c>
      <c r="D3535" s="1">
        <v>43886</v>
      </c>
      <c r="E3535">
        <f t="shared" si="346"/>
        <v>3354.1</v>
      </c>
      <c r="F3535">
        <f t="shared" si="347"/>
        <v>4867.7402580531598</v>
      </c>
      <c r="G3535" s="2">
        <f t="shared" si="348"/>
        <v>1.2328468613151955E-3</v>
      </c>
      <c r="H3535" s="2">
        <f t="shared" si="349"/>
        <v>-1.5213896643764413E-2</v>
      </c>
      <c r="I3535">
        <f t="shared" si="350"/>
        <v>21819.258141320039</v>
      </c>
      <c r="J3535">
        <f t="shared" si="351"/>
        <v>43575.601478917109</v>
      </c>
      <c r="AB3535" s="1">
        <v>43868</v>
      </c>
      <c r="AC3535">
        <v>3319.56</v>
      </c>
    </row>
    <row r="3536" spans="1:29">
      <c r="A3536" s="1">
        <v>43847</v>
      </c>
      <c r="B3536">
        <v>4496.6593095148601</v>
      </c>
      <c r="D3536" s="1">
        <v>43887</v>
      </c>
      <c r="E3536">
        <f t="shared" si="346"/>
        <v>3354.23</v>
      </c>
      <c r="F3536">
        <f t="shared" si="347"/>
        <v>4847.8243699844897</v>
      </c>
      <c r="G3536" s="2">
        <f t="shared" si="348"/>
        <v>3.8758534331106986E-5</v>
      </c>
      <c r="H3536" s="2">
        <f t="shared" si="349"/>
        <v>-4.122752406370311E-3</v>
      </c>
      <c r="I3536">
        <f t="shared" si="350"/>
        <v>21820.10382378579</v>
      </c>
      <c r="J3536">
        <f t="shared" si="351"/>
        <v>43395.950063060875</v>
      </c>
      <c r="AB3536" s="1">
        <v>43871</v>
      </c>
      <c r="AC3536">
        <v>3324.53</v>
      </c>
    </row>
    <row r="3537" spans="1:29">
      <c r="A3537" s="1">
        <v>43851</v>
      </c>
      <c r="B3537">
        <v>4512.8319154139899</v>
      </c>
      <c r="D3537" s="1">
        <v>43888</v>
      </c>
      <c r="E3537">
        <f t="shared" si="346"/>
        <v>3341.27</v>
      </c>
      <c r="F3537">
        <f t="shared" si="347"/>
        <v>4828.1997444602703</v>
      </c>
      <c r="G3537" s="2">
        <f t="shared" si="348"/>
        <v>-3.8637779758692314E-3</v>
      </c>
      <c r="H3537" s="2">
        <f t="shared" si="349"/>
        <v>-4.079479671991881E-3</v>
      </c>
      <c r="I3537">
        <f t="shared" si="350"/>
        <v>21735.795787200266</v>
      </c>
      <c r="J3537">
        <f t="shared" si="351"/>
        <v>43218.917166931846</v>
      </c>
      <c r="AB3537" s="1">
        <v>43872</v>
      </c>
      <c r="AC3537">
        <v>3317.89</v>
      </c>
    </row>
    <row r="3538" spans="1:29">
      <c r="A3538" s="1">
        <v>43852</v>
      </c>
      <c r="B3538">
        <v>4514.2621576136698</v>
      </c>
      <c r="D3538" s="1">
        <v>43889</v>
      </c>
      <c r="E3538">
        <f t="shared" si="346"/>
        <v>3360.66</v>
      </c>
      <c r="F3538">
        <f t="shared" si="347"/>
        <v>4629.6857500340602</v>
      </c>
      <c r="G3538" s="2">
        <f t="shared" si="348"/>
        <v>5.8031826221764948E-3</v>
      </c>
      <c r="H3538" s="2">
        <f t="shared" si="349"/>
        <v>-4.1146879824977591E-2</v>
      </c>
      <c r="I3538">
        <f t="shared" si="350"/>
        <v>21861.932579591725</v>
      </c>
      <c r="J3538">
        <f t="shared" si="351"/>
        <v>41440.593576098443</v>
      </c>
      <c r="AB3538" s="1">
        <v>43873</v>
      </c>
      <c r="AC3538">
        <v>3311.43</v>
      </c>
    </row>
    <row r="3539" spans="1:29">
      <c r="A3539" s="1">
        <v>43853</v>
      </c>
      <c r="B3539">
        <v>4545.0634817822202</v>
      </c>
      <c r="D3539" s="1">
        <v>43892</v>
      </c>
      <c r="E3539">
        <f t="shared" si="346"/>
        <v>3362.5</v>
      </c>
      <c r="F3539">
        <f t="shared" si="347"/>
        <v>4716.5599041996702</v>
      </c>
      <c r="G3539" s="2">
        <f t="shared" si="348"/>
        <v>5.4751150071719046E-4</v>
      </c>
      <c r="H3539" s="2">
        <f t="shared" si="349"/>
        <v>1.8733240628926531E-2</v>
      </c>
      <c r="I3539">
        <f t="shared" si="350"/>
        <v>21873.902239106956</v>
      </c>
      <c r="J3539">
        <f t="shared" si="351"/>
        <v>42216.910187365036</v>
      </c>
      <c r="AB3539" s="1">
        <v>43874</v>
      </c>
      <c r="AC3539">
        <v>3314.48</v>
      </c>
    </row>
    <row r="3540" spans="1:29">
      <c r="A3540" s="1">
        <v>43854</v>
      </c>
      <c r="B3540">
        <v>4578.0889777604598</v>
      </c>
      <c r="D3540" s="1">
        <v>43893</v>
      </c>
      <c r="E3540">
        <f t="shared" si="346"/>
        <v>3378.91</v>
      </c>
      <c r="F3540">
        <f t="shared" si="347"/>
        <v>4886.0099603456601</v>
      </c>
      <c r="G3540" s="2">
        <f t="shared" si="348"/>
        <v>4.8802973977695174E-3</v>
      </c>
      <c r="H3540" s="2">
        <f t="shared" si="349"/>
        <v>3.5895270954906376E-2</v>
      </c>
      <c r="I3540">
        <f t="shared" si="350"/>
        <v>21980.653387283535</v>
      </c>
      <c r="J3540">
        <f t="shared" si="351"/>
        <v>43732.297617419448</v>
      </c>
      <c r="AB3540" s="1">
        <v>43875</v>
      </c>
      <c r="AC3540">
        <v>3321.73</v>
      </c>
    </row>
    <row r="3541" spans="1:29">
      <c r="A3541" s="1">
        <v>43857</v>
      </c>
      <c r="B3541">
        <v>4604.5459419459103</v>
      </c>
      <c r="D3541" s="1">
        <v>43894</v>
      </c>
      <c r="E3541">
        <f t="shared" si="346"/>
        <v>3387.39</v>
      </c>
      <c r="F3541">
        <f t="shared" si="347"/>
        <v>4894.0855616317003</v>
      </c>
      <c r="G3541" s="2">
        <f t="shared" si="348"/>
        <v>2.5096850759565026E-3</v>
      </c>
      <c r="H3541" s="2">
        <f t="shared" si="349"/>
        <v>1.6214516171409684E-3</v>
      </c>
      <c r="I3541">
        <f t="shared" si="350"/>
        <v>22035.817905049375</v>
      </c>
      <c r="J3541">
        <f t="shared" si="351"/>
        <v>43803.2074221125</v>
      </c>
      <c r="AB3541" s="1">
        <v>43879</v>
      </c>
      <c r="AC3541">
        <v>3329.38</v>
      </c>
    </row>
    <row r="3542" spans="1:29">
      <c r="A3542" s="1">
        <v>43858</v>
      </c>
      <c r="B3542">
        <v>4571.0980785234497</v>
      </c>
      <c r="D3542" s="1">
        <v>43895</v>
      </c>
      <c r="E3542">
        <f t="shared" si="346"/>
        <v>3394.97</v>
      </c>
      <c r="F3542">
        <f t="shared" si="347"/>
        <v>4980.3667864685403</v>
      </c>
      <c r="G3542" s="2">
        <f t="shared" si="348"/>
        <v>2.2377110400633171E-3</v>
      </c>
      <c r="H3542" s="2">
        <f t="shared" si="349"/>
        <v>1.7598343562665954E-2</v>
      </c>
      <c r="I3542">
        <f t="shared" si="350"/>
        <v>22085.127698052329</v>
      </c>
      <c r="J3542">
        <f t="shared" si="351"/>
        <v>44574.071315473549</v>
      </c>
      <c r="AB3542" s="1">
        <v>43880</v>
      </c>
      <c r="AC3542">
        <v>3326.43</v>
      </c>
    </row>
    <row r="3543" spans="1:29">
      <c r="A3543" s="1">
        <v>43859</v>
      </c>
      <c r="B3543">
        <v>4589.1214634099597</v>
      </c>
      <c r="D3543" s="1">
        <v>43896</v>
      </c>
      <c r="E3543">
        <f t="shared" si="346"/>
        <v>3426.5</v>
      </c>
      <c r="F3543">
        <f t="shared" si="347"/>
        <v>5032.87139929369</v>
      </c>
      <c r="G3543" s="2">
        <f t="shared" si="348"/>
        <v>9.287269106943663E-3</v>
      </c>
      <c r="H3543" s="2">
        <f t="shared" si="349"/>
        <v>1.0510969276659477E-2</v>
      </c>
      <c r="I3543">
        <f t="shared" si="350"/>
        <v>22290.238222245356</v>
      </c>
      <c r="J3543">
        <f t="shared" si="351"/>
        <v>45042.588009606116</v>
      </c>
      <c r="AB3543" s="1">
        <v>43881</v>
      </c>
      <c r="AC3543">
        <v>3332.58</v>
      </c>
    </row>
    <row r="3544" spans="1:29">
      <c r="A3544" s="1">
        <v>43860</v>
      </c>
      <c r="B3544">
        <v>4629.1155341429703</v>
      </c>
      <c r="D3544" s="1">
        <v>43899</v>
      </c>
      <c r="E3544">
        <f t="shared" si="346"/>
        <v>3399.26</v>
      </c>
      <c r="F3544">
        <f t="shared" si="347"/>
        <v>4971.0828929883301</v>
      </c>
      <c r="G3544" s="2">
        <f t="shared" si="348"/>
        <v>-7.9498030059826919E-3</v>
      </c>
      <c r="H3544" s="2">
        <f t="shared" si="349"/>
        <v>-1.2308338106568539E-2</v>
      </c>
      <c r="I3544">
        <f t="shared" si="350"/>
        <v>22113.03521942208</v>
      </c>
      <c r="J3544">
        <f t="shared" si="351"/>
        <v>44488.188607189019</v>
      </c>
      <c r="AB3544" s="1">
        <v>43882</v>
      </c>
      <c r="AC3544">
        <v>3342.72</v>
      </c>
    </row>
    <row r="3545" spans="1:29">
      <c r="A3545" s="1">
        <v>43861</v>
      </c>
      <c r="B3545">
        <v>4631.4959306649998</v>
      </c>
      <c r="D3545" s="1">
        <v>43900</v>
      </c>
      <c r="E3545">
        <f t="shared" si="346"/>
        <v>3320.94</v>
      </c>
      <c r="F3545">
        <f t="shared" si="347"/>
        <v>4845.4915147443598</v>
      </c>
      <c r="G3545" s="2">
        <f t="shared" si="348"/>
        <v>-2.3040308773085938E-2</v>
      </c>
      <c r="H3545" s="2">
        <f t="shared" si="349"/>
        <v>-2.5295739470513921E-2</v>
      </c>
      <c r="I3545">
        <f t="shared" si="350"/>
        <v>21603.544060056469</v>
      </c>
      <c r="J3545">
        <f t="shared" si="351"/>
        <v>43362.826978666482</v>
      </c>
      <c r="AB3545" s="1">
        <v>43885</v>
      </c>
      <c r="AC3545">
        <v>3349.97</v>
      </c>
    </row>
    <row r="3546" spans="1:29">
      <c r="A3546" s="1">
        <v>43864</v>
      </c>
      <c r="B3546">
        <v>4616.6097758720098</v>
      </c>
      <c r="D3546" s="1">
        <v>43901</v>
      </c>
      <c r="E3546">
        <f t="shared" si="346"/>
        <v>3280.61</v>
      </c>
      <c r="F3546">
        <f t="shared" si="347"/>
        <v>4744.4455018281296</v>
      </c>
      <c r="G3546" s="2">
        <f t="shared" si="348"/>
        <v>-1.2144151956976046E-2</v>
      </c>
      <c r="H3546" s="2">
        <f t="shared" si="349"/>
        <v>-2.0884963872427362E-2</v>
      </c>
      <c r="I3546">
        <f t="shared" si="350"/>
        <v>21341.187338181917</v>
      </c>
      <c r="J3546">
        <f t="shared" si="351"/>
        <v>42457.195903810716</v>
      </c>
      <c r="AB3546" s="1">
        <v>43886</v>
      </c>
      <c r="AC3546">
        <v>3354.1</v>
      </c>
    </row>
    <row r="3547" spans="1:29">
      <c r="A3547" s="1">
        <v>43865</v>
      </c>
      <c r="B3547">
        <v>4516.7805683582401</v>
      </c>
      <c r="D3547" s="1">
        <v>43902</v>
      </c>
      <c r="E3547">
        <f t="shared" si="346"/>
        <v>3208.5</v>
      </c>
      <c r="F3547">
        <f t="shared" si="347"/>
        <v>4489.5162448838601</v>
      </c>
      <c r="G3547" s="2">
        <f t="shared" si="348"/>
        <v>-2.1980668229384159E-2</v>
      </c>
      <c r="H3547" s="2">
        <f t="shared" si="349"/>
        <v>-5.3763499116394588E-2</v>
      </c>
      <c r="I3547">
        <f t="shared" si="350"/>
        <v>20872.093779680206</v>
      </c>
      <c r="J3547">
        <f t="shared" si="351"/>
        <v>40174.548489351597</v>
      </c>
      <c r="AB3547" s="1">
        <v>43887</v>
      </c>
      <c r="AC3547">
        <v>3354.23</v>
      </c>
    </row>
    <row r="3548" spans="1:29">
      <c r="A3548" s="1">
        <v>43866</v>
      </c>
      <c r="B3548">
        <v>4531.1590894255096</v>
      </c>
      <c r="D3548" s="1">
        <v>43903</v>
      </c>
      <c r="E3548">
        <f t="shared" si="346"/>
        <v>3179.45</v>
      </c>
      <c r="F3548">
        <f t="shared" si="347"/>
        <v>4229.6604658461001</v>
      </c>
      <c r="G3548" s="2">
        <f t="shared" si="348"/>
        <v>-9.0540751129811747E-3</v>
      </c>
      <c r="H3548" s="2">
        <f t="shared" si="349"/>
        <v>-5.7911923607630235E-2</v>
      </c>
      <c r="I3548">
        <f t="shared" si="350"/>
        <v>20683.116274833796</v>
      </c>
      <c r="J3548">
        <f t="shared" si="351"/>
        <v>37847.963106265233</v>
      </c>
      <c r="AB3548" s="1">
        <v>43888</v>
      </c>
      <c r="AC3548">
        <v>3341.27</v>
      </c>
    </row>
    <row r="3549" spans="1:29">
      <c r="A3549" s="1">
        <v>43867</v>
      </c>
      <c r="B3549">
        <v>4561.8725922403</v>
      </c>
      <c r="D3549" s="1">
        <v>43906</v>
      </c>
      <c r="E3549">
        <f t="shared" si="346"/>
        <v>3178.97</v>
      </c>
      <c r="F3549">
        <f t="shared" si="347"/>
        <v>4137.0877478797802</v>
      </c>
      <c r="G3549" s="2">
        <f t="shared" si="348"/>
        <v>-1.5096950730475456E-4</v>
      </c>
      <c r="H3549" s="2">
        <f t="shared" si="349"/>
        <v>-2.1917909301144376E-2</v>
      </c>
      <c r="I3549">
        <f t="shared" si="350"/>
        <v>20679.993754960258</v>
      </c>
      <c r="J3549">
        <f t="shared" si="351"/>
        <v>37018.414883669051</v>
      </c>
      <c r="AB3549" s="1">
        <v>43889</v>
      </c>
      <c r="AC3549">
        <v>3360.66</v>
      </c>
    </row>
    <row r="3550" spans="1:29">
      <c r="A3550" s="1">
        <v>43868</v>
      </c>
      <c r="B3550">
        <v>4593.4871869398403</v>
      </c>
      <c r="D3550" s="1">
        <v>43907</v>
      </c>
      <c r="E3550">
        <f t="shared" si="346"/>
        <v>3096.32</v>
      </c>
      <c r="F3550">
        <f t="shared" si="347"/>
        <v>4133.51064045779</v>
      </c>
      <c r="G3550" s="2">
        <f t="shared" si="348"/>
        <v>-2.5998987093303727E-2</v>
      </c>
      <c r="H3550" s="2">
        <f t="shared" si="349"/>
        <v>-8.9599304278301572E-4</v>
      </c>
      <c r="I3550">
        <f t="shared" si="350"/>
        <v>20142.334864235443</v>
      </c>
      <c r="J3550">
        <f t="shared" si="351"/>
        <v>36985.246641478429</v>
      </c>
      <c r="AB3550" s="1">
        <v>43892</v>
      </c>
      <c r="AC3550">
        <v>3362.5</v>
      </c>
    </row>
    <row r="3551" spans="1:29">
      <c r="A3551" s="1">
        <v>43871</v>
      </c>
      <c r="B3551">
        <v>4619.1231080196803</v>
      </c>
      <c r="D3551" s="1">
        <v>43908</v>
      </c>
      <c r="E3551">
        <f t="shared" si="346"/>
        <v>2977.07</v>
      </c>
      <c r="F3551">
        <f t="shared" si="347"/>
        <v>3825.3923997397601</v>
      </c>
      <c r="G3551" s="2">
        <f t="shared" si="348"/>
        <v>-3.851346114096732E-2</v>
      </c>
      <c r="H3551" s="2">
        <f t="shared" si="349"/>
        <v>-7.4572887264155036E-2</v>
      </c>
      <c r="I3551">
        <f t="shared" si="350"/>
        <v>19366.58383315336</v>
      </c>
      <c r="J3551">
        <f t="shared" si="351"/>
        <v>34227.150013246493</v>
      </c>
      <c r="AB3551" s="1">
        <v>43893</v>
      </c>
      <c r="AC3551">
        <v>3378.91</v>
      </c>
    </row>
    <row r="3552" spans="1:29">
      <c r="A3552" s="1">
        <v>43872</v>
      </c>
      <c r="B3552">
        <v>4582.0753456388702</v>
      </c>
      <c r="D3552" s="1">
        <v>43909</v>
      </c>
      <c r="E3552">
        <f t="shared" si="346"/>
        <v>2915.42</v>
      </c>
      <c r="F3552">
        <f t="shared" si="347"/>
        <v>3757.5455546368198</v>
      </c>
      <c r="G3552" s="2">
        <f t="shared" si="348"/>
        <v>-2.0708280289009062E-2</v>
      </c>
      <c r="H3552" s="2">
        <f t="shared" si="349"/>
        <v>-1.7767266992863271E-2</v>
      </c>
      <c r="I3552">
        <f t="shared" si="350"/>
        <v>18965.535186895828</v>
      </c>
      <c r="J3552">
        <f t="shared" si="351"/>
        <v>33619.027100556363</v>
      </c>
      <c r="AB3552" s="1">
        <v>43894</v>
      </c>
      <c r="AC3552">
        <v>3387.39</v>
      </c>
    </row>
    <row r="3553" spans="1:29">
      <c r="A3553" s="1">
        <v>43873</v>
      </c>
      <c r="B3553">
        <v>4577.6228018067104</v>
      </c>
      <c r="D3553" s="1">
        <v>43910</v>
      </c>
      <c r="E3553">
        <f t="shared" si="346"/>
        <v>2897.32</v>
      </c>
      <c r="F3553">
        <f t="shared" si="347"/>
        <v>3741.5515879851</v>
      </c>
      <c r="G3553" s="2">
        <f t="shared" si="348"/>
        <v>-6.2083679195450436E-3</v>
      </c>
      <c r="H3553" s="2">
        <f t="shared" si="349"/>
        <v>-4.2878422865151641E-3</v>
      </c>
      <c r="I3553">
        <f t="shared" si="350"/>
        <v>18847.790166664501</v>
      </c>
      <c r="J3553">
        <f t="shared" si="351"/>
        <v>33474.874014523099</v>
      </c>
      <c r="AB3553" s="1">
        <v>43895</v>
      </c>
      <c r="AC3553">
        <v>3394.97</v>
      </c>
    </row>
    <row r="3554" spans="1:29">
      <c r="A3554" s="1">
        <v>43874</v>
      </c>
      <c r="B3554">
        <v>4603.8251197489699</v>
      </c>
      <c r="D3554" s="1">
        <v>43913</v>
      </c>
      <c r="E3554">
        <f t="shared" si="346"/>
        <v>2917.82</v>
      </c>
      <c r="F3554">
        <f t="shared" si="347"/>
        <v>4009.8485824766599</v>
      </c>
      <c r="G3554" s="2">
        <f t="shared" si="348"/>
        <v>7.0755042591084116E-3</v>
      </c>
      <c r="H3554" s="2">
        <f t="shared" si="349"/>
        <v>7.1676066335672889E-2</v>
      </c>
      <c r="I3554">
        <f t="shared" si="350"/>
        <v>18981.147786263518</v>
      </c>
      <c r="J3554">
        <f t="shared" si="351"/>
        <v>35874.221304966348</v>
      </c>
      <c r="AB3554" s="1">
        <v>43896</v>
      </c>
      <c r="AC3554">
        <v>3426.5</v>
      </c>
    </row>
    <row r="3555" spans="1:29">
      <c r="A3555" s="1">
        <v>43875</v>
      </c>
      <c r="B3555">
        <v>4636.2649773452604</v>
      </c>
      <c r="D3555" s="1">
        <v>43914</v>
      </c>
      <c r="E3555">
        <f t="shared" si="346"/>
        <v>2948.37</v>
      </c>
      <c r="F3555">
        <f t="shared" si="347"/>
        <v>4328.7312608293596</v>
      </c>
      <c r="G3555" s="2">
        <f t="shared" si="348"/>
        <v>1.0470145519600127E-2</v>
      </c>
      <c r="H3555" s="2">
        <f t="shared" si="349"/>
        <v>7.9493518576998351E-2</v>
      </c>
      <c r="I3555">
        <f t="shared" si="350"/>
        <v>19179.883165714735</v>
      </c>
      <c r="J3555">
        <f t="shared" si="351"/>
        <v>38725.989382708038</v>
      </c>
      <c r="AB3555" s="1">
        <v>43899</v>
      </c>
      <c r="AC3555">
        <v>3399.26</v>
      </c>
    </row>
    <row r="3556" spans="1:29">
      <c r="A3556" s="1">
        <v>43879</v>
      </c>
      <c r="B3556">
        <v>4697.1637683135104</v>
      </c>
      <c r="D3556" s="1">
        <v>43915</v>
      </c>
      <c r="E3556">
        <f t="shared" si="346"/>
        <v>3000.09</v>
      </c>
      <c r="F3556">
        <f t="shared" si="347"/>
        <v>4315.1707379580703</v>
      </c>
      <c r="G3556" s="2">
        <f t="shared" si="348"/>
        <v>1.754189603068812E-2</v>
      </c>
      <c r="H3556" s="2">
        <f t="shared" si="349"/>
        <v>-3.1640275950490008E-3</v>
      </c>
      <c r="I3556">
        <f t="shared" si="350"/>
        <v>19516.334682088447</v>
      </c>
      <c r="J3556">
        <f t="shared" si="351"/>
        <v>38603.459283655575</v>
      </c>
      <c r="AB3556" s="1">
        <v>43900</v>
      </c>
      <c r="AC3556">
        <v>3320.94</v>
      </c>
    </row>
    <row r="3557" spans="1:29">
      <c r="A3557" s="1">
        <v>43880</v>
      </c>
      <c r="B3557">
        <v>4717.4136571663103</v>
      </c>
      <c r="D3557" s="1">
        <v>43916</v>
      </c>
      <c r="E3557">
        <f t="shared" si="346"/>
        <v>3047.03</v>
      </c>
      <c r="F3557">
        <f t="shared" si="347"/>
        <v>4458.1071736608001</v>
      </c>
      <c r="G3557" s="2">
        <f t="shared" si="348"/>
        <v>1.5646197280748231E-2</v>
      </c>
      <c r="H3557" s="2">
        <f t="shared" si="349"/>
        <v>3.3092817688230435E-2</v>
      </c>
      <c r="I3557">
        <f t="shared" si="350"/>
        <v>19821.691104721511</v>
      </c>
      <c r="J3557">
        <f t="shared" si="351"/>
        <v>39880.95652386461</v>
      </c>
      <c r="AB3557" s="1">
        <v>43901</v>
      </c>
      <c r="AC3557">
        <v>3280.61</v>
      </c>
    </row>
    <row r="3558" spans="1:29">
      <c r="A3558" s="1">
        <v>43881</v>
      </c>
      <c r="B3558">
        <v>4752.2673492394897</v>
      </c>
      <c r="D3558" s="1">
        <v>43917</v>
      </c>
      <c r="E3558">
        <f t="shared" si="346"/>
        <v>3074.85</v>
      </c>
      <c r="F3558">
        <f t="shared" si="347"/>
        <v>4481.1391187290201</v>
      </c>
      <c r="G3558" s="2">
        <f t="shared" si="348"/>
        <v>9.1302021968933111E-3</v>
      </c>
      <c r="H3558" s="2">
        <f t="shared" si="349"/>
        <v>5.1349566205488254E-3</v>
      </c>
      <c r="I3558">
        <f t="shared" si="350"/>
        <v>20002.667152391979</v>
      </c>
      <c r="J3558">
        <f t="shared" si="351"/>
        <v>40085.743505600643</v>
      </c>
      <c r="AB3558" s="1">
        <v>43902</v>
      </c>
      <c r="AC3558">
        <v>3208.5</v>
      </c>
    </row>
    <row r="3559" spans="1:29">
      <c r="A3559" s="1">
        <v>43882</v>
      </c>
      <c r="B3559">
        <v>4847.1587196439004</v>
      </c>
      <c r="D3559" s="1">
        <v>43920</v>
      </c>
      <c r="E3559">
        <f t="shared" si="346"/>
        <v>3106.79</v>
      </c>
      <c r="F3559">
        <f t="shared" si="347"/>
        <v>4489.2367788921101</v>
      </c>
      <c r="G3559" s="2">
        <f t="shared" si="348"/>
        <v>1.0387498577166365E-2</v>
      </c>
      <c r="H3559" s="2">
        <f t="shared" si="349"/>
        <v>1.7757047476879236E-3</v>
      </c>
      <c r="I3559">
        <f t="shared" si="350"/>
        <v>20210.444828976983</v>
      </c>
      <c r="J3559">
        <f t="shared" si="351"/>
        <v>40156.923950658136</v>
      </c>
      <c r="AB3559" s="1">
        <v>43903</v>
      </c>
      <c r="AC3559">
        <v>3179.45</v>
      </c>
    </row>
    <row r="3560" spans="1:29">
      <c r="A3560" s="1">
        <v>43885</v>
      </c>
      <c r="B3560">
        <v>4942.7843153945496</v>
      </c>
      <c r="D3560" s="1">
        <v>43921</v>
      </c>
      <c r="E3560">
        <f t="shared" si="346"/>
        <v>3122.54</v>
      </c>
      <c r="F3560">
        <f t="shared" si="347"/>
        <v>4368.8007629461099</v>
      </c>
      <c r="G3560" s="2">
        <f t="shared" si="348"/>
        <v>5.0695412306593912E-3</v>
      </c>
      <c r="H3560" s="2">
        <f t="shared" si="349"/>
        <v>-2.6859075583419965E-2</v>
      </c>
      <c r="I3560">
        <f t="shared" si="350"/>
        <v>20312.902512327448</v>
      </c>
      <c r="J3560">
        <f t="shared" si="351"/>
        <v>39078.346095069763</v>
      </c>
      <c r="AB3560" s="1">
        <v>43906</v>
      </c>
      <c r="AC3560">
        <v>3178.97</v>
      </c>
    </row>
    <row r="3561" spans="1:29">
      <c r="A3561" s="1">
        <v>43886</v>
      </c>
      <c r="B3561">
        <v>4867.7402580531598</v>
      </c>
      <c r="D3561" s="1">
        <v>43922</v>
      </c>
      <c r="E3561">
        <f t="shared" si="346"/>
        <v>3116.58</v>
      </c>
      <c r="F3561">
        <f t="shared" si="347"/>
        <v>4361.5477935177096</v>
      </c>
      <c r="G3561" s="2">
        <f t="shared" si="348"/>
        <v>-1.9087025306321337E-3</v>
      </c>
      <c r="H3561" s="2">
        <f t="shared" si="349"/>
        <v>-1.6915232041923348E-3</v>
      </c>
      <c r="I3561">
        <f t="shared" si="350"/>
        <v>20274.131223897686</v>
      </c>
      <c r="J3561">
        <f t="shared" si="351"/>
        <v>39012.244165868491</v>
      </c>
      <c r="AB3561" s="1">
        <v>43907</v>
      </c>
      <c r="AC3561">
        <v>3096.32</v>
      </c>
    </row>
    <row r="3562" spans="1:29">
      <c r="A3562" s="1">
        <v>43887</v>
      </c>
      <c r="B3562">
        <v>4847.8243699844897</v>
      </c>
      <c r="D3562" s="1">
        <v>43923</v>
      </c>
      <c r="E3562">
        <f t="shared" si="346"/>
        <v>3114.71</v>
      </c>
      <c r="F3562">
        <f t="shared" si="347"/>
        <v>4486.2506065497601</v>
      </c>
      <c r="G3562" s="2">
        <f t="shared" si="348"/>
        <v>-6.0001668495590632E-4</v>
      </c>
      <c r="H3562" s="2">
        <f t="shared" si="349"/>
        <v>2.8560063506676361E-2</v>
      </c>
      <c r="I3562">
        <f t="shared" si="350"/>
        <v>20261.966406890362</v>
      </c>
      <c r="J3562">
        <f t="shared" si="351"/>
        <v>40126.436336783656</v>
      </c>
      <c r="AB3562" s="1">
        <v>43908</v>
      </c>
      <c r="AC3562">
        <v>2977.07</v>
      </c>
    </row>
    <row r="3563" spans="1:29">
      <c r="A3563" s="1">
        <v>43888</v>
      </c>
      <c r="B3563">
        <v>4828.1997444602703</v>
      </c>
      <c r="D3563" s="1">
        <v>43924</v>
      </c>
      <c r="E3563">
        <f t="shared" si="346"/>
        <v>3113.9</v>
      </c>
      <c r="F3563">
        <f t="shared" si="347"/>
        <v>4513.2970463092697</v>
      </c>
      <c r="G3563" s="2">
        <f t="shared" si="348"/>
        <v>-2.6005631342884694E-4</v>
      </c>
      <c r="H3563" s="2">
        <f t="shared" si="349"/>
        <v>5.9973910784719368E-3</v>
      </c>
      <c r="I3563">
        <f t="shared" si="350"/>
        <v>20256.697154603768</v>
      </c>
      <c r="J3563">
        <f t="shared" si="351"/>
        <v>40367.090268080749</v>
      </c>
      <c r="AB3563" s="1">
        <v>43909</v>
      </c>
      <c r="AC3563">
        <v>2915.42</v>
      </c>
    </row>
    <row r="3564" spans="1:29">
      <c r="A3564" s="1">
        <v>43889</v>
      </c>
      <c r="B3564">
        <v>4629.6857500340602</v>
      </c>
      <c r="D3564" s="1">
        <v>43927</v>
      </c>
      <c r="E3564">
        <f t="shared" si="346"/>
        <v>3115.81</v>
      </c>
      <c r="F3564">
        <f t="shared" si="347"/>
        <v>4635.8231882288101</v>
      </c>
      <c r="G3564" s="2">
        <f t="shared" si="348"/>
        <v>6.1337872121769443E-4</v>
      </c>
      <c r="H3564" s="2">
        <f t="shared" si="349"/>
        <v>2.711646328246883E-2</v>
      </c>
      <c r="I3564">
        <f t="shared" si="350"/>
        <v>20269.122181600553</v>
      </c>
      <c r="J3564">
        <f t="shared" si="351"/>
        <v>41461.702989155259</v>
      </c>
      <c r="AB3564" s="1">
        <v>43910</v>
      </c>
      <c r="AC3564">
        <v>2897.32</v>
      </c>
    </row>
    <row r="3565" spans="1:29">
      <c r="A3565" s="1">
        <v>43892</v>
      </c>
      <c r="B3565">
        <v>4716.5599041996702</v>
      </c>
      <c r="D3565" s="1">
        <v>43928</v>
      </c>
      <c r="E3565">
        <f t="shared" si="346"/>
        <v>3133.09</v>
      </c>
      <c r="F3565">
        <f t="shared" si="347"/>
        <v>4627.8289607660399</v>
      </c>
      <c r="G3565" s="2">
        <f t="shared" si="348"/>
        <v>5.5459094103942341E-3</v>
      </c>
      <c r="H3565" s="2">
        <f t="shared" si="349"/>
        <v>-1.7557953593148371E-3</v>
      </c>
      <c r="I3565">
        <f t="shared" si="350"/>
        <v>20381.53289704792</v>
      </c>
      <c r="J3565">
        <f t="shared" si="351"/>
        <v>41388.904723457614</v>
      </c>
      <c r="AB3565" s="1">
        <v>43913</v>
      </c>
      <c r="AC3565">
        <v>2917.82</v>
      </c>
    </row>
    <row r="3566" spans="1:29">
      <c r="A3566" s="1">
        <v>43893</v>
      </c>
      <c r="B3566">
        <v>4886.0099603456601</v>
      </c>
      <c r="D3566" s="1">
        <v>43929</v>
      </c>
      <c r="E3566">
        <f t="shared" si="346"/>
        <v>3149.77</v>
      </c>
      <c r="F3566">
        <f t="shared" si="347"/>
        <v>4650.4267959899498</v>
      </c>
      <c r="G3566" s="2">
        <f t="shared" si="348"/>
        <v>5.3238177007361998E-3</v>
      </c>
      <c r="H3566" s="2">
        <f t="shared" si="349"/>
        <v>4.8516824301892639E-3</v>
      </c>
      <c r="I3566">
        <f t="shared" si="350"/>
        <v>20490.04046265336</v>
      </c>
      <c r="J3566">
        <f t="shared" si="351"/>
        <v>41589.710545309186</v>
      </c>
      <c r="AB3566" s="1">
        <v>43914</v>
      </c>
      <c r="AC3566">
        <v>2948.37</v>
      </c>
    </row>
    <row r="3567" spans="1:29">
      <c r="A3567" s="1">
        <v>43894</v>
      </c>
      <c r="B3567">
        <v>4894.0855616317003</v>
      </c>
      <c r="D3567" s="1">
        <v>43930</v>
      </c>
      <c r="E3567">
        <f t="shared" si="346"/>
        <v>3207.48</v>
      </c>
      <c r="F3567">
        <f t="shared" si="347"/>
        <v>4916.2327653142802</v>
      </c>
      <c r="G3567" s="2">
        <f t="shared" si="348"/>
        <v>1.8321972715468204E-2</v>
      </c>
      <c r="H3567" s="2">
        <f t="shared" si="349"/>
        <v>5.7125978708915191E-2</v>
      </c>
      <c r="I3567">
        <f t="shared" si="350"/>
        <v>20865.458424948934</v>
      </c>
      <c r="J3567">
        <f t="shared" si="351"/>
        <v>43965.563464430459</v>
      </c>
      <c r="AB3567" s="1">
        <v>43915</v>
      </c>
      <c r="AC3567">
        <v>3000.09</v>
      </c>
    </row>
    <row r="3568" spans="1:29">
      <c r="A3568" s="1">
        <v>43895</v>
      </c>
      <c r="B3568">
        <v>4980.3667864685403</v>
      </c>
      <c r="D3568" s="1">
        <v>43934</v>
      </c>
      <c r="E3568">
        <f t="shared" si="346"/>
        <v>3245.15</v>
      </c>
      <c r="F3568">
        <f t="shared" si="347"/>
        <v>4981.6279455602898</v>
      </c>
      <c r="G3568" s="2">
        <f t="shared" si="348"/>
        <v>1.1744422412610644E-2</v>
      </c>
      <c r="H3568" s="2">
        <f t="shared" si="349"/>
        <v>1.32705393265525E-2</v>
      </c>
      <c r="I3568">
        <f t="shared" si="350"/>
        <v>21110.5111825243</v>
      </c>
      <c r="J3568">
        <f t="shared" si="351"/>
        <v>44549.010203399223</v>
      </c>
      <c r="AB3568" s="1">
        <v>43916</v>
      </c>
      <c r="AC3568">
        <v>3047.03</v>
      </c>
    </row>
    <row r="3569" spans="1:29">
      <c r="A3569" s="1">
        <v>43896</v>
      </c>
      <c r="B3569">
        <v>5032.87139929369</v>
      </c>
      <c r="D3569" s="1">
        <v>43935</v>
      </c>
      <c r="E3569">
        <f t="shared" si="346"/>
        <v>3261.73</v>
      </c>
      <c r="F3569">
        <f t="shared" si="347"/>
        <v>5028.6772596792998</v>
      </c>
      <c r="G3569" s="2">
        <f t="shared" si="348"/>
        <v>5.1091629046422504E-3</v>
      </c>
      <c r="H3569" s="2">
        <f t="shared" si="349"/>
        <v>9.4132168337424885E-3</v>
      </c>
      <c r="I3569">
        <f t="shared" si="350"/>
        <v>21218.368223156089</v>
      </c>
      <c r="J3569">
        <f t="shared" si="351"/>
        <v>44968.359696172425</v>
      </c>
      <c r="AB3569" s="1">
        <v>43917</v>
      </c>
      <c r="AC3569">
        <v>3074.85</v>
      </c>
    </row>
    <row r="3570" spans="1:29">
      <c r="A3570" s="1">
        <v>43899</v>
      </c>
      <c r="B3570">
        <v>4971.0828929883301</v>
      </c>
      <c r="D3570" s="1">
        <v>43936</v>
      </c>
      <c r="E3570">
        <f t="shared" si="346"/>
        <v>3274.74</v>
      </c>
      <c r="F3570">
        <f t="shared" si="347"/>
        <v>4975.9855170667197</v>
      </c>
      <c r="G3570" s="2">
        <f t="shared" si="348"/>
        <v>3.9886808534119744E-3</v>
      </c>
      <c r="H3570" s="2">
        <f t="shared" si="349"/>
        <v>-1.0509600223782811E-2</v>
      </c>
      <c r="I3570">
        <f t="shared" si="350"/>
        <v>21303.001522228438</v>
      </c>
      <c r="J3570">
        <f t="shared" si="351"/>
        <v>44495.760213046386</v>
      </c>
      <c r="AB3570" s="1">
        <v>43920</v>
      </c>
      <c r="AC3570">
        <v>3106.79</v>
      </c>
    </row>
    <row r="3571" spans="1:29">
      <c r="A3571" s="1">
        <v>43900</v>
      </c>
      <c r="B3571">
        <v>4845.4915147443598</v>
      </c>
      <c r="D3571" s="1">
        <v>43937</v>
      </c>
      <c r="E3571">
        <f t="shared" si="346"/>
        <v>3283.96</v>
      </c>
      <c r="F3571">
        <f t="shared" si="347"/>
        <v>4966.6733027605796</v>
      </c>
      <c r="G3571" s="2">
        <f t="shared" si="348"/>
        <v>2.8154906954445114E-3</v>
      </c>
      <c r="H3571" s="2">
        <f t="shared" si="349"/>
        <v>-1.9027803578669836E-3</v>
      </c>
      <c r="I3571">
        <f t="shared" si="350"/>
        <v>21362.979924799314</v>
      </c>
      <c r="J3571">
        <f t="shared" si="351"/>
        <v>44411.094554504642</v>
      </c>
      <c r="AB3571" s="1">
        <v>43921</v>
      </c>
      <c r="AC3571">
        <v>3122.54</v>
      </c>
    </row>
    <row r="3572" spans="1:29">
      <c r="A3572" s="1">
        <v>43901</v>
      </c>
      <c r="B3572">
        <v>4744.4455018281296</v>
      </c>
      <c r="D3572" s="1">
        <v>43938</v>
      </c>
      <c r="E3572">
        <f t="shared" si="346"/>
        <v>3280.14</v>
      </c>
      <c r="F3572">
        <f t="shared" si="347"/>
        <v>4865.7748583412504</v>
      </c>
      <c r="G3572" s="2">
        <f t="shared" si="348"/>
        <v>-1.1632297591932517E-3</v>
      </c>
      <c r="H3572" s="2">
        <f t="shared" si="349"/>
        <v>-2.0346445100264319E-2</v>
      </c>
      <c r="I3572">
        <f t="shared" si="350"/>
        <v>21338.12987080574</v>
      </c>
      <c r="J3572">
        <f t="shared" si="351"/>
        <v>43507.486657308764</v>
      </c>
      <c r="AB3572" s="1">
        <v>43922</v>
      </c>
      <c r="AC3572">
        <v>3116.58</v>
      </c>
    </row>
    <row r="3573" spans="1:29">
      <c r="A3573" s="1">
        <v>43902</v>
      </c>
      <c r="B3573">
        <v>4489.5162448838601</v>
      </c>
      <c r="D3573" s="1">
        <v>43941</v>
      </c>
      <c r="E3573">
        <f t="shared" si="346"/>
        <v>3279.39</v>
      </c>
      <c r="F3573">
        <f t="shared" si="347"/>
        <v>4900.6516123115098</v>
      </c>
      <c r="G3573" s="2">
        <f t="shared" si="348"/>
        <v>-2.2864877718631327E-4</v>
      </c>
      <c r="H3573" s="2">
        <f t="shared" si="349"/>
        <v>7.1364205704359199E-3</v>
      </c>
      <c r="I3573">
        <f t="shared" si="350"/>
        <v>21333.250933503339</v>
      </c>
      <c r="J3573">
        <f t="shared" si="351"/>
        <v>43817.974380057945</v>
      </c>
      <c r="AB3573" s="1">
        <v>43923</v>
      </c>
      <c r="AC3573">
        <v>3114.71</v>
      </c>
    </row>
    <row r="3574" spans="1:29">
      <c r="A3574" s="1">
        <v>43903</v>
      </c>
      <c r="B3574">
        <v>4229.6604658461001</v>
      </c>
      <c r="D3574" s="1">
        <v>43942</v>
      </c>
      <c r="E3574">
        <f t="shared" si="346"/>
        <v>3278.01</v>
      </c>
      <c r="F3574">
        <f t="shared" si="347"/>
        <v>4838.9124136082401</v>
      </c>
      <c r="G3574" s="2">
        <f t="shared" si="348"/>
        <v>-4.2080996770732515E-4</v>
      </c>
      <c r="H3574" s="2">
        <f t="shared" si="349"/>
        <v>-1.2629510346424377E-2</v>
      </c>
      <c r="I3574">
        <f t="shared" si="350"/>
        <v>21324.273688866921</v>
      </c>
      <c r="J3574">
        <f t="shared" si="351"/>
        <v>43264.574819265647</v>
      </c>
      <c r="AB3574" s="1">
        <v>43924</v>
      </c>
      <c r="AC3574">
        <v>3113.9</v>
      </c>
    </row>
    <row r="3575" spans="1:29">
      <c r="A3575" s="1">
        <v>43906</v>
      </c>
      <c r="B3575">
        <v>4137.0877478797802</v>
      </c>
      <c r="D3575" s="1">
        <v>43943</v>
      </c>
      <c r="E3575">
        <f t="shared" si="346"/>
        <v>3274.39</v>
      </c>
      <c r="F3575">
        <f t="shared" si="347"/>
        <v>4964.2019075982498</v>
      </c>
      <c r="G3575" s="2">
        <f t="shared" si="348"/>
        <v>-1.104328540791677E-3</v>
      </c>
      <c r="H3575" s="2">
        <f t="shared" si="349"/>
        <v>2.5860728037633143E-2</v>
      </c>
      <c r="I3575">
        <f t="shared" si="350"/>
        <v>21300.724684820652</v>
      </c>
      <c r="J3575">
        <f t="shared" si="351"/>
        <v>44383.428222330505</v>
      </c>
      <c r="AB3575" s="1">
        <v>43927</v>
      </c>
      <c r="AC3575">
        <v>3115.81</v>
      </c>
    </row>
    <row r="3576" spans="1:29">
      <c r="A3576" s="1">
        <v>43907</v>
      </c>
      <c r="B3576">
        <v>4133.51064045779</v>
      </c>
      <c r="D3576" s="1">
        <v>43944</v>
      </c>
      <c r="E3576">
        <f t="shared" si="346"/>
        <v>3286.13</v>
      </c>
      <c r="F3576">
        <f t="shared" si="347"/>
        <v>4998.7490355138498</v>
      </c>
      <c r="G3576" s="2">
        <f t="shared" si="348"/>
        <v>3.585400639508407E-3</v>
      </c>
      <c r="H3576" s="2">
        <f t="shared" si="349"/>
        <v>6.9279019600310913E-3</v>
      </c>
      <c r="I3576">
        <f t="shared" si="350"/>
        <v>21377.096316727602</v>
      </c>
      <c r="J3576">
        <f t="shared" si="351"/>
        <v>44690.912261704885</v>
      </c>
      <c r="AB3576" s="1">
        <v>43928</v>
      </c>
      <c r="AC3576">
        <v>3133.09</v>
      </c>
    </row>
    <row r="3577" spans="1:29">
      <c r="A3577" s="1">
        <v>43908</v>
      </c>
      <c r="B3577">
        <v>3825.3923997397601</v>
      </c>
      <c r="D3577" s="1">
        <v>43945</v>
      </c>
      <c r="E3577">
        <f t="shared" si="346"/>
        <v>3287.37</v>
      </c>
      <c r="F3577">
        <f t="shared" si="347"/>
        <v>4976.1601561979896</v>
      </c>
      <c r="G3577" s="2">
        <f t="shared" si="348"/>
        <v>3.7734356218410703E-4</v>
      </c>
      <c r="H3577" s="2">
        <f t="shared" si="349"/>
        <v>-4.5502556678211122E-3</v>
      </c>
      <c r="I3577">
        <f t="shared" si="350"/>
        <v>21385.162826400909</v>
      </c>
      <c r="J3577">
        <f t="shared" si="351"/>
        <v>44487.557184885969</v>
      </c>
      <c r="AB3577" s="1">
        <v>43929</v>
      </c>
      <c r="AC3577">
        <v>3149.77</v>
      </c>
    </row>
    <row r="3578" spans="1:29">
      <c r="A3578" s="1">
        <v>43909</v>
      </c>
      <c r="B3578">
        <v>3757.5455546368198</v>
      </c>
      <c r="D3578" s="1">
        <v>43948</v>
      </c>
      <c r="E3578">
        <f t="shared" si="346"/>
        <v>3275.08</v>
      </c>
      <c r="F3578">
        <f t="shared" si="347"/>
        <v>4925.8327543687501</v>
      </c>
      <c r="G3578" s="2">
        <f t="shared" si="348"/>
        <v>-3.7385508780575227E-3</v>
      </c>
      <c r="H3578" s="2">
        <f t="shared" si="349"/>
        <v>-1.0145051388252424E-2</v>
      </c>
      <c r="I3578">
        <f t="shared" si="350"/>
        <v>21305.213307138863</v>
      </c>
      <c r="J3578">
        <f t="shared" si="351"/>
        <v>44036.228631107486</v>
      </c>
      <c r="AB3578" s="1">
        <v>43930</v>
      </c>
      <c r="AC3578">
        <v>3207.48</v>
      </c>
    </row>
    <row r="3579" spans="1:29">
      <c r="A3579" s="1">
        <v>43910</v>
      </c>
      <c r="B3579">
        <v>3741.5515879851</v>
      </c>
      <c r="D3579" s="1">
        <v>43949</v>
      </c>
      <c r="E3579">
        <f t="shared" si="346"/>
        <v>3285.06</v>
      </c>
      <c r="F3579">
        <f t="shared" si="347"/>
        <v>4938.2712464504002</v>
      </c>
      <c r="G3579" s="2">
        <f t="shared" si="348"/>
        <v>3.047253807540562E-3</v>
      </c>
      <c r="H3579" s="2">
        <f t="shared" si="349"/>
        <v>2.4938059708375601E-3</v>
      </c>
      <c r="I3579">
        <f t="shared" si="350"/>
        <v>21370.135699509505</v>
      </c>
      <c r="J3579">
        <f t="shared" si="351"/>
        <v>44146.046441000908</v>
      </c>
      <c r="AB3579" s="1">
        <v>43934</v>
      </c>
      <c r="AC3579">
        <v>3245.15</v>
      </c>
    </row>
    <row r="3580" spans="1:29">
      <c r="A3580" s="1">
        <v>43913</v>
      </c>
      <c r="B3580">
        <v>4009.8485824766599</v>
      </c>
      <c r="D3580" s="1">
        <v>43950</v>
      </c>
      <c r="E3580">
        <f t="shared" si="346"/>
        <v>3287.63</v>
      </c>
      <c r="F3580">
        <f t="shared" si="347"/>
        <v>4915.9316201276197</v>
      </c>
      <c r="G3580" s="2">
        <f t="shared" si="348"/>
        <v>7.8232969869662661E-4</v>
      </c>
      <c r="H3580" s="2">
        <f t="shared" si="349"/>
        <v>-4.5551238651101774E-3</v>
      </c>
      <c r="I3580">
        <f t="shared" si="350"/>
        <v>21386.854191332408</v>
      </c>
      <c r="J3580">
        <f t="shared" si="351"/>
        <v>43944.955731307244</v>
      </c>
      <c r="AB3580" s="1">
        <v>43935</v>
      </c>
      <c r="AC3580">
        <v>3261.73</v>
      </c>
    </row>
    <row r="3581" spans="1:29">
      <c r="A3581" s="1">
        <v>43914</v>
      </c>
      <c r="B3581">
        <v>4328.7312608293596</v>
      </c>
      <c r="D3581" s="1">
        <v>43951</v>
      </c>
      <c r="E3581">
        <f t="shared" si="346"/>
        <v>3286.26</v>
      </c>
      <c r="F3581">
        <f t="shared" si="347"/>
        <v>4865.7145177551001</v>
      </c>
      <c r="G3581" s="2">
        <f t="shared" si="348"/>
        <v>-4.1671355961581114E-4</v>
      </c>
      <c r="H3581" s="2">
        <f t="shared" si="349"/>
        <v>-1.0246524325326167E-2</v>
      </c>
      <c r="I3581">
        <f t="shared" si="350"/>
        <v>21377.941999193354</v>
      </c>
      <c r="J3581">
        <f t="shared" si="351"/>
        <v>43494.672673431021</v>
      </c>
      <c r="AB3581" s="1">
        <v>43936</v>
      </c>
      <c r="AC3581">
        <v>3274.74</v>
      </c>
    </row>
    <row r="3582" spans="1:29">
      <c r="A3582" s="1">
        <v>43915</v>
      </c>
      <c r="B3582">
        <v>4315.1707379580703</v>
      </c>
      <c r="D3582" s="1">
        <v>43952</v>
      </c>
      <c r="E3582">
        <f t="shared" si="346"/>
        <v>3275.41</v>
      </c>
      <c r="F3582">
        <f t="shared" si="347"/>
        <v>4872.5406417777303</v>
      </c>
      <c r="G3582" s="2">
        <f t="shared" si="348"/>
        <v>-3.3016255561033603E-3</v>
      </c>
      <c r="H3582" s="2">
        <f t="shared" si="349"/>
        <v>1.3715534912342683E-3</v>
      </c>
      <c r="I3582">
        <f t="shared" si="350"/>
        <v>21307.360039551921</v>
      </c>
      <c r="J3582">
        <f t="shared" si="351"/>
        <v>43554.327943586351</v>
      </c>
      <c r="AB3582" s="1">
        <v>43937</v>
      </c>
      <c r="AC3582">
        <v>3283.96</v>
      </c>
    </row>
    <row r="3583" spans="1:29">
      <c r="A3583" s="1">
        <v>43916</v>
      </c>
      <c r="B3583">
        <v>4458.1071736608001</v>
      </c>
      <c r="D3583" s="1">
        <v>43955</v>
      </c>
      <c r="E3583">
        <f t="shared" si="346"/>
        <v>3269.91</v>
      </c>
      <c r="F3583">
        <f t="shared" si="347"/>
        <v>4899.9851364929</v>
      </c>
      <c r="G3583" s="2">
        <f t="shared" si="348"/>
        <v>-1.6791790951361518E-3</v>
      </c>
      <c r="H3583" s="2">
        <f t="shared" si="349"/>
        <v>5.6011322305130288E-3</v>
      </c>
      <c r="I3583">
        <f t="shared" si="350"/>
        <v>21271.581166000964</v>
      </c>
      <c r="J3583">
        <f t="shared" si="351"/>
        <v>43798.281493609502</v>
      </c>
      <c r="AB3583" s="1">
        <v>43938</v>
      </c>
      <c r="AC3583">
        <v>3280.14</v>
      </c>
    </row>
    <row r="3584" spans="1:29">
      <c r="A3584" s="1">
        <v>43917</v>
      </c>
      <c r="B3584">
        <v>4481.1391187290201</v>
      </c>
      <c r="D3584" s="1">
        <v>43956</v>
      </c>
      <c r="E3584">
        <f t="shared" si="346"/>
        <v>3268.17</v>
      </c>
      <c r="F3584">
        <f t="shared" si="347"/>
        <v>4887.4347859937698</v>
      </c>
      <c r="G3584" s="2">
        <f t="shared" si="348"/>
        <v>-5.321247373780702E-4</v>
      </c>
      <c r="H3584" s="2">
        <f t="shared" si="349"/>
        <v>-2.592652995958821E-3</v>
      </c>
      <c r="I3584">
        <f t="shared" si="350"/>
        <v>21260.262031459388</v>
      </c>
      <c r="J3584">
        <f t="shared" si="351"/>
        <v>43684.727747877252</v>
      </c>
      <c r="AB3584" s="1">
        <v>43941</v>
      </c>
      <c r="AC3584">
        <v>3279.39</v>
      </c>
    </row>
    <row r="3585" spans="1:29">
      <c r="A3585" s="1">
        <v>43920</v>
      </c>
      <c r="B3585">
        <v>4489.2367788921101</v>
      </c>
      <c r="D3585" s="1">
        <v>43957</v>
      </c>
      <c r="E3585">
        <f t="shared" si="346"/>
        <v>3247.29</v>
      </c>
      <c r="F3585">
        <f t="shared" si="347"/>
        <v>4798.6644687346798</v>
      </c>
      <c r="G3585" s="2">
        <f t="shared" si="348"/>
        <v>-6.388896538429778E-3</v>
      </c>
      <c r="H3585" s="2">
        <f t="shared" si="349"/>
        <v>-1.8194316314060686E-2</v>
      </c>
      <c r="I3585">
        <f t="shared" si="350"/>
        <v>21124.432416960488</v>
      </c>
      <c r="J3585">
        <f t="shared" si="351"/>
        <v>42889.913993138754</v>
      </c>
      <c r="AB3585" s="1">
        <v>43942</v>
      </c>
      <c r="AC3585">
        <v>3278.01</v>
      </c>
    </row>
    <row r="3586" spans="1:29">
      <c r="A3586" s="1">
        <v>43921</v>
      </c>
      <c r="B3586">
        <v>4368.8007629461099</v>
      </c>
      <c r="D3586" s="1">
        <v>43958</v>
      </c>
      <c r="E3586">
        <f t="shared" si="346"/>
        <v>3259.22</v>
      </c>
      <c r="F3586">
        <f t="shared" si="347"/>
        <v>4927.4667722858703</v>
      </c>
      <c r="G3586" s="2">
        <f t="shared" si="348"/>
        <v>3.6738326419876177E-3</v>
      </c>
      <c r="H3586" s="2">
        <f t="shared" si="349"/>
        <v>2.68099322356837E-2</v>
      </c>
      <c r="I3586">
        <f t="shared" si="350"/>
        <v>21202.040046317379</v>
      </c>
      <c r="J3586">
        <f t="shared" si="351"/>
        <v>44039.789680889102</v>
      </c>
      <c r="AB3586" s="1">
        <v>43943</v>
      </c>
      <c r="AC3586">
        <v>3274.39</v>
      </c>
    </row>
    <row r="3587" spans="1:29">
      <c r="A3587" s="1">
        <v>43922</v>
      </c>
      <c r="B3587">
        <v>4361.5477935177096</v>
      </c>
      <c r="D3587" s="1">
        <v>43959</v>
      </c>
      <c r="E3587">
        <f t="shared" si="346"/>
        <v>3241.37</v>
      </c>
      <c r="F3587">
        <f t="shared" si="347"/>
        <v>4864.5931819327297</v>
      </c>
      <c r="G3587" s="2">
        <f t="shared" si="348"/>
        <v>-5.4767705156447688E-3</v>
      </c>
      <c r="H3587" s="2">
        <f t="shared" si="349"/>
        <v>-1.279116946668416E-2</v>
      </c>
      <c r="I3587">
        <f t="shared" si="350"/>
        <v>21085.921338520187</v>
      </c>
      <c r="J3587">
        <f t="shared" si="351"/>
        <v>43476.469267803725</v>
      </c>
      <c r="AB3587" s="1">
        <v>43944</v>
      </c>
      <c r="AC3587">
        <v>3286.13</v>
      </c>
    </row>
    <row r="3588" spans="1:29">
      <c r="A3588" s="1">
        <v>43923</v>
      </c>
      <c r="B3588">
        <v>4486.2506065497601</v>
      </c>
      <c r="D3588" s="1">
        <v>43962</v>
      </c>
      <c r="E3588">
        <f t="shared" si="346"/>
        <v>3223.95</v>
      </c>
      <c r="F3588">
        <f t="shared" si="347"/>
        <v>4794.9549635798803</v>
      </c>
      <c r="G3588" s="2">
        <f t="shared" si="348"/>
        <v>-5.3742707558841474E-3</v>
      </c>
      <c r="H3588" s="2">
        <f t="shared" si="349"/>
        <v>-1.434667132033155E-2</v>
      </c>
      <c r="I3588">
        <f t="shared" si="350"/>
        <v>20972.599888109704</v>
      </c>
      <c r="J3588">
        <f t="shared" si="351"/>
        <v>42852.726653050049</v>
      </c>
      <c r="AB3588" s="1">
        <v>43945</v>
      </c>
      <c r="AC3588">
        <v>3287.37</v>
      </c>
    </row>
    <row r="3589" spans="1:29">
      <c r="A3589" s="1">
        <v>43924</v>
      </c>
      <c r="B3589">
        <v>4513.2970463092697</v>
      </c>
      <c r="D3589" s="1">
        <v>43963</v>
      </c>
      <c r="E3589">
        <f t="shared" ref="E3589:E3652" si="352">SUMIF(AB:AB,D3589,AC:AC)</f>
        <v>3241.21</v>
      </c>
      <c r="F3589">
        <f t="shared" ref="F3589:F3652" si="353">SUMIF(A:A,D3589,B:B)</f>
        <v>4842.9211320647701</v>
      </c>
      <c r="G3589" s="2">
        <f t="shared" ref="G3589:G3652" si="354">E3589/E3588-1</f>
        <v>5.3536810434404725E-3</v>
      </c>
      <c r="H3589" s="2">
        <f t="shared" ref="H3589:H3652" si="355">(F3589/F3588-1)-($M$23/252)</f>
        <v>9.9721166967129075E-3</v>
      </c>
      <c r="I3589">
        <f t="shared" ref="I3589:I3652" si="356">I3588*(1+G3589)</f>
        <v>21084.880498562339</v>
      </c>
      <c r="J3589">
        <f t="shared" ref="J3589:J3652" si="357">J3588*(1+H3589)</f>
        <v>43280.059044006601</v>
      </c>
      <c r="AB3589" s="1">
        <v>43948</v>
      </c>
      <c r="AC3589">
        <v>3275.08</v>
      </c>
    </row>
    <row r="3590" spans="1:29">
      <c r="A3590" s="1">
        <v>43927</v>
      </c>
      <c r="B3590">
        <v>4635.8231882288101</v>
      </c>
      <c r="D3590" s="1">
        <v>43964</v>
      </c>
      <c r="E3590">
        <f t="shared" si="352"/>
        <v>3249.32</v>
      </c>
      <c r="F3590">
        <f t="shared" si="353"/>
        <v>4883.5291152056598</v>
      </c>
      <c r="G3590" s="2">
        <f t="shared" si="354"/>
        <v>2.5021519741084131E-3</v>
      </c>
      <c r="H3590" s="2">
        <f t="shared" si="355"/>
        <v>8.3536692636040025E-3</v>
      </c>
      <c r="I3590">
        <f t="shared" si="356"/>
        <v>21137.638073925656</v>
      </c>
      <c r="J3590">
        <f t="shared" si="357"/>
        <v>43641.606342969484</v>
      </c>
      <c r="AB3590" s="1">
        <v>43949</v>
      </c>
      <c r="AC3590">
        <v>3285.06</v>
      </c>
    </row>
    <row r="3591" spans="1:29">
      <c r="A3591" s="1">
        <v>43928</v>
      </c>
      <c r="B3591">
        <v>4627.8289607660399</v>
      </c>
      <c r="D3591" s="1">
        <v>43965</v>
      </c>
      <c r="E3591">
        <f t="shared" si="352"/>
        <v>3256.48</v>
      </c>
      <c r="F3591">
        <f t="shared" si="353"/>
        <v>4966.2746458523598</v>
      </c>
      <c r="G3591" s="2">
        <f t="shared" si="354"/>
        <v>2.2035379710216851E-3</v>
      </c>
      <c r="H3591" s="2">
        <f t="shared" si="355"/>
        <v>1.691244875096384E-2</v>
      </c>
      <c r="I3591">
        <f t="shared" si="356"/>
        <v>21184.215662039267</v>
      </c>
      <c r="J3591">
        <f t="shared" si="357"/>
        <v>44379.692773654693</v>
      </c>
      <c r="AB3591" s="1">
        <v>43950</v>
      </c>
      <c r="AC3591">
        <v>3287.63</v>
      </c>
    </row>
    <row r="3592" spans="1:29">
      <c r="A3592" s="1">
        <v>43929</v>
      </c>
      <c r="B3592">
        <v>4650.4267959899498</v>
      </c>
      <c r="D3592" s="1">
        <v>43966</v>
      </c>
      <c r="E3592">
        <f t="shared" si="352"/>
        <v>3263.76</v>
      </c>
      <c r="F3592">
        <f t="shared" si="353"/>
        <v>5012.4270786319003</v>
      </c>
      <c r="G3592" s="2">
        <f t="shared" si="354"/>
        <v>2.2355426718421167E-3</v>
      </c>
      <c r="H3592" s="2">
        <f t="shared" si="355"/>
        <v>9.2618204370343519E-3</v>
      </c>
      <c r="I3592">
        <f t="shared" si="356"/>
        <v>21231.573880121261</v>
      </c>
      <c r="J3592">
        <f t="shared" si="357"/>
        <v>44790.729519175031</v>
      </c>
      <c r="AB3592" s="1">
        <v>43951</v>
      </c>
      <c r="AC3592">
        <v>3286.26</v>
      </c>
    </row>
    <row r="3593" spans="1:29">
      <c r="A3593" s="1">
        <v>43930</v>
      </c>
      <c r="B3593">
        <v>4916.2327653142802</v>
      </c>
      <c r="D3593" s="1">
        <v>43969</v>
      </c>
      <c r="E3593">
        <f t="shared" si="352"/>
        <v>3264.17</v>
      </c>
      <c r="F3593">
        <f t="shared" si="353"/>
        <v>5004.9628530774298</v>
      </c>
      <c r="G3593" s="2">
        <f t="shared" si="354"/>
        <v>1.2562198200849473E-4</v>
      </c>
      <c r="H3593" s="2">
        <f t="shared" si="355"/>
        <v>-1.5204931754037357E-3</v>
      </c>
      <c r="I3593">
        <f t="shared" si="356"/>
        <v>21234.24103251324</v>
      </c>
      <c r="J3593">
        <f t="shared" si="357"/>
        <v>44722.625520619775</v>
      </c>
      <c r="AB3593" s="1">
        <v>43952</v>
      </c>
      <c r="AC3593">
        <v>3275.41</v>
      </c>
    </row>
    <row r="3594" spans="1:29">
      <c r="A3594" s="1">
        <v>43934</v>
      </c>
      <c r="B3594">
        <v>4981.6279455602898</v>
      </c>
      <c r="D3594" s="1">
        <v>43970</v>
      </c>
      <c r="E3594">
        <f t="shared" si="352"/>
        <v>3281.13</v>
      </c>
      <c r="F3594">
        <f t="shared" si="353"/>
        <v>5006.2320730305</v>
      </c>
      <c r="G3594" s="2">
        <f t="shared" si="354"/>
        <v>5.1958078163820698E-3</v>
      </c>
      <c r="H3594" s="2">
        <f t="shared" si="355"/>
        <v>2.2224307601711535E-4</v>
      </c>
      <c r="I3594">
        <f t="shared" si="356"/>
        <v>21344.570068044915</v>
      </c>
      <c r="J3594">
        <f t="shared" si="357"/>
        <v>44732.564814483034</v>
      </c>
      <c r="AB3594" s="1">
        <v>43955</v>
      </c>
      <c r="AC3594">
        <v>3269.91</v>
      </c>
    </row>
    <row r="3595" spans="1:29">
      <c r="A3595" s="1">
        <v>43935</v>
      </c>
      <c r="B3595">
        <v>5028.6772596792998</v>
      </c>
      <c r="D3595" s="1">
        <v>43971</v>
      </c>
      <c r="E3595">
        <f t="shared" si="352"/>
        <v>3305.29</v>
      </c>
      <c r="F3595">
        <f t="shared" si="353"/>
        <v>5059.7808152708903</v>
      </c>
      <c r="G3595" s="2">
        <f t="shared" si="354"/>
        <v>7.3633169060658421E-3</v>
      </c>
      <c r="H3595" s="2">
        <f t="shared" si="355"/>
        <v>1.0665067072246204E-2</v>
      </c>
      <c r="I3595">
        <f t="shared" si="356"/>
        <v>21501.736901679658</v>
      </c>
      <c r="J3595">
        <f t="shared" si="357"/>
        <v>45209.64061854309</v>
      </c>
      <c r="AB3595" s="1">
        <v>43956</v>
      </c>
      <c r="AC3595">
        <v>3268.17</v>
      </c>
    </row>
    <row r="3596" spans="1:29">
      <c r="A3596" s="1">
        <v>43936</v>
      </c>
      <c r="B3596">
        <v>4975.9855170667197</v>
      </c>
      <c r="D3596" s="1">
        <v>43972</v>
      </c>
      <c r="E3596">
        <f t="shared" si="352"/>
        <v>3309.84</v>
      </c>
      <c r="F3596">
        <f t="shared" si="353"/>
        <v>4986.20758564477</v>
      </c>
      <c r="G3596" s="2">
        <f t="shared" si="354"/>
        <v>1.3765811774459902E-3</v>
      </c>
      <c r="H3596" s="2">
        <f t="shared" si="355"/>
        <v>-1.457214302968427E-2</v>
      </c>
      <c r="I3596">
        <f t="shared" si="356"/>
        <v>21531.335787980908</v>
      </c>
      <c r="J3596">
        <f t="shared" si="357"/>
        <v>44550.839269129057</v>
      </c>
      <c r="AB3596" s="1">
        <v>43957</v>
      </c>
      <c r="AC3596">
        <v>3247.29</v>
      </c>
    </row>
    <row r="3597" spans="1:29">
      <c r="A3597" s="1">
        <v>43937</v>
      </c>
      <c r="B3597">
        <v>4966.6733027605796</v>
      </c>
      <c r="D3597" s="1">
        <v>43973</v>
      </c>
      <c r="E3597">
        <f t="shared" si="352"/>
        <v>3313.51</v>
      </c>
      <c r="F3597">
        <f t="shared" si="353"/>
        <v>5038.7445697426801</v>
      </c>
      <c r="G3597" s="2">
        <f t="shared" si="354"/>
        <v>1.1088149276097248E-3</v>
      </c>
      <c r="H3597" s="2">
        <f t="shared" si="355"/>
        <v>1.0505112261713989E-2</v>
      </c>
      <c r="I3597">
        <f t="shared" si="356"/>
        <v>21555.210054513998</v>
      </c>
      <c r="J3597">
        <f t="shared" si="357"/>
        <v>45018.850837004829</v>
      </c>
      <c r="AB3597" s="1">
        <v>43958</v>
      </c>
      <c r="AC3597">
        <v>3259.22</v>
      </c>
    </row>
    <row r="3598" spans="1:29">
      <c r="A3598" s="1">
        <v>43938</v>
      </c>
      <c r="B3598">
        <v>4865.7748583412504</v>
      </c>
      <c r="D3598" s="1">
        <v>43977</v>
      </c>
      <c r="E3598">
        <f t="shared" si="352"/>
        <v>3315.33</v>
      </c>
      <c r="F3598">
        <f t="shared" si="353"/>
        <v>4962.4944965219702</v>
      </c>
      <c r="G3598" s="2">
        <f t="shared" si="354"/>
        <v>5.4926648780284637E-4</v>
      </c>
      <c r="H3598" s="2">
        <f t="shared" si="355"/>
        <v>-1.5164101455507983E-2</v>
      </c>
      <c r="I3598">
        <f t="shared" si="356"/>
        <v>21567.049609034493</v>
      </c>
      <c r="J3598">
        <f t="shared" si="357"/>
        <v>44336.180415502109</v>
      </c>
      <c r="AB3598" s="1">
        <v>43959</v>
      </c>
      <c r="AC3598">
        <v>3241.37</v>
      </c>
    </row>
    <row r="3599" spans="1:29">
      <c r="A3599" s="1">
        <v>43941</v>
      </c>
      <c r="B3599">
        <v>4900.6516123115098</v>
      </c>
      <c r="D3599" s="1">
        <v>43978</v>
      </c>
      <c r="E3599">
        <f t="shared" si="352"/>
        <v>3322.7</v>
      </c>
      <c r="F3599">
        <f t="shared" si="353"/>
        <v>4970.0630965650598</v>
      </c>
      <c r="G3599" s="2">
        <f t="shared" si="354"/>
        <v>2.2230064578789843E-3</v>
      </c>
      <c r="H3599" s="2">
        <f t="shared" si="355"/>
        <v>1.493811183933181E-3</v>
      </c>
      <c r="I3599">
        <f t="shared" si="356"/>
        <v>21614.993299592774</v>
      </c>
      <c r="J3599">
        <f t="shared" si="357"/>
        <v>44402.410297659662</v>
      </c>
      <c r="AB3599" s="1">
        <v>43962</v>
      </c>
      <c r="AC3599">
        <v>3223.95</v>
      </c>
    </row>
    <row r="3600" spans="1:29">
      <c r="A3600" s="1">
        <v>43942</v>
      </c>
      <c r="B3600">
        <v>4838.9124136082401</v>
      </c>
      <c r="D3600" s="1">
        <v>43979</v>
      </c>
      <c r="E3600">
        <f t="shared" si="352"/>
        <v>3322.46</v>
      </c>
      <c r="F3600">
        <f t="shared" si="353"/>
        <v>4973.0517719887102</v>
      </c>
      <c r="G3600" s="2">
        <f t="shared" si="354"/>
        <v>-7.2230415023910588E-5</v>
      </c>
      <c r="H3600" s="2">
        <f t="shared" si="355"/>
        <v>5.6998630299584041E-4</v>
      </c>
      <c r="I3600">
        <f t="shared" si="356"/>
        <v>21613.432039656007</v>
      </c>
      <c r="J3600">
        <f t="shared" si="357"/>
        <v>44427.719063349323</v>
      </c>
      <c r="AB3600" s="1">
        <v>43963</v>
      </c>
      <c r="AC3600">
        <v>3241.21</v>
      </c>
    </row>
    <row r="3601" spans="1:29">
      <c r="A3601" s="1">
        <v>43943</v>
      </c>
      <c r="B3601">
        <v>4964.2019075982498</v>
      </c>
      <c r="D3601" s="1">
        <v>43980</v>
      </c>
      <c r="E3601">
        <f t="shared" si="352"/>
        <v>3337.67</v>
      </c>
      <c r="F3601">
        <f t="shared" si="353"/>
        <v>5065.66700099838</v>
      </c>
      <c r="G3601" s="2">
        <f t="shared" si="354"/>
        <v>4.5779332181576926E-3</v>
      </c>
      <c r="H3601" s="2">
        <f t="shared" si="355"/>
        <v>1.8592070226228632E-2</v>
      </c>
      <c r="I3601">
        <f t="shared" si="356"/>
        <v>21712.376888148741</v>
      </c>
      <c r="J3601">
        <f t="shared" si="357"/>
        <v>45253.722336166269</v>
      </c>
      <c r="AB3601" s="1">
        <v>43964</v>
      </c>
      <c r="AC3601">
        <v>3249.32</v>
      </c>
    </row>
    <row r="3602" spans="1:29">
      <c r="A3602" s="1">
        <v>43944</v>
      </c>
      <c r="B3602">
        <v>4998.7490355138498</v>
      </c>
      <c r="D3602" s="1">
        <v>43983</v>
      </c>
      <c r="E3602">
        <f t="shared" si="352"/>
        <v>3337.74</v>
      </c>
      <c r="F3602">
        <f t="shared" si="353"/>
        <v>5058.8849893034603</v>
      </c>
      <c r="G3602" s="2">
        <f t="shared" si="354"/>
        <v>2.097271449841287E-5</v>
      </c>
      <c r="H3602" s="2">
        <f t="shared" si="355"/>
        <v>-1.3701682984022293E-3</v>
      </c>
      <c r="I3602">
        <f t="shared" si="356"/>
        <v>21712.832255630299</v>
      </c>
      <c r="J3602">
        <f t="shared" si="357"/>
        <v>45191.717120436559</v>
      </c>
      <c r="AB3602" s="1">
        <v>43965</v>
      </c>
      <c r="AC3602">
        <v>3256.48</v>
      </c>
    </row>
    <row r="3603" spans="1:29">
      <c r="A3603" s="1">
        <v>43945</v>
      </c>
      <c r="B3603">
        <v>4976.1601561979896</v>
      </c>
      <c r="D3603" s="1">
        <v>43984</v>
      </c>
      <c r="E3603">
        <f t="shared" si="352"/>
        <v>3344.67</v>
      </c>
      <c r="F3603">
        <f t="shared" si="353"/>
        <v>5019.2417938565004</v>
      </c>
      <c r="G3603" s="2">
        <f t="shared" si="354"/>
        <v>2.0762551906381432E-3</v>
      </c>
      <c r="H3603" s="2">
        <f t="shared" si="355"/>
        <v>-7.8676996137574725E-3</v>
      </c>
      <c r="I3603">
        <f t="shared" si="356"/>
        <v>21757.913636304507</v>
      </c>
      <c r="J3603">
        <f t="shared" si="357"/>
        <v>44836.162265103063</v>
      </c>
      <c r="AB3603" s="1">
        <v>43966</v>
      </c>
      <c r="AC3603">
        <v>3263.76</v>
      </c>
    </row>
    <row r="3604" spans="1:29">
      <c r="A3604" s="1">
        <v>43948</v>
      </c>
      <c r="B3604">
        <v>4925.8327543687501</v>
      </c>
      <c r="D3604" s="1">
        <v>43985</v>
      </c>
      <c r="E3604">
        <f t="shared" si="352"/>
        <v>3344.91</v>
      </c>
      <c r="F3604">
        <f t="shared" si="353"/>
        <v>4936.1497132654304</v>
      </c>
      <c r="G3604" s="2">
        <f t="shared" si="354"/>
        <v>7.1755957986807672E-5</v>
      </c>
      <c r="H3604" s="2">
        <f t="shared" si="355"/>
        <v>-1.6586056870119079E-2</v>
      </c>
      <c r="I3604">
        <f t="shared" si="356"/>
        <v>21759.474896241274</v>
      </c>
      <c r="J3604">
        <f t="shared" si="357"/>
        <v>44092.50712793618</v>
      </c>
      <c r="AB3604" s="1">
        <v>43969</v>
      </c>
      <c r="AC3604">
        <v>3264.17</v>
      </c>
    </row>
    <row r="3605" spans="1:29">
      <c r="A3605" s="1">
        <v>43949</v>
      </c>
      <c r="B3605">
        <v>4938.2712464504002</v>
      </c>
      <c r="D3605" s="1">
        <v>43986</v>
      </c>
      <c r="E3605">
        <f t="shared" si="352"/>
        <v>3339.83</v>
      </c>
      <c r="F3605">
        <f t="shared" si="353"/>
        <v>4995.3898556486902</v>
      </c>
      <c r="G3605" s="2">
        <f t="shared" si="354"/>
        <v>-1.5187254664549288E-3</v>
      </c>
      <c r="H3605" s="2">
        <f t="shared" si="355"/>
        <v>1.1969936375418511E-2</v>
      </c>
      <c r="I3605">
        <f t="shared" si="356"/>
        <v>21726.428227579665</v>
      </c>
      <c r="J3605">
        <f t="shared" si="357"/>
        <v>44620.291632890257</v>
      </c>
      <c r="AB3605" s="1">
        <v>43970</v>
      </c>
      <c r="AC3605">
        <v>3281.13</v>
      </c>
    </row>
    <row r="3606" spans="1:29">
      <c r="A3606" s="1">
        <v>43950</v>
      </c>
      <c r="B3606">
        <v>4915.9316201276197</v>
      </c>
      <c r="D3606" s="1">
        <v>43987</v>
      </c>
      <c r="E3606">
        <f t="shared" si="352"/>
        <v>3354.66</v>
      </c>
      <c r="F3606">
        <f t="shared" si="353"/>
        <v>4886.0672293377602</v>
      </c>
      <c r="G3606" s="2">
        <f t="shared" si="354"/>
        <v>4.4403457661017498E-3</v>
      </c>
      <c r="H3606" s="2">
        <f t="shared" si="355"/>
        <v>-2.1916052797063022E-2</v>
      </c>
      <c r="I3606">
        <f t="shared" si="356"/>
        <v>21822.901081172513</v>
      </c>
      <c r="J3606">
        <f t="shared" si="357"/>
        <v>43642.390965643484</v>
      </c>
      <c r="AB3606" s="1">
        <v>43971</v>
      </c>
      <c r="AC3606">
        <v>3305.29</v>
      </c>
    </row>
    <row r="3607" spans="1:29">
      <c r="A3607" s="1">
        <v>43951</v>
      </c>
      <c r="B3607">
        <v>4865.7145177551001</v>
      </c>
      <c r="D3607" s="1">
        <v>43990</v>
      </c>
      <c r="E3607">
        <f t="shared" si="352"/>
        <v>3366.05</v>
      </c>
      <c r="F3607">
        <f t="shared" si="353"/>
        <v>4973.4820673996601</v>
      </c>
      <c r="G3607" s="2">
        <f t="shared" si="354"/>
        <v>3.3952770176413072E-3</v>
      </c>
      <c r="H3607" s="2">
        <f t="shared" si="355"/>
        <v>1.7859284294767654E-2</v>
      </c>
      <c r="I3607">
        <f t="shared" si="356"/>
        <v>21896.995875671677</v>
      </c>
      <c r="J3607">
        <f t="shared" si="357"/>
        <v>44421.812833202304</v>
      </c>
      <c r="AB3607" s="1">
        <v>43972</v>
      </c>
      <c r="AC3607">
        <v>3309.84</v>
      </c>
    </row>
    <row r="3608" spans="1:29">
      <c r="A3608" s="1">
        <v>43952</v>
      </c>
      <c r="B3608">
        <v>4872.5406417777303</v>
      </c>
      <c r="D3608" s="1">
        <v>43991</v>
      </c>
      <c r="E3608">
        <f t="shared" si="352"/>
        <v>3369.48</v>
      </c>
      <c r="F3608">
        <f t="shared" si="353"/>
        <v>5033.3986254852798</v>
      </c>
      <c r="G3608" s="2">
        <f t="shared" si="354"/>
        <v>1.0189985294335457E-3</v>
      </c>
      <c r="H3608" s="2">
        <f t="shared" si="355"/>
        <v>1.2015855804876708E-2</v>
      </c>
      <c r="I3608">
        <f t="shared" si="356"/>
        <v>21919.308882268</v>
      </c>
      <c r="J3608">
        <f t="shared" si="357"/>
        <v>44955.578930797281</v>
      </c>
      <c r="AB3608" s="1">
        <v>43973</v>
      </c>
      <c r="AC3608">
        <v>3313.51</v>
      </c>
    </row>
    <row r="3609" spans="1:29">
      <c r="A3609" s="1">
        <v>43955</v>
      </c>
      <c r="B3609">
        <v>4899.9851364929</v>
      </c>
      <c r="D3609" s="1">
        <v>43992</v>
      </c>
      <c r="E3609">
        <f t="shared" si="352"/>
        <v>3380.21</v>
      </c>
      <c r="F3609">
        <f t="shared" si="353"/>
        <v>5046.67621663721</v>
      </c>
      <c r="G3609" s="2">
        <f t="shared" si="354"/>
        <v>3.184467632987964E-3</v>
      </c>
      <c r="H3609" s="2">
        <f t="shared" si="355"/>
        <v>2.6065485919103079E-3</v>
      </c>
      <c r="I3609">
        <f t="shared" si="356"/>
        <v>21989.11021194105</v>
      </c>
      <c r="J3609">
        <f t="shared" si="357"/>
        <v>45072.757831757859</v>
      </c>
      <c r="AB3609" s="1">
        <v>43977</v>
      </c>
      <c r="AC3609">
        <v>3315.33</v>
      </c>
    </row>
    <row r="3610" spans="1:29">
      <c r="A3610" s="1">
        <v>43956</v>
      </c>
      <c r="B3610">
        <v>4887.4347859937698</v>
      </c>
      <c r="D3610" s="1">
        <v>43993</v>
      </c>
      <c r="E3610">
        <f t="shared" si="352"/>
        <v>3373.29</v>
      </c>
      <c r="F3610">
        <f t="shared" si="353"/>
        <v>5101.2354255914097</v>
      </c>
      <c r="G3610" s="2">
        <f t="shared" si="354"/>
        <v>-2.0472100845805308E-3</v>
      </c>
      <c r="H3610" s="2">
        <f t="shared" si="355"/>
        <v>1.0779570022892393E-2</v>
      </c>
      <c r="I3610">
        <f t="shared" si="356"/>
        <v>21944.09388376421</v>
      </c>
      <c r="J3610">
        <f t="shared" si="357"/>
        <v>45558.622780930164</v>
      </c>
      <c r="AB3610" s="1">
        <v>43978</v>
      </c>
      <c r="AC3610">
        <v>3322.7</v>
      </c>
    </row>
    <row r="3611" spans="1:29">
      <c r="A3611" s="1">
        <v>43957</v>
      </c>
      <c r="B3611">
        <v>4798.6644687346798</v>
      </c>
      <c r="D3611" s="1">
        <v>43994</v>
      </c>
      <c r="E3611">
        <f t="shared" si="352"/>
        <v>3369.67</v>
      </c>
      <c r="F3611">
        <f t="shared" si="353"/>
        <v>5077.1630507264399</v>
      </c>
      <c r="G3611" s="2">
        <f t="shared" si="354"/>
        <v>-1.0731363149921735E-3</v>
      </c>
      <c r="H3611" s="2">
        <f t="shared" si="355"/>
        <v>-4.7502795941148142E-3</v>
      </c>
      <c r="I3611">
        <f t="shared" si="356"/>
        <v>21920.544879717945</v>
      </c>
      <c r="J3611">
        <f t="shared" si="357"/>
        <v>45342.206584797939</v>
      </c>
      <c r="AB3611" s="1">
        <v>43979</v>
      </c>
      <c r="AC3611">
        <v>3322.46</v>
      </c>
    </row>
    <row r="3612" spans="1:29">
      <c r="A3612" s="1">
        <v>43958</v>
      </c>
      <c r="B3612">
        <v>4927.4667722858703</v>
      </c>
      <c r="D3612" s="1">
        <v>43997</v>
      </c>
      <c r="E3612">
        <f t="shared" si="352"/>
        <v>3374.52</v>
      </c>
      <c r="F3612">
        <f t="shared" si="353"/>
        <v>5043.5144005112097</v>
      </c>
      <c r="G3612" s="2">
        <f t="shared" si="354"/>
        <v>1.4393100808089976E-3</v>
      </c>
      <c r="H3612" s="2">
        <f t="shared" si="355"/>
        <v>-6.658800379187901E-3</v>
      </c>
      <c r="I3612">
        <f t="shared" si="356"/>
        <v>21952.095340940148</v>
      </c>
      <c r="J3612">
        <f t="shared" si="357"/>
        <v>45040.281882397874</v>
      </c>
      <c r="AB3612" s="1">
        <v>43980</v>
      </c>
      <c r="AC3612">
        <v>3337.67</v>
      </c>
    </row>
    <row r="3613" spans="1:29">
      <c r="A3613" s="1">
        <v>43959</v>
      </c>
      <c r="B3613">
        <v>4864.5931819327297</v>
      </c>
      <c r="D3613" s="1">
        <v>43998</v>
      </c>
      <c r="E3613">
        <f t="shared" si="352"/>
        <v>3394.04</v>
      </c>
      <c r="F3613">
        <f t="shared" si="353"/>
        <v>5097.53207776411</v>
      </c>
      <c r="G3613" s="2">
        <f t="shared" si="354"/>
        <v>5.7845263919016343E-3</v>
      </c>
      <c r="H3613" s="2">
        <f t="shared" si="355"/>
        <v>1.0678975571830252E-2</v>
      </c>
      <c r="I3613">
        <f t="shared" si="356"/>
        <v>22079.077815797358</v>
      </c>
      <c r="J3613">
        <f t="shared" si="357"/>
        <v>45521.265952368347</v>
      </c>
      <c r="AB3613" s="1">
        <v>43983</v>
      </c>
      <c r="AC3613">
        <v>3337.74</v>
      </c>
    </row>
    <row r="3614" spans="1:29">
      <c r="A3614" s="1">
        <v>43962</v>
      </c>
      <c r="B3614">
        <v>4794.9549635798803</v>
      </c>
      <c r="D3614" s="1">
        <v>43999</v>
      </c>
      <c r="E3614">
        <f t="shared" si="352"/>
        <v>3394.3</v>
      </c>
      <c r="F3614">
        <f t="shared" si="353"/>
        <v>5104.7163044331801</v>
      </c>
      <c r="G3614" s="2">
        <f t="shared" si="354"/>
        <v>7.6604872069951924E-5</v>
      </c>
      <c r="H3614" s="2">
        <f t="shared" si="355"/>
        <v>1.3780046848029478E-3</v>
      </c>
      <c r="I3614">
        <f t="shared" si="356"/>
        <v>22080.769180728861</v>
      </c>
      <c r="J3614">
        <f t="shared" si="357"/>
        <v>45583.994470108868</v>
      </c>
      <c r="AB3614" s="1">
        <v>43984</v>
      </c>
      <c r="AC3614">
        <v>3344.67</v>
      </c>
    </row>
    <row r="3615" spans="1:29">
      <c r="A3615" s="1">
        <v>43963</v>
      </c>
      <c r="B3615">
        <v>4842.9211320647701</v>
      </c>
      <c r="D3615" s="1">
        <v>44000</v>
      </c>
      <c r="E3615">
        <f t="shared" si="352"/>
        <v>3398.33</v>
      </c>
      <c r="F3615">
        <f t="shared" si="353"/>
        <v>5102.0500547210504</v>
      </c>
      <c r="G3615" s="2">
        <f t="shared" si="354"/>
        <v>1.1872845653004838E-3</v>
      </c>
      <c r="H3615" s="2">
        <f t="shared" si="355"/>
        <v>-5.5366025227635484E-4</v>
      </c>
      <c r="I3615">
        <f t="shared" si="356"/>
        <v>22106.985337167102</v>
      </c>
      <c r="J3615">
        <f t="shared" si="357"/>
        <v>45558.756424230785</v>
      </c>
      <c r="AB3615" s="1">
        <v>43985</v>
      </c>
      <c r="AC3615">
        <v>3344.91</v>
      </c>
    </row>
    <row r="3616" spans="1:29">
      <c r="A3616" s="1">
        <v>43964</v>
      </c>
      <c r="B3616">
        <v>4883.5291152056598</v>
      </c>
      <c r="D3616" s="1">
        <v>44001</v>
      </c>
      <c r="E3616">
        <f t="shared" si="352"/>
        <v>3401.73</v>
      </c>
      <c r="F3616">
        <f t="shared" si="353"/>
        <v>5168.7249844538601</v>
      </c>
      <c r="G3616" s="2">
        <f t="shared" si="354"/>
        <v>1.0004914178434188E-3</v>
      </c>
      <c r="H3616" s="2">
        <f t="shared" si="355"/>
        <v>1.3036913358247604E-2</v>
      </c>
      <c r="I3616">
        <f t="shared" si="356"/>
        <v>22129.103186271328</v>
      </c>
      <c r="J3616">
        <f t="shared" si="357"/>
        <v>46152.701984442981</v>
      </c>
      <c r="AB3616" s="1">
        <v>43986</v>
      </c>
      <c r="AC3616">
        <v>3339.83</v>
      </c>
    </row>
    <row r="3617" spans="1:29">
      <c r="A3617" s="1">
        <v>43965</v>
      </c>
      <c r="B3617">
        <v>4966.2746458523598</v>
      </c>
      <c r="D3617" s="1">
        <v>44004</v>
      </c>
      <c r="E3617">
        <f t="shared" si="352"/>
        <v>3400.46</v>
      </c>
      <c r="F3617">
        <f t="shared" si="353"/>
        <v>5206.3105796917398</v>
      </c>
      <c r="G3617" s="2">
        <f t="shared" si="354"/>
        <v>-3.7333944786921425E-4</v>
      </c>
      <c r="H3617" s="2">
        <f t="shared" si="355"/>
        <v>7.240385186741383E-3</v>
      </c>
      <c r="I3617">
        <f t="shared" si="356"/>
        <v>22120.841519105925</v>
      </c>
      <c r="J3617">
        <f t="shared" si="357"/>
        <v>46486.86532421923</v>
      </c>
      <c r="AB3617" s="1">
        <v>43987</v>
      </c>
      <c r="AC3617">
        <v>3354.66</v>
      </c>
    </row>
    <row r="3618" spans="1:29">
      <c r="A3618" s="1">
        <v>43966</v>
      </c>
      <c r="B3618">
        <v>5012.4270786319003</v>
      </c>
      <c r="D3618" s="1">
        <v>44005</v>
      </c>
      <c r="E3618">
        <f t="shared" si="352"/>
        <v>3397.05</v>
      </c>
      <c r="F3618">
        <f t="shared" si="353"/>
        <v>5247.8055895191901</v>
      </c>
      <c r="G3618" s="2">
        <f t="shared" si="354"/>
        <v>-1.0028055027848648E-3</v>
      </c>
      <c r="H3618" s="2">
        <f t="shared" si="355"/>
        <v>7.9387880323530061E-3</v>
      </c>
      <c r="I3618">
        <f t="shared" si="356"/>
        <v>22098.658617504334</v>
      </c>
      <c r="J3618">
        <f t="shared" si="357"/>
        <v>46855.914694316743</v>
      </c>
      <c r="AB3618" s="1">
        <v>43990</v>
      </c>
      <c r="AC3618">
        <v>3366.05</v>
      </c>
    </row>
    <row r="3619" spans="1:29">
      <c r="A3619" s="1">
        <v>43969</v>
      </c>
      <c r="B3619">
        <v>5004.9628530774298</v>
      </c>
      <c r="D3619" s="1">
        <v>44006</v>
      </c>
      <c r="E3619">
        <f t="shared" si="352"/>
        <v>3392.62</v>
      </c>
      <c r="F3619">
        <f t="shared" si="353"/>
        <v>5223.4595748851498</v>
      </c>
      <c r="G3619" s="2">
        <f t="shared" si="354"/>
        <v>-1.3040726512710821E-3</v>
      </c>
      <c r="H3619" s="2">
        <f t="shared" si="355"/>
        <v>-4.6706244650714154E-3</v>
      </c>
      <c r="I3619">
        <f t="shared" si="356"/>
        <v>22069.840361171471</v>
      </c>
      <c r="J3619">
        <f t="shared" si="357"/>
        <v>46637.068312812167</v>
      </c>
      <c r="AB3619" s="1">
        <v>43991</v>
      </c>
      <c r="AC3619">
        <v>3369.48</v>
      </c>
    </row>
    <row r="3620" spans="1:29">
      <c r="A3620" s="1">
        <v>43970</v>
      </c>
      <c r="B3620">
        <v>5006.2320730305</v>
      </c>
      <c r="D3620" s="1">
        <v>44007</v>
      </c>
      <c r="E3620">
        <f t="shared" si="352"/>
        <v>3391.51</v>
      </c>
      <c r="F3620">
        <f t="shared" si="353"/>
        <v>5209.6507389544304</v>
      </c>
      <c r="G3620" s="2">
        <f t="shared" si="354"/>
        <v>-3.2718076295001897E-4</v>
      </c>
      <c r="H3620" s="2">
        <f t="shared" si="355"/>
        <v>-2.6749680058731121E-3</v>
      </c>
      <c r="I3620">
        <f t="shared" si="356"/>
        <v>22062.619533963916</v>
      </c>
      <c r="J3620">
        <f t="shared" si="357"/>
        <v>46512.315647187679</v>
      </c>
      <c r="AB3620" s="1">
        <v>43992</v>
      </c>
      <c r="AC3620">
        <v>3380.21</v>
      </c>
    </row>
    <row r="3621" spans="1:29">
      <c r="A3621" s="1">
        <v>43971</v>
      </c>
      <c r="B3621">
        <v>5059.7808152708903</v>
      </c>
      <c r="D3621" s="1">
        <v>44008</v>
      </c>
      <c r="E3621">
        <f t="shared" si="352"/>
        <v>3399.49</v>
      </c>
      <c r="F3621">
        <f t="shared" si="353"/>
        <v>5248.7754823941796</v>
      </c>
      <c r="G3621" s="2">
        <f t="shared" si="354"/>
        <v>2.3529342387313967E-3</v>
      </c>
      <c r="H3621" s="2">
        <f t="shared" si="355"/>
        <v>7.478701927635523E-3</v>
      </c>
      <c r="I3621">
        <f t="shared" si="356"/>
        <v>22114.531426861486</v>
      </c>
      <c r="J3621">
        <f t="shared" si="357"/>
        <v>46860.16739187709</v>
      </c>
      <c r="AB3621" s="1">
        <v>43993</v>
      </c>
      <c r="AC3621">
        <v>3373.29</v>
      </c>
    </row>
    <row r="3622" spans="1:29">
      <c r="A3622" s="1">
        <v>43972</v>
      </c>
      <c r="B3622">
        <v>4986.20758564477</v>
      </c>
      <c r="D3622" s="1">
        <v>44011</v>
      </c>
      <c r="E3622">
        <f t="shared" si="352"/>
        <v>3399.23</v>
      </c>
      <c r="F3622">
        <f t="shared" si="353"/>
        <v>5247.96845915839</v>
      </c>
      <c r="G3622" s="2">
        <f t="shared" si="354"/>
        <v>-7.648206054433615E-5</v>
      </c>
      <c r="H3622" s="2">
        <f t="shared" si="355"/>
        <v>-1.8510377986761173E-4</v>
      </c>
      <c r="I3622">
        <f t="shared" si="356"/>
        <v>22112.840061929986</v>
      </c>
      <c r="J3622">
        <f t="shared" si="357"/>
        <v>46851.493397767626</v>
      </c>
      <c r="AB3622" s="1">
        <v>43994</v>
      </c>
      <c r="AC3622">
        <v>3369.67</v>
      </c>
    </row>
    <row r="3623" spans="1:29">
      <c r="A3623" s="1">
        <v>43973</v>
      </c>
      <c r="B3623">
        <v>5038.7445697426801</v>
      </c>
      <c r="D3623" s="1">
        <v>44012</v>
      </c>
      <c r="E3623">
        <f t="shared" si="352"/>
        <v>3403.1</v>
      </c>
      <c r="F3623">
        <f t="shared" si="353"/>
        <v>5308.0370393043104</v>
      </c>
      <c r="G3623" s="2">
        <f t="shared" si="354"/>
        <v>1.1384931293263456E-3</v>
      </c>
      <c r="H3623" s="2">
        <f t="shared" si="355"/>
        <v>1.1414714277720195E-2</v>
      </c>
      <c r="I3623">
        <f t="shared" si="356"/>
        <v>22138.015378410386</v>
      </c>
      <c r="J3623">
        <f t="shared" si="357"/>
        <v>47386.289808387635</v>
      </c>
      <c r="AB3623" s="1">
        <v>43997</v>
      </c>
      <c r="AC3623">
        <v>3374.52</v>
      </c>
    </row>
    <row r="3624" spans="1:29">
      <c r="A3624" s="1">
        <v>43977</v>
      </c>
      <c r="B3624">
        <v>4962.4944965219702</v>
      </c>
      <c r="D3624" s="1">
        <v>44013</v>
      </c>
      <c r="E3624">
        <f t="shared" si="352"/>
        <v>3408.3</v>
      </c>
      <c r="F3624">
        <f t="shared" si="353"/>
        <v>5313.3164062310698</v>
      </c>
      <c r="G3624" s="2">
        <f t="shared" si="354"/>
        <v>1.5280185713026917E-3</v>
      </c>
      <c r="H3624" s="2">
        <f t="shared" si="355"/>
        <v>9.6324952905287942E-4</v>
      </c>
      <c r="I3624">
        <f t="shared" si="356"/>
        <v>22171.842677040382</v>
      </c>
      <c r="J3624">
        <f t="shared" si="357"/>
        <v>47431.934629729127</v>
      </c>
      <c r="AB3624" s="1">
        <v>43998</v>
      </c>
      <c r="AC3624">
        <v>3394.04</v>
      </c>
    </row>
    <row r="3625" spans="1:29">
      <c r="A3625" s="1">
        <v>43978</v>
      </c>
      <c r="B3625">
        <v>4970.0630965650598</v>
      </c>
      <c r="D3625" s="1">
        <v>44014</v>
      </c>
      <c r="E3625">
        <f t="shared" si="352"/>
        <v>3422.71</v>
      </c>
      <c r="F3625">
        <f t="shared" si="353"/>
        <v>5301.4853419711299</v>
      </c>
      <c r="G3625" s="2">
        <f t="shared" si="354"/>
        <v>4.2279142094299171E-3</v>
      </c>
      <c r="H3625" s="2">
        <f t="shared" si="355"/>
        <v>-2.2580308784712392E-3</v>
      </c>
      <c r="I3625">
        <f t="shared" si="356"/>
        <v>22265.583325743886</v>
      </c>
      <c r="J3625">
        <f t="shared" si="357"/>
        <v>47324.83185670957</v>
      </c>
      <c r="AB3625" s="1">
        <v>43999</v>
      </c>
      <c r="AC3625">
        <v>3394.3</v>
      </c>
    </row>
    <row r="3626" spans="1:29">
      <c r="A3626" s="1">
        <v>43979</v>
      </c>
      <c r="B3626">
        <v>4973.0517719887102</v>
      </c>
      <c r="D3626" s="1">
        <v>44018</v>
      </c>
      <c r="E3626">
        <f t="shared" si="352"/>
        <v>3431.24</v>
      </c>
      <c r="F3626">
        <f t="shared" si="353"/>
        <v>5323.9458329819799</v>
      </c>
      <c r="G3626" s="2">
        <f t="shared" si="354"/>
        <v>2.4921772513593066E-3</v>
      </c>
      <c r="H3626" s="2">
        <f t="shared" si="355"/>
        <v>4.2052919540126136E-3</v>
      </c>
      <c r="I3626">
        <f t="shared" si="356"/>
        <v>22321.073105996551</v>
      </c>
      <c r="J3626">
        <f t="shared" si="357"/>
        <v>47523.846591341586</v>
      </c>
      <c r="AB3626" s="1">
        <v>44000</v>
      </c>
      <c r="AC3626">
        <v>3398.33</v>
      </c>
    </row>
    <row r="3627" spans="1:29">
      <c r="A3627" s="1">
        <v>43980</v>
      </c>
      <c r="B3627">
        <v>5065.66700099838</v>
      </c>
      <c r="D3627" s="1">
        <v>44019</v>
      </c>
      <c r="E3627">
        <f t="shared" si="352"/>
        <v>3439.86</v>
      </c>
      <c r="F3627">
        <f t="shared" si="353"/>
        <v>5391.4480967161599</v>
      </c>
      <c r="G3627" s="2">
        <f t="shared" si="354"/>
        <v>2.5122113288491565E-3</v>
      </c>
      <c r="H3627" s="2">
        <f t="shared" si="355"/>
        <v>1.2647642250701663E-2</v>
      </c>
      <c r="I3627">
        <f t="shared" si="356"/>
        <v>22377.148358725506</v>
      </c>
      <c r="J3627">
        <f t="shared" si="357"/>
        <v>48124.911201406096</v>
      </c>
      <c r="AB3627" s="1">
        <v>44001</v>
      </c>
      <c r="AC3627">
        <v>3401.73</v>
      </c>
    </row>
    <row r="3628" spans="1:29">
      <c r="A3628" s="1">
        <v>43983</v>
      </c>
      <c r="B3628">
        <v>5058.8849893034603</v>
      </c>
      <c r="D3628" s="1">
        <v>44020</v>
      </c>
      <c r="E3628">
        <f t="shared" si="352"/>
        <v>3439.58</v>
      </c>
      <c r="F3628">
        <f t="shared" si="353"/>
        <v>5423.04463499751</v>
      </c>
      <c r="G3628" s="2">
        <f t="shared" si="354"/>
        <v>-8.1398661573528486E-5</v>
      </c>
      <c r="H3628" s="2">
        <f t="shared" si="355"/>
        <v>5.8291427643691555E-3</v>
      </c>
      <c r="I3628">
        <f t="shared" si="356"/>
        <v>22375.326888799274</v>
      </c>
      <c r="J3628">
        <f t="shared" si="357"/>
        <v>48405.438179321674</v>
      </c>
      <c r="AB3628" s="1">
        <v>44004</v>
      </c>
      <c r="AC3628">
        <v>3400.46</v>
      </c>
    </row>
    <row r="3629" spans="1:29">
      <c r="A3629" s="1">
        <v>43984</v>
      </c>
      <c r="B3629">
        <v>5019.2417938565004</v>
      </c>
      <c r="D3629" s="1">
        <v>44021</v>
      </c>
      <c r="E3629">
        <f t="shared" si="352"/>
        <v>3453.53</v>
      </c>
      <c r="F3629">
        <f t="shared" si="353"/>
        <v>5397.1246264840102</v>
      </c>
      <c r="G3629" s="2">
        <f t="shared" si="354"/>
        <v>4.0557277342001541E-3</v>
      </c>
      <c r="H3629" s="2">
        <f t="shared" si="355"/>
        <v>-4.8109537012533173E-3</v>
      </c>
      <c r="I3629">
        <f t="shared" si="356"/>
        <v>22466.075122623974</v>
      </c>
      <c r="J3629">
        <f t="shared" si="357"/>
        <v>48172.561857352077</v>
      </c>
      <c r="AB3629" s="1">
        <v>44005</v>
      </c>
      <c r="AC3629">
        <v>3397.05</v>
      </c>
    </row>
    <row r="3630" spans="1:29">
      <c r="A3630" s="1">
        <v>43985</v>
      </c>
      <c r="B3630">
        <v>4936.1497132654304</v>
      </c>
      <c r="D3630" s="1">
        <v>44022</v>
      </c>
      <c r="E3630">
        <f t="shared" si="352"/>
        <v>3448.01</v>
      </c>
      <c r="F3630">
        <f t="shared" si="353"/>
        <v>5380.86856546526</v>
      </c>
      <c r="G3630" s="2">
        <f t="shared" si="354"/>
        <v>-1.598364571901767E-3</v>
      </c>
      <c r="H3630" s="2">
        <f t="shared" si="355"/>
        <v>-3.0433346882076432E-3</v>
      </c>
      <c r="I3630">
        <f t="shared" si="356"/>
        <v>22430.166144078288</v>
      </c>
      <c r="J3630">
        <f t="shared" si="357"/>
        <v>48025.956628831773</v>
      </c>
      <c r="AB3630" s="1">
        <v>44006</v>
      </c>
      <c r="AC3630">
        <v>3392.62</v>
      </c>
    </row>
    <row r="3631" spans="1:29">
      <c r="A3631" s="1">
        <v>43986</v>
      </c>
      <c r="B3631">
        <v>4995.3898556486902</v>
      </c>
      <c r="D3631" s="1">
        <v>44025</v>
      </c>
      <c r="E3631">
        <f t="shared" si="352"/>
        <v>3451.85</v>
      </c>
      <c r="F3631">
        <f t="shared" si="353"/>
        <v>5420.8213536087897</v>
      </c>
      <c r="G3631" s="2">
        <f t="shared" si="354"/>
        <v>1.1136858651801251E-3</v>
      </c>
      <c r="H3631" s="2">
        <f t="shared" si="355"/>
        <v>7.3936208811845264E-3</v>
      </c>
      <c r="I3631">
        <f t="shared" si="356"/>
        <v>22455.146303066591</v>
      </c>
      <c r="J3631">
        <f t="shared" si="357"/>
        <v>48381.042344601563</v>
      </c>
      <c r="AB3631" s="1">
        <v>44007</v>
      </c>
      <c r="AC3631">
        <v>3391.51</v>
      </c>
    </row>
    <row r="3632" spans="1:29">
      <c r="A3632" s="1">
        <v>43987</v>
      </c>
      <c r="B3632">
        <v>4886.0672293377602</v>
      </c>
      <c r="D3632" s="1">
        <v>44026</v>
      </c>
      <c r="E3632">
        <f t="shared" si="352"/>
        <v>3458.97</v>
      </c>
      <c r="F3632">
        <f t="shared" si="353"/>
        <v>5430.2055634032404</v>
      </c>
      <c r="G3632" s="2">
        <f t="shared" si="354"/>
        <v>2.0626620507844251E-3</v>
      </c>
      <c r="H3632" s="2">
        <f t="shared" si="355"/>
        <v>1.6997924753819568E-3</v>
      </c>
      <c r="I3632">
        <f t="shared" si="356"/>
        <v>22501.46368119074</v>
      </c>
      <c r="J3632">
        <f t="shared" si="357"/>
        <v>48463.280076330047</v>
      </c>
      <c r="AB3632" s="1">
        <v>44008</v>
      </c>
      <c r="AC3632">
        <v>3399.49</v>
      </c>
    </row>
    <row r="3633" spans="1:29">
      <c r="A3633" s="1">
        <v>43990</v>
      </c>
      <c r="B3633">
        <v>4973.4820673996601</v>
      </c>
      <c r="D3633" s="1">
        <v>44027</v>
      </c>
      <c r="E3633">
        <f t="shared" si="352"/>
        <v>3463.39</v>
      </c>
      <c r="F3633">
        <f t="shared" si="353"/>
        <v>5434.5298033230401</v>
      </c>
      <c r="G3633" s="2">
        <f t="shared" si="354"/>
        <v>1.2778370439754383E-3</v>
      </c>
      <c r="H3633" s="2">
        <f t="shared" si="355"/>
        <v>7.6498158984436094E-4</v>
      </c>
      <c r="I3633">
        <f t="shared" si="356"/>
        <v>22530.216885026235</v>
      </c>
      <c r="J3633">
        <f t="shared" si="357"/>
        <v>48500.35359337191</v>
      </c>
      <c r="AB3633" s="1">
        <v>44011</v>
      </c>
      <c r="AC3633">
        <v>3399.23</v>
      </c>
    </row>
    <row r="3634" spans="1:29">
      <c r="A3634" s="1">
        <v>43991</v>
      </c>
      <c r="B3634">
        <v>5033.3986254852798</v>
      </c>
      <c r="D3634" s="1">
        <v>44028</v>
      </c>
      <c r="E3634">
        <f t="shared" si="352"/>
        <v>3472.32</v>
      </c>
      <c r="F3634">
        <f t="shared" si="353"/>
        <v>5408.42808668208</v>
      </c>
      <c r="G3634" s="2">
        <f t="shared" si="354"/>
        <v>2.5783986210043963E-3</v>
      </c>
      <c r="H3634" s="2">
        <f t="shared" si="355"/>
        <v>-4.8342884827148654E-3</v>
      </c>
      <c r="I3634">
        <f t="shared" si="356"/>
        <v>22588.308765173515</v>
      </c>
      <c r="J3634">
        <f t="shared" si="357"/>
        <v>48265.888892587878</v>
      </c>
      <c r="AB3634" s="1">
        <v>44012</v>
      </c>
      <c r="AC3634">
        <v>3403.1</v>
      </c>
    </row>
    <row r="3635" spans="1:29">
      <c r="A3635" s="1">
        <v>43992</v>
      </c>
      <c r="B3635">
        <v>5046.67621663721</v>
      </c>
      <c r="D3635" s="1">
        <v>44029</v>
      </c>
      <c r="E3635">
        <f t="shared" si="352"/>
        <v>3473.08</v>
      </c>
      <c r="F3635">
        <f t="shared" si="353"/>
        <v>5436.5466108406399</v>
      </c>
      <c r="G3635" s="2">
        <f t="shared" si="354"/>
        <v>2.1887383651275627E-4</v>
      </c>
      <c r="H3635" s="2">
        <f t="shared" si="355"/>
        <v>5.1676704917772102E-3</v>
      </c>
      <c r="I3635">
        <f t="shared" si="356"/>
        <v>22593.252754973284</v>
      </c>
      <c r="J3635">
        <f t="shared" si="357"/>
        <v>48515.311102377498</v>
      </c>
      <c r="AB3635" s="1">
        <v>44013</v>
      </c>
      <c r="AC3635">
        <v>3408.3</v>
      </c>
    </row>
    <row r="3636" spans="1:29">
      <c r="A3636" s="1">
        <v>43993</v>
      </c>
      <c r="B3636">
        <v>5101.2354255914097</v>
      </c>
      <c r="D3636" s="1">
        <v>44032</v>
      </c>
      <c r="E3636">
        <f t="shared" si="352"/>
        <v>3483.53</v>
      </c>
      <c r="F3636">
        <f t="shared" si="353"/>
        <v>5472.8093895667598</v>
      </c>
      <c r="G3636" s="2">
        <f t="shared" si="354"/>
        <v>3.0088566920429827E-3</v>
      </c>
      <c r="H3636" s="2">
        <f t="shared" si="355"/>
        <v>6.6388370942354839E-3</v>
      </c>
      <c r="I3636">
        <f t="shared" si="356"/>
        <v>22661.232614720106</v>
      </c>
      <c r="J3636">
        <f t="shared" si="357"/>
        <v>48837.396349362331</v>
      </c>
      <c r="AB3636" s="1">
        <v>44014</v>
      </c>
      <c r="AC3636">
        <v>3422.71</v>
      </c>
    </row>
    <row r="3637" spans="1:29">
      <c r="A3637" s="1">
        <v>43994</v>
      </c>
      <c r="B3637">
        <v>5077.1630507264399</v>
      </c>
      <c r="D3637" s="1">
        <v>44033</v>
      </c>
      <c r="E3637">
        <f t="shared" si="352"/>
        <v>3495.4</v>
      </c>
      <c r="F3637">
        <f t="shared" si="353"/>
        <v>5568.0269842676098</v>
      </c>
      <c r="G3637" s="2">
        <f t="shared" si="354"/>
        <v>3.4074631193070637E-3</v>
      </c>
      <c r="H3637" s="2">
        <f t="shared" si="355"/>
        <v>1.7366953552444189E-2</v>
      </c>
      <c r="I3637">
        <f t="shared" si="356"/>
        <v>22738.449929092803</v>
      </c>
      <c r="J3637">
        <f t="shared" si="357"/>
        <v>49685.553143384008</v>
      </c>
      <c r="AB3637" s="1">
        <v>44018</v>
      </c>
      <c r="AC3637">
        <v>3431.24</v>
      </c>
    </row>
    <row r="3638" spans="1:29">
      <c r="A3638" s="1">
        <v>43997</v>
      </c>
      <c r="B3638">
        <v>5043.5144005112097</v>
      </c>
      <c r="D3638" s="1">
        <v>44034</v>
      </c>
      <c r="E3638">
        <f t="shared" si="352"/>
        <v>3502.39</v>
      </c>
      <c r="F3638">
        <f t="shared" si="353"/>
        <v>5645.0025639162604</v>
      </c>
      <c r="G3638" s="2">
        <f t="shared" si="354"/>
        <v>1.9997711277679464E-3</v>
      </c>
      <c r="H3638" s="2">
        <f t="shared" si="355"/>
        <v>1.3793220945006757E-2</v>
      </c>
      <c r="I3638">
        <f t="shared" si="356"/>
        <v>22783.921624751201</v>
      </c>
      <c r="J3638">
        <f t="shared" si="357"/>
        <v>50370.876955665575</v>
      </c>
      <c r="AB3638" s="1">
        <v>44019</v>
      </c>
      <c r="AC3638">
        <v>3439.86</v>
      </c>
    </row>
    <row r="3639" spans="1:29">
      <c r="A3639" s="1">
        <v>43998</v>
      </c>
      <c r="B3639">
        <v>5097.53207776411</v>
      </c>
      <c r="D3639" s="1">
        <v>44035</v>
      </c>
      <c r="E3639">
        <f t="shared" si="352"/>
        <v>3508.61</v>
      </c>
      <c r="F3639">
        <f t="shared" si="353"/>
        <v>5731.9279789766997</v>
      </c>
      <c r="G3639" s="2">
        <f t="shared" si="354"/>
        <v>1.7759301505544389E-3</v>
      </c>
      <c r="H3639" s="2">
        <f t="shared" si="355"/>
        <v>1.5367300143445639E-2</v>
      </c>
      <c r="I3639">
        <f t="shared" si="356"/>
        <v>22824.384278112466</v>
      </c>
      <c r="J3639">
        <f t="shared" si="357"/>
        <v>51144.941340331854</v>
      </c>
      <c r="AB3639" s="1">
        <v>44020</v>
      </c>
      <c r="AC3639">
        <v>3439.58</v>
      </c>
    </row>
    <row r="3640" spans="1:29">
      <c r="A3640" s="1">
        <v>43999</v>
      </c>
      <c r="B3640">
        <v>5104.7163044331801</v>
      </c>
      <c r="D3640" s="1">
        <v>44036</v>
      </c>
      <c r="E3640">
        <f t="shared" si="352"/>
        <v>3506.16</v>
      </c>
      <c r="F3640">
        <f t="shared" si="353"/>
        <v>5751.5173154307304</v>
      </c>
      <c r="G3640" s="2">
        <f t="shared" si="354"/>
        <v>-6.9828222572476673E-4</v>
      </c>
      <c r="H3640" s="2">
        <f t="shared" si="355"/>
        <v>3.3862332416297555E-3</v>
      </c>
      <c r="I3640">
        <f t="shared" si="356"/>
        <v>22808.44641625795</v>
      </c>
      <c r="J3640">
        <f t="shared" si="357"/>
        <v>51318.130040839686</v>
      </c>
      <c r="AB3640" s="1">
        <v>44021</v>
      </c>
      <c r="AC3640">
        <v>3453.53</v>
      </c>
    </row>
    <row r="3641" spans="1:29">
      <c r="A3641" s="1">
        <v>44000</v>
      </c>
      <c r="B3641">
        <v>5102.0500547210504</v>
      </c>
      <c r="D3641" s="1">
        <v>44039</v>
      </c>
      <c r="E3641">
        <f t="shared" si="352"/>
        <v>3501.38</v>
      </c>
      <c r="F3641">
        <f t="shared" si="353"/>
        <v>5836.7440838624198</v>
      </c>
      <c r="G3641" s="2">
        <f t="shared" si="354"/>
        <v>-1.3633148515754812E-3</v>
      </c>
      <c r="H3641" s="2">
        <f t="shared" si="355"/>
        <v>1.4786787253578371E-2</v>
      </c>
      <c r="I3641">
        <f t="shared" si="356"/>
        <v>22777.351322517301</v>
      </c>
      <c r="J3641">
        <f t="shared" si="357"/>
        <v>52076.960312005045</v>
      </c>
      <c r="AB3641" s="1">
        <v>44022</v>
      </c>
      <c r="AC3641">
        <v>3448.01</v>
      </c>
    </row>
    <row r="3642" spans="1:29">
      <c r="A3642" s="1">
        <v>44001</v>
      </c>
      <c r="B3642">
        <v>5168.7249844538601</v>
      </c>
      <c r="D3642" s="1">
        <v>44040</v>
      </c>
      <c r="E3642">
        <f t="shared" si="352"/>
        <v>3504.27</v>
      </c>
      <c r="F3642">
        <f t="shared" si="353"/>
        <v>5871.4208026933302</v>
      </c>
      <c r="G3642" s="2">
        <f t="shared" si="354"/>
        <v>8.2538884668337253E-4</v>
      </c>
      <c r="H3642" s="2">
        <f t="shared" si="355"/>
        <v>5.9097573990930189E-3</v>
      </c>
      <c r="I3642">
        <f t="shared" si="356"/>
        <v>22796.151494255897</v>
      </c>
      <c r="J3642">
        <f t="shared" si="357"/>
        <v>52384.722513531189</v>
      </c>
      <c r="AB3642" s="1">
        <v>44025</v>
      </c>
      <c r="AC3642">
        <v>3451.85</v>
      </c>
    </row>
    <row r="3643" spans="1:29">
      <c r="A3643" s="1">
        <v>44004</v>
      </c>
      <c r="B3643">
        <v>5206.3105796917398</v>
      </c>
      <c r="D3643" s="1">
        <v>44041</v>
      </c>
      <c r="E3643">
        <f t="shared" si="352"/>
        <v>3502.93</v>
      </c>
      <c r="F3643">
        <f t="shared" si="353"/>
        <v>5904.7435514390099</v>
      </c>
      <c r="G3643" s="2">
        <f t="shared" si="354"/>
        <v>-3.8239062629308318E-4</v>
      </c>
      <c r="H3643" s="2">
        <f t="shared" si="355"/>
        <v>5.6440656319799113E-3</v>
      </c>
      <c r="I3643">
        <f t="shared" si="356"/>
        <v>22787.434459608936</v>
      </c>
      <c r="J3643">
        <f t="shared" si="357"/>
        <v>52680.385325510608</v>
      </c>
      <c r="AB3643" s="1">
        <v>44026</v>
      </c>
      <c r="AC3643">
        <v>3458.97</v>
      </c>
    </row>
    <row r="3644" spans="1:29">
      <c r="A3644" s="1">
        <v>44005</v>
      </c>
      <c r="B3644">
        <v>5247.8055895191901</v>
      </c>
      <c r="D3644" s="1">
        <v>44042</v>
      </c>
      <c r="E3644">
        <f t="shared" si="352"/>
        <v>3510.74</v>
      </c>
      <c r="F3644">
        <f t="shared" si="353"/>
        <v>5890.9025009943198</v>
      </c>
      <c r="G3644" s="2">
        <f t="shared" si="354"/>
        <v>2.2295621094341467E-3</v>
      </c>
      <c r="H3644" s="2">
        <f t="shared" si="355"/>
        <v>-2.3754053578339033E-3</v>
      </c>
      <c r="I3644">
        <f t="shared" si="356"/>
        <v>22838.240460051293</v>
      </c>
      <c r="J3644">
        <f t="shared" si="357"/>
        <v>52555.248055955635</v>
      </c>
      <c r="AB3644" s="1">
        <v>44027</v>
      </c>
      <c r="AC3644">
        <v>3463.39</v>
      </c>
    </row>
    <row r="3645" spans="1:29">
      <c r="A3645" s="1">
        <v>44006</v>
      </c>
      <c r="B3645">
        <v>5223.4595748851498</v>
      </c>
      <c r="D3645" s="1">
        <v>44043</v>
      </c>
      <c r="E3645">
        <f t="shared" si="352"/>
        <v>3513.73</v>
      </c>
      <c r="F3645">
        <f t="shared" si="353"/>
        <v>5950.07253041492</v>
      </c>
      <c r="G3645" s="2">
        <f t="shared" si="354"/>
        <v>8.5167229700866542E-4</v>
      </c>
      <c r="H3645" s="2">
        <f t="shared" si="355"/>
        <v>1.0012957147492585E-2</v>
      </c>
      <c r="I3645">
        <f t="shared" si="356"/>
        <v>22857.69115676354</v>
      </c>
      <c r="J3645">
        <f t="shared" si="357"/>
        <v>53081.481502615759</v>
      </c>
      <c r="AB3645" s="1">
        <v>44028</v>
      </c>
      <c r="AC3645">
        <v>3472.32</v>
      </c>
    </row>
    <row r="3646" spans="1:29">
      <c r="A3646" s="1">
        <v>44007</v>
      </c>
      <c r="B3646">
        <v>5209.6507389544304</v>
      </c>
      <c r="D3646" s="1">
        <v>44046</v>
      </c>
      <c r="E3646">
        <f t="shared" si="352"/>
        <v>3509.39</v>
      </c>
      <c r="F3646">
        <f t="shared" si="353"/>
        <v>5940.1554311769196</v>
      </c>
      <c r="G3646" s="2">
        <f t="shared" si="354"/>
        <v>-1.2351546647010325E-3</v>
      </c>
      <c r="H3646" s="2">
        <f t="shared" si="355"/>
        <v>-1.6980682567990005E-3</v>
      </c>
      <c r="I3646">
        <f t="shared" si="356"/>
        <v>22829.458372906967</v>
      </c>
      <c r="J3646">
        <f t="shared" si="357"/>
        <v>52991.345523852309</v>
      </c>
      <c r="AB3646" s="1">
        <v>44029</v>
      </c>
      <c r="AC3646">
        <v>3473.08</v>
      </c>
    </row>
    <row r="3647" spans="1:29">
      <c r="A3647" s="1">
        <v>44008</v>
      </c>
      <c r="B3647">
        <v>5248.7754823941796</v>
      </c>
      <c r="D3647" s="1">
        <v>44047</v>
      </c>
      <c r="E3647">
        <f t="shared" si="352"/>
        <v>3522.62</v>
      </c>
      <c r="F3647">
        <f t="shared" si="353"/>
        <v>6071.3989741800196</v>
      </c>
      <c r="G3647" s="2">
        <f t="shared" si="354"/>
        <v>3.7698859345927094E-3</v>
      </c>
      <c r="H3647" s="2">
        <f t="shared" si="355"/>
        <v>2.2062945214680187E-2</v>
      </c>
      <c r="I3647">
        <f t="shared" si="356"/>
        <v>22915.522826921359</v>
      </c>
      <c r="J3647">
        <f t="shared" si="357"/>
        <v>54160.490676997244</v>
      </c>
      <c r="AB3647" s="1">
        <v>44032</v>
      </c>
      <c r="AC3647">
        <v>3483.53</v>
      </c>
    </row>
    <row r="3648" spans="1:29">
      <c r="A3648" s="1">
        <v>44011</v>
      </c>
      <c r="B3648">
        <v>5247.96845915839</v>
      </c>
      <c r="D3648" s="1">
        <v>44048</v>
      </c>
      <c r="E3648">
        <f t="shared" si="352"/>
        <v>3523.34</v>
      </c>
      <c r="F3648">
        <f t="shared" si="353"/>
        <v>6155.0106748943099</v>
      </c>
      <c r="G3648" s="2">
        <f t="shared" si="354"/>
        <v>2.0439332088062478E-4</v>
      </c>
      <c r="H3648" s="2">
        <f t="shared" si="355"/>
        <v>1.3740056868242057E-2</v>
      </c>
      <c r="I3648">
        <f t="shared" si="356"/>
        <v>22920.20660673167</v>
      </c>
      <c r="J3648">
        <f t="shared" si="357"/>
        <v>54904.658898911075</v>
      </c>
      <c r="AB3648" s="1">
        <v>44033</v>
      </c>
      <c r="AC3648">
        <v>3495.4</v>
      </c>
    </row>
    <row r="3649" spans="1:29">
      <c r="A3649" s="1">
        <v>44012</v>
      </c>
      <c r="B3649">
        <v>5308.0370393043104</v>
      </c>
      <c r="D3649" s="1">
        <v>44049</v>
      </c>
      <c r="E3649">
        <f t="shared" si="352"/>
        <v>3531.01</v>
      </c>
      <c r="F3649">
        <f t="shared" si="353"/>
        <v>6227.5024538697198</v>
      </c>
      <c r="G3649" s="2">
        <f t="shared" si="354"/>
        <v>2.1769116803942445E-3</v>
      </c>
      <c r="H3649" s="2">
        <f t="shared" si="355"/>
        <v>1.1746336130752899E-2</v>
      </c>
      <c r="I3649">
        <f t="shared" si="356"/>
        <v>22970.101872210915</v>
      </c>
      <c r="J3649">
        <f t="shared" si="357"/>
        <v>55549.587477482011</v>
      </c>
      <c r="AB3649" s="1">
        <v>44034</v>
      </c>
      <c r="AC3649">
        <v>3502.39</v>
      </c>
    </row>
    <row r="3650" spans="1:29">
      <c r="A3650" s="1">
        <v>44013</v>
      </c>
      <c r="B3650">
        <v>5313.3164062310698</v>
      </c>
      <c r="D3650" s="1">
        <v>44050</v>
      </c>
      <c r="E3650">
        <f t="shared" si="352"/>
        <v>3527.41</v>
      </c>
      <c r="F3650">
        <f t="shared" si="353"/>
        <v>6096.9573800677099</v>
      </c>
      <c r="G3650" s="2">
        <f t="shared" si="354"/>
        <v>-1.0195383190646501E-3</v>
      </c>
      <c r="H3650" s="2">
        <f t="shared" si="355"/>
        <v>-2.0994018393398681E-2</v>
      </c>
      <c r="I3650">
        <f t="shared" si="356"/>
        <v>22946.682973159375</v>
      </c>
      <c r="J3650">
        <f t="shared" si="357"/>
        <v>54383.378416234045</v>
      </c>
      <c r="AB3650" s="1">
        <v>44035</v>
      </c>
      <c r="AC3650">
        <v>3508.61</v>
      </c>
    </row>
    <row r="3651" spans="1:29">
      <c r="A3651" s="1">
        <v>44014</v>
      </c>
      <c r="B3651">
        <v>5301.4853419711299</v>
      </c>
      <c r="D3651" s="1">
        <v>44053</v>
      </c>
      <c r="E3651">
        <f t="shared" si="352"/>
        <v>3524.74</v>
      </c>
      <c r="F3651">
        <f t="shared" si="353"/>
        <v>6128.8619727399</v>
      </c>
      <c r="G3651" s="2">
        <f t="shared" si="354"/>
        <v>-7.5692930507087475E-4</v>
      </c>
      <c r="H3651" s="2">
        <f t="shared" si="355"/>
        <v>5.2015219920772075E-3</v>
      </c>
      <c r="I3651">
        <f t="shared" si="356"/>
        <v>22929.313956362821</v>
      </c>
      <c r="J3651">
        <f t="shared" si="357"/>
        <v>54666.254755069538</v>
      </c>
      <c r="AB3651" s="1">
        <v>44036</v>
      </c>
      <c r="AC3651">
        <v>3506.16</v>
      </c>
    </row>
    <row r="3652" spans="1:29">
      <c r="A3652" s="1">
        <v>44018</v>
      </c>
      <c r="B3652">
        <v>5323.9458329819799</v>
      </c>
      <c r="D3652" s="1">
        <v>44054</v>
      </c>
      <c r="E3652">
        <f t="shared" si="352"/>
        <v>3503.3</v>
      </c>
      <c r="F3652">
        <f t="shared" si="353"/>
        <v>5812.7453792466904</v>
      </c>
      <c r="G3652" s="2">
        <f t="shared" si="354"/>
        <v>-6.0827181579349299E-3</v>
      </c>
      <c r="H3652" s="2">
        <f t="shared" si="355"/>
        <v>-5.1609700113783664E-2</v>
      </c>
      <c r="I3652">
        <f t="shared" si="356"/>
        <v>22789.841402011461</v>
      </c>
      <c r="J3652">
        <f t="shared" si="357"/>
        <v>51844.9457408167</v>
      </c>
      <c r="AB3652" s="1">
        <v>44039</v>
      </c>
      <c r="AC3652">
        <v>3501.38</v>
      </c>
    </row>
    <row r="3653" spans="1:29">
      <c r="A3653" s="1">
        <v>44019</v>
      </c>
      <c r="B3653">
        <v>5391.4480967161599</v>
      </c>
      <c r="D3653" s="1">
        <v>44055</v>
      </c>
      <c r="E3653">
        <f t="shared" ref="E3653:E3716" si="358">SUMIF(AB:AB,D3653,AC:AC)</f>
        <v>3498.42</v>
      </c>
      <c r="F3653">
        <f t="shared" ref="F3653:F3716" si="359">SUMIF(A:A,D3653,B:B)</f>
        <v>5815.43367422145</v>
      </c>
      <c r="G3653" s="2">
        <f t="shared" ref="G3653:G3716" si="360">E3653/E3652-1</f>
        <v>-1.3929723403648397E-3</v>
      </c>
      <c r="H3653" s="2">
        <f t="shared" ref="H3653:H3716" si="361">(F3653/F3652-1)-($M$23/252)</f>
        <v>4.3113363082411061E-4</v>
      </c>
      <c r="I3653">
        <f t="shared" ref="I3653:I3716" si="362">I3652*(1+G3653)</f>
        <v>22758.095783297158</v>
      </c>
      <c r="J3653">
        <f t="shared" ref="J3653:J3716" si="363">J3652*(1+H3653)</f>
        <v>51867.297840513813</v>
      </c>
      <c r="AB3653" s="1">
        <v>44040</v>
      </c>
      <c r="AC3653">
        <v>3504.27</v>
      </c>
    </row>
    <row r="3654" spans="1:29">
      <c r="A3654" s="1">
        <v>44020</v>
      </c>
      <c r="B3654">
        <v>5423.04463499751</v>
      </c>
      <c r="D3654" s="1">
        <v>44056</v>
      </c>
      <c r="E3654">
        <f t="shared" si="358"/>
        <v>3480.65</v>
      </c>
      <c r="F3654">
        <f t="shared" si="359"/>
        <v>5852.7053608526503</v>
      </c>
      <c r="G3654" s="2">
        <f t="shared" si="360"/>
        <v>-5.0794358596166767E-3</v>
      </c>
      <c r="H3654" s="2">
        <f t="shared" si="361"/>
        <v>6.3777491892558994E-3</v>
      </c>
      <c r="I3654">
        <f t="shared" si="362"/>
        <v>22642.497495478889</v>
      </c>
      <c r="J3654">
        <f t="shared" si="363"/>
        <v>52198.094457265041</v>
      </c>
      <c r="AB3654" s="1">
        <v>44041</v>
      </c>
      <c r="AC3654">
        <v>3502.93</v>
      </c>
    </row>
    <row r="3655" spans="1:29">
      <c r="A3655" s="1">
        <v>44021</v>
      </c>
      <c r="B3655">
        <v>5397.1246264840102</v>
      </c>
      <c r="D3655" s="1">
        <v>44057</v>
      </c>
      <c r="E3655">
        <f t="shared" si="358"/>
        <v>3471.62</v>
      </c>
      <c r="F3655">
        <f t="shared" si="359"/>
        <v>5779.7018054970804</v>
      </c>
      <c r="G3655" s="2">
        <f t="shared" si="360"/>
        <v>-2.5943430106446508E-3</v>
      </c>
      <c r="H3655" s="2">
        <f t="shared" si="361"/>
        <v>-1.2504821020576073E-2</v>
      </c>
      <c r="I3655">
        <f t="shared" si="362"/>
        <v>22583.755090357954</v>
      </c>
      <c r="J3655">
        <f t="shared" si="363"/>
        <v>51545.366628461816</v>
      </c>
      <c r="AB3655" s="1">
        <v>44042</v>
      </c>
      <c r="AC3655">
        <v>3510.74</v>
      </c>
    </row>
    <row r="3656" spans="1:29">
      <c r="A3656" s="1">
        <v>44022</v>
      </c>
      <c r="B3656">
        <v>5380.86856546526</v>
      </c>
      <c r="D3656" s="1">
        <v>44060</v>
      </c>
      <c r="E3656">
        <f t="shared" si="358"/>
        <v>3472.79</v>
      </c>
      <c r="F3656">
        <f t="shared" si="359"/>
        <v>5928.8987589873204</v>
      </c>
      <c r="G3656" s="2">
        <f t="shared" si="360"/>
        <v>3.3701845248046425E-4</v>
      </c>
      <c r="H3656" s="2">
        <f t="shared" si="361"/>
        <v>2.578260426584186E-2</v>
      </c>
      <c r="I3656">
        <f t="shared" si="362"/>
        <v>22591.366232549703</v>
      </c>
      <c r="J3656">
        <f t="shared" si="363"/>
        <v>52874.340417981177</v>
      </c>
      <c r="AB3656" s="1">
        <v>44043</v>
      </c>
      <c r="AC3656">
        <v>3513.73</v>
      </c>
    </row>
    <row r="3657" spans="1:29">
      <c r="A3657" s="1">
        <v>44025</v>
      </c>
      <c r="B3657">
        <v>5420.8213536087897</v>
      </c>
      <c r="D3657" s="1">
        <v>44061</v>
      </c>
      <c r="E3657">
        <f t="shared" si="358"/>
        <v>3473.34</v>
      </c>
      <c r="F3657">
        <f t="shared" si="359"/>
        <v>5972.7059593120903</v>
      </c>
      <c r="G3657" s="2">
        <f t="shared" si="360"/>
        <v>1.5837410266672514E-4</v>
      </c>
      <c r="H3657" s="2">
        <f t="shared" si="361"/>
        <v>7.3574091627096275E-3</v>
      </c>
      <c r="I3657">
        <f t="shared" si="362"/>
        <v>22594.944119904798</v>
      </c>
      <c r="J3657">
        <f t="shared" si="363"/>
        <v>53263.358574644655</v>
      </c>
      <c r="AB3657" s="1">
        <v>44046</v>
      </c>
      <c r="AC3657">
        <v>3509.39</v>
      </c>
    </row>
    <row r="3658" spans="1:29">
      <c r="A3658" s="1">
        <v>44026</v>
      </c>
      <c r="B3658">
        <v>5430.2055634032404</v>
      </c>
      <c r="D3658" s="1">
        <v>44062</v>
      </c>
      <c r="E3658">
        <f t="shared" si="358"/>
        <v>3471.7</v>
      </c>
      <c r="F3658">
        <f t="shared" si="359"/>
        <v>5837.5958161015697</v>
      </c>
      <c r="G3658" s="2">
        <f t="shared" si="360"/>
        <v>-4.7216799967764178E-4</v>
      </c>
      <c r="H3658" s="2">
        <f t="shared" si="361"/>
        <v>-2.265261067994798E-2</v>
      </c>
      <c r="I3658">
        <f t="shared" si="362"/>
        <v>22584.275510336873</v>
      </c>
      <c r="J3658">
        <f t="shared" si="363"/>
        <v>52056.804449346761</v>
      </c>
      <c r="AB3658" s="1">
        <v>44047</v>
      </c>
      <c r="AC3658">
        <v>3522.62</v>
      </c>
    </row>
    <row r="3659" spans="1:29">
      <c r="A3659" s="1">
        <v>44027</v>
      </c>
      <c r="B3659">
        <v>5434.5298033230401</v>
      </c>
      <c r="D3659" s="1">
        <v>44063</v>
      </c>
      <c r="E3659">
        <f t="shared" si="358"/>
        <v>3478.02</v>
      </c>
      <c r="F3659">
        <f t="shared" si="359"/>
        <v>5777.7154749523297</v>
      </c>
      <c r="G3659" s="2">
        <f t="shared" si="360"/>
        <v>1.8204337932425929E-3</v>
      </c>
      <c r="H3659" s="2">
        <f t="shared" si="361"/>
        <v>-1.028905512426751E-2</v>
      </c>
      <c r="I3659">
        <f t="shared" si="362"/>
        <v>22625.388688671792</v>
      </c>
      <c r="J3659">
        <f t="shared" si="363"/>
        <v>51521.189118774222</v>
      </c>
      <c r="AB3659" s="1">
        <v>44048</v>
      </c>
      <c r="AC3659">
        <v>3523.34</v>
      </c>
    </row>
    <row r="3660" spans="1:29">
      <c r="A3660" s="1">
        <v>44028</v>
      </c>
      <c r="B3660">
        <v>5408.42808668208</v>
      </c>
      <c r="D3660" s="1">
        <v>44064</v>
      </c>
      <c r="E3660">
        <f t="shared" si="358"/>
        <v>3482.07</v>
      </c>
      <c r="F3660">
        <f t="shared" si="359"/>
        <v>5785.2811460660796</v>
      </c>
      <c r="G3660" s="2">
        <f t="shared" si="360"/>
        <v>1.1644556385530525E-3</v>
      </c>
      <c r="H3660" s="2">
        <f t="shared" si="361"/>
        <v>1.2781079911448842E-3</v>
      </c>
      <c r="I3660">
        <f t="shared" si="362"/>
        <v>22651.734950104772</v>
      </c>
      <c r="J3660">
        <f t="shared" si="363"/>
        <v>51587.03876230021</v>
      </c>
      <c r="AB3660" s="1">
        <v>44049</v>
      </c>
      <c r="AC3660">
        <v>3531.01</v>
      </c>
    </row>
    <row r="3661" spans="1:29">
      <c r="A3661" s="1">
        <v>44029</v>
      </c>
      <c r="B3661">
        <v>5436.5466108406399</v>
      </c>
      <c r="D3661" s="1">
        <v>44067</v>
      </c>
      <c r="E3661">
        <f t="shared" si="358"/>
        <v>3482.95</v>
      </c>
      <c r="F3661">
        <f t="shared" si="359"/>
        <v>5764.3758254639697</v>
      </c>
      <c r="G3661" s="2">
        <f t="shared" si="360"/>
        <v>2.5272323646552408E-4</v>
      </c>
      <c r="H3661" s="2">
        <f t="shared" si="361"/>
        <v>-3.6448850180574081E-3</v>
      </c>
      <c r="I3661">
        <f t="shared" si="362"/>
        <v>22657.459569872921</v>
      </c>
      <c r="J3661">
        <f t="shared" si="363"/>
        <v>51399.009937589559</v>
      </c>
      <c r="AB3661" s="1">
        <v>44050</v>
      </c>
      <c r="AC3661">
        <v>3527.41</v>
      </c>
    </row>
    <row r="3662" spans="1:29">
      <c r="A3662" s="1">
        <v>44032</v>
      </c>
      <c r="B3662">
        <v>5472.8093895667598</v>
      </c>
      <c r="D3662" s="1">
        <v>44068</v>
      </c>
      <c r="E3662">
        <f t="shared" si="358"/>
        <v>3472.47</v>
      </c>
      <c r="F3662">
        <f t="shared" si="359"/>
        <v>5700.0067331956398</v>
      </c>
      <c r="G3662" s="2">
        <f t="shared" si="360"/>
        <v>-3.008943567952449E-3</v>
      </c>
      <c r="H3662" s="2">
        <f t="shared" si="361"/>
        <v>-1.1198055579653509E-2</v>
      </c>
      <c r="I3662">
        <f t="shared" si="362"/>
        <v>22589.28455263401</v>
      </c>
      <c r="J3662">
        <f t="shared" si="363"/>
        <v>50823.440967569273</v>
      </c>
      <c r="AB3662" s="1">
        <v>44053</v>
      </c>
      <c r="AC3662">
        <v>3524.74</v>
      </c>
    </row>
    <row r="3663" spans="1:29">
      <c r="A3663" s="1">
        <v>44033</v>
      </c>
      <c r="B3663">
        <v>5568.0269842676098</v>
      </c>
      <c r="D3663" s="1">
        <v>44069</v>
      </c>
      <c r="E3663">
        <f t="shared" si="358"/>
        <v>3467.25</v>
      </c>
      <c r="F3663">
        <f t="shared" si="359"/>
        <v>5779.1885172532702</v>
      </c>
      <c r="G3663" s="2">
        <f t="shared" si="360"/>
        <v>-1.5032527278853181E-3</v>
      </c>
      <c r="H3663" s="2">
        <f t="shared" si="361"/>
        <v>1.3860175446857326E-2</v>
      </c>
      <c r="I3663">
        <f t="shared" si="362"/>
        <v>22555.327149009285</v>
      </c>
      <c r="J3663">
        <f t="shared" si="363"/>
        <v>51527.862776192778</v>
      </c>
      <c r="AB3663" s="1">
        <v>44054</v>
      </c>
      <c r="AC3663">
        <v>3503.3</v>
      </c>
    </row>
    <row r="3664" spans="1:29">
      <c r="A3664" s="1">
        <v>44034</v>
      </c>
      <c r="B3664">
        <v>5645.0025639162604</v>
      </c>
      <c r="D3664" s="1">
        <v>44070</v>
      </c>
      <c r="E3664">
        <f t="shared" si="358"/>
        <v>3448.35</v>
      </c>
      <c r="F3664">
        <f t="shared" si="359"/>
        <v>5686.6045357840503</v>
      </c>
      <c r="G3664" s="2">
        <f t="shared" si="360"/>
        <v>-5.4510058403633987E-3</v>
      </c>
      <c r="H3664" s="2">
        <f t="shared" si="361"/>
        <v>-1.6051588240396684E-2</v>
      </c>
      <c r="I3664">
        <f t="shared" si="362"/>
        <v>22432.377928988728</v>
      </c>
      <c r="J3664">
        <f t="shared" si="363"/>
        <v>50700.758740001671</v>
      </c>
      <c r="AB3664" s="1">
        <v>44055</v>
      </c>
      <c r="AC3664">
        <v>3498.42</v>
      </c>
    </row>
    <row r="3665" spans="1:29">
      <c r="A3665" s="1">
        <v>44035</v>
      </c>
      <c r="B3665">
        <v>5731.9279789766997</v>
      </c>
      <c r="D3665" s="1">
        <v>44071</v>
      </c>
      <c r="E3665">
        <f t="shared" si="358"/>
        <v>3450.83</v>
      </c>
      <c r="F3665">
        <f t="shared" si="359"/>
        <v>5817.6659605677896</v>
      </c>
      <c r="G3665" s="2">
        <f t="shared" si="360"/>
        <v>7.1918453753250233E-4</v>
      </c>
      <c r="H3665" s="2">
        <f t="shared" si="361"/>
        <v>2.3016046468699116E-2</v>
      </c>
      <c r="I3665">
        <f t="shared" si="362"/>
        <v>22448.510948335341</v>
      </c>
      <c r="J3665">
        <f t="shared" si="363"/>
        <v>51867.689759159846</v>
      </c>
      <c r="AB3665" s="1">
        <v>44056</v>
      </c>
      <c r="AC3665">
        <v>3480.65</v>
      </c>
    </row>
    <row r="3666" spans="1:29">
      <c r="A3666" s="1">
        <v>44036</v>
      </c>
      <c r="B3666">
        <v>5751.5173154307304</v>
      </c>
      <c r="D3666" s="1">
        <v>44074</v>
      </c>
      <c r="E3666">
        <f t="shared" si="358"/>
        <v>3465.28</v>
      </c>
      <c r="F3666">
        <f t="shared" si="359"/>
        <v>5854.3276693493399</v>
      </c>
      <c r="G3666" s="2">
        <f t="shared" si="360"/>
        <v>4.1873983940097226E-3</v>
      </c>
      <c r="H3666" s="2">
        <f t="shared" si="361"/>
        <v>6.270440726253346E-3</v>
      </c>
      <c r="I3666">
        <f t="shared" si="362"/>
        <v>22542.51180702831</v>
      </c>
      <c r="J3666">
        <f t="shared" si="363"/>
        <v>52192.923033402352</v>
      </c>
      <c r="AB3666" s="1">
        <v>44057</v>
      </c>
      <c r="AC3666">
        <v>3471.62</v>
      </c>
    </row>
    <row r="3667" spans="1:29">
      <c r="A3667" s="1">
        <v>44039</v>
      </c>
      <c r="B3667">
        <v>5836.7440838624198</v>
      </c>
      <c r="D3667" s="1">
        <v>44075</v>
      </c>
      <c r="E3667">
        <f t="shared" si="358"/>
        <v>3477.36</v>
      </c>
      <c r="F3667">
        <f t="shared" si="359"/>
        <v>5873.5249855068596</v>
      </c>
      <c r="G3667" s="2">
        <f t="shared" si="360"/>
        <v>3.4860097885307528E-3</v>
      </c>
      <c r="H3667" s="2">
        <f t="shared" si="361"/>
        <v>3.2478174617599173E-3</v>
      </c>
      <c r="I3667">
        <f t="shared" si="362"/>
        <v>22621.095223845681</v>
      </c>
      <c r="J3667">
        <f t="shared" si="363"/>
        <v>52362.436120210521</v>
      </c>
      <c r="AB3667" s="1">
        <v>44060</v>
      </c>
      <c r="AC3667">
        <v>3472.79</v>
      </c>
    </row>
    <row r="3668" spans="1:29">
      <c r="A3668" s="1">
        <v>44040</v>
      </c>
      <c r="B3668">
        <v>5871.4208026933302</v>
      </c>
      <c r="D3668" s="1">
        <v>44076</v>
      </c>
      <c r="E3668">
        <f t="shared" si="358"/>
        <v>3493.26</v>
      </c>
      <c r="F3668">
        <f t="shared" si="359"/>
        <v>5797.2694731892398</v>
      </c>
      <c r="G3668" s="2">
        <f t="shared" si="360"/>
        <v>4.5724342604733792E-3</v>
      </c>
      <c r="H3668" s="2">
        <f t="shared" si="361"/>
        <v>-1.3014270451390841E-2</v>
      </c>
      <c r="I3668">
        <f t="shared" si="362"/>
        <v>22724.528694656623</v>
      </c>
      <c r="J3668">
        <f t="shared" si="363"/>
        <v>51680.977215048428</v>
      </c>
      <c r="AB3668" s="1">
        <v>44061</v>
      </c>
      <c r="AC3668">
        <v>3473.34</v>
      </c>
    </row>
    <row r="3669" spans="1:29">
      <c r="A3669" s="1">
        <v>44041</v>
      </c>
      <c r="B3669">
        <v>5904.7435514390099</v>
      </c>
      <c r="D3669" s="1">
        <v>44077</v>
      </c>
      <c r="E3669">
        <f t="shared" si="358"/>
        <v>3497.68</v>
      </c>
      <c r="F3669">
        <f t="shared" si="359"/>
        <v>5787.0605785390599</v>
      </c>
      <c r="G3669" s="2">
        <f t="shared" si="360"/>
        <v>1.2652937370820627E-3</v>
      </c>
      <c r="H3669" s="2">
        <f t="shared" si="361"/>
        <v>-1.7923324929453358E-3</v>
      </c>
      <c r="I3669">
        <f t="shared" si="362"/>
        <v>22753.281898492114</v>
      </c>
      <c r="J3669">
        <f t="shared" si="363"/>
        <v>51588.347720318729</v>
      </c>
      <c r="AB3669" s="1">
        <v>44062</v>
      </c>
      <c r="AC3669">
        <v>3471.7</v>
      </c>
    </row>
    <row r="3670" spans="1:29">
      <c r="A3670" s="1">
        <v>44042</v>
      </c>
      <c r="B3670">
        <v>5890.9025009943198</v>
      </c>
      <c r="D3670" s="1">
        <v>44078</v>
      </c>
      <c r="E3670">
        <f t="shared" si="358"/>
        <v>3463.82</v>
      </c>
      <c r="F3670">
        <f t="shared" si="359"/>
        <v>5721.1247391693596</v>
      </c>
      <c r="G3670" s="2">
        <f t="shared" si="360"/>
        <v>-9.6807026371765748E-3</v>
      </c>
      <c r="H3670" s="2">
        <f t="shared" si="361"/>
        <v>-1.1425015900321444E-2</v>
      </c>
      <c r="I3670">
        <f t="shared" si="362"/>
        <v>22533.014142412958</v>
      </c>
      <c r="J3670">
        <f t="shared" si="363"/>
        <v>50998.950027342777</v>
      </c>
      <c r="AB3670" s="1">
        <v>44063</v>
      </c>
      <c r="AC3670">
        <v>3478.02</v>
      </c>
    </row>
    <row r="3671" spans="1:29">
      <c r="A3671" s="1">
        <v>44043</v>
      </c>
      <c r="B3671">
        <v>5950.07253041492</v>
      </c>
      <c r="D3671" s="1">
        <v>44082</v>
      </c>
      <c r="E3671">
        <f t="shared" si="358"/>
        <v>3467.79</v>
      </c>
      <c r="F3671">
        <f t="shared" si="359"/>
        <v>5758.2355013361903</v>
      </c>
      <c r="G3671" s="2">
        <f t="shared" si="360"/>
        <v>1.1461334595908035E-3</v>
      </c>
      <c r="H3671" s="2">
        <f t="shared" si="361"/>
        <v>6.4552707956154424E-3</v>
      </c>
      <c r="I3671">
        <f t="shared" si="362"/>
        <v>22558.839983867008</v>
      </c>
      <c r="J3671">
        <f t="shared" si="363"/>
        <v>51328.162060061331</v>
      </c>
      <c r="AB3671" s="1">
        <v>44064</v>
      </c>
      <c r="AC3671">
        <v>3482.07</v>
      </c>
    </row>
    <row r="3672" spans="1:29">
      <c r="A3672" s="1">
        <v>44046</v>
      </c>
      <c r="B3672">
        <v>5940.1554311769196</v>
      </c>
      <c r="D3672" s="1">
        <v>44083</v>
      </c>
      <c r="E3672">
        <f t="shared" si="358"/>
        <v>3463.44</v>
      </c>
      <c r="F3672">
        <f t="shared" si="359"/>
        <v>5780.0483096790203</v>
      </c>
      <c r="G3672" s="2">
        <f t="shared" si="360"/>
        <v>-1.2544012180668584E-3</v>
      </c>
      <c r="H3672" s="2">
        <f t="shared" si="361"/>
        <v>3.7567571220161419E-3</v>
      </c>
      <c r="I3672">
        <f t="shared" si="362"/>
        <v>22530.542147513072</v>
      </c>
      <c r="J3672">
        <f t="shared" si="363"/>
        <v>51520.98949844046</v>
      </c>
      <c r="AB3672" s="1">
        <v>44067</v>
      </c>
      <c r="AC3672">
        <v>3482.95</v>
      </c>
    </row>
    <row r="3673" spans="1:29">
      <c r="A3673" s="1">
        <v>44047</v>
      </c>
      <c r="B3673">
        <v>6071.3989741800196</v>
      </c>
      <c r="D3673" s="1">
        <v>44084</v>
      </c>
      <c r="E3673">
        <f t="shared" si="358"/>
        <v>3469.32</v>
      </c>
      <c r="F3673">
        <f t="shared" si="359"/>
        <v>5819.3662352513702</v>
      </c>
      <c r="G3673" s="2">
        <f t="shared" si="360"/>
        <v>1.6977340447648093E-3</v>
      </c>
      <c r="H3673" s="2">
        <f t="shared" si="361"/>
        <v>6.771003207645199E-3</v>
      </c>
      <c r="I3673">
        <f t="shared" si="362"/>
        <v>22568.793015963915</v>
      </c>
      <c r="J3673">
        <f t="shared" si="363"/>
        <v>51869.838283595454</v>
      </c>
      <c r="AB3673" s="1">
        <v>44068</v>
      </c>
      <c r="AC3673">
        <v>3472.47</v>
      </c>
    </row>
    <row r="3674" spans="1:29">
      <c r="A3674" s="1">
        <v>44048</v>
      </c>
      <c r="B3674">
        <v>6155.0106748943099</v>
      </c>
      <c r="D3674" s="1">
        <v>44085</v>
      </c>
      <c r="E3674">
        <f t="shared" si="358"/>
        <v>3474.34</v>
      </c>
      <c r="F3674">
        <f t="shared" si="359"/>
        <v>5777.62176295474</v>
      </c>
      <c r="G3674" s="2">
        <f t="shared" si="360"/>
        <v>1.4469694349323881E-3</v>
      </c>
      <c r="H3674" s="2">
        <f t="shared" si="361"/>
        <v>-7.2047200871436009E-3</v>
      </c>
      <c r="I3674">
        <f t="shared" si="362"/>
        <v>22601.44936964133</v>
      </c>
      <c r="J3674">
        <f t="shared" si="363"/>
        <v>51496.130617796749</v>
      </c>
      <c r="AB3674" s="1">
        <v>44069</v>
      </c>
      <c r="AC3674">
        <v>3467.25</v>
      </c>
    </row>
    <row r="3675" spans="1:29">
      <c r="A3675" s="1">
        <v>44049</v>
      </c>
      <c r="B3675">
        <v>6227.5024538697198</v>
      </c>
      <c r="D3675" s="1">
        <v>44088</v>
      </c>
      <c r="E3675">
        <f t="shared" si="358"/>
        <v>3479.01</v>
      </c>
      <c r="F3675">
        <f t="shared" si="359"/>
        <v>5830.4473862035902</v>
      </c>
      <c r="G3675" s="2">
        <f t="shared" si="360"/>
        <v>1.3441401820202259E-3</v>
      </c>
      <c r="H3675" s="2">
        <f t="shared" si="361"/>
        <v>9.1117940135064471E-3</v>
      </c>
      <c r="I3675">
        <f t="shared" si="362"/>
        <v>22631.82888591096</v>
      </c>
      <c r="J3675">
        <f t="shared" si="363"/>
        <v>51965.352752478735</v>
      </c>
      <c r="AB3675" s="1">
        <v>44070</v>
      </c>
      <c r="AC3675">
        <v>3448.35</v>
      </c>
    </row>
    <row r="3676" spans="1:29">
      <c r="A3676" s="1">
        <v>44050</v>
      </c>
      <c r="B3676">
        <v>6096.9573800677099</v>
      </c>
      <c r="D3676" s="1">
        <v>44089</v>
      </c>
      <c r="E3676">
        <f t="shared" si="358"/>
        <v>3477.88</v>
      </c>
      <c r="F3676">
        <f t="shared" si="359"/>
        <v>5834.5198527847497</v>
      </c>
      <c r="G3676" s="2">
        <f t="shared" si="360"/>
        <v>-3.248050451134521E-4</v>
      </c>
      <c r="H3676" s="2">
        <f t="shared" si="361"/>
        <v>6.6713348484123214E-4</v>
      </c>
      <c r="I3676">
        <f t="shared" si="362"/>
        <v>22624.477953708672</v>
      </c>
      <c r="J3676">
        <f t="shared" si="363"/>
        <v>52000.020579351498</v>
      </c>
      <c r="AB3676" s="1">
        <v>44071</v>
      </c>
      <c r="AC3676">
        <v>3450.83</v>
      </c>
    </row>
    <row r="3677" spans="1:29">
      <c r="A3677" s="1">
        <v>44053</v>
      </c>
      <c r="B3677">
        <v>6128.8619727399</v>
      </c>
      <c r="D3677" s="1">
        <v>44090</v>
      </c>
      <c r="E3677">
        <f t="shared" si="358"/>
        <v>3478.56</v>
      </c>
      <c r="F3677">
        <f t="shared" si="359"/>
        <v>5847.1111024639504</v>
      </c>
      <c r="G3677" s="2">
        <f t="shared" si="360"/>
        <v>1.9552140959433473E-4</v>
      </c>
      <c r="H3677" s="2">
        <f t="shared" si="361"/>
        <v>2.1267117818556066E-3</v>
      </c>
      <c r="I3677">
        <f t="shared" si="362"/>
        <v>22628.901523529519</v>
      </c>
      <c r="J3677">
        <f t="shared" si="363"/>
        <v>52110.609635774337</v>
      </c>
      <c r="AB3677" s="1">
        <v>44074</v>
      </c>
      <c r="AC3677">
        <v>3465.28</v>
      </c>
    </row>
    <row r="3678" spans="1:29">
      <c r="A3678" s="1">
        <v>44054</v>
      </c>
      <c r="B3678">
        <v>5812.7453792466904</v>
      </c>
      <c r="D3678" s="1">
        <v>44091</v>
      </c>
      <c r="E3678">
        <f t="shared" si="358"/>
        <v>3481.17</v>
      </c>
      <c r="F3678">
        <f t="shared" si="359"/>
        <v>5793.2260106702097</v>
      </c>
      <c r="G3678" s="2">
        <f t="shared" si="360"/>
        <v>7.5031047329932044E-4</v>
      </c>
      <c r="H3678" s="2">
        <f t="shared" si="361"/>
        <v>-9.2470269743043839E-3</v>
      </c>
      <c r="I3678">
        <f t="shared" si="362"/>
        <v>22645.880225341883</v>
      </c>
      <c r="J3678">
        <f t="shared" si="363"/>
        <v>51628.741422824889</v>
      </c>
      <c r="AB3678" s="1">
        <v>44075</v>
      </c>
      <c r="AC3678">
        <v>3477.36</v>
      </c>
    </row>
    <row r="3679" spans="1:29">
      <c r="A3679" s="1">
        <v>44055</v>
      </c>
      <c r="B3679">
        <v>5815.43367422145</v>
      </c>
      <c r="D3679" s="1">
        <v>44092</v>
      </c>
      <c r="E3679">
        <f t="shared" si="358"/>
        <v>3477.73</v>
      </c>
      <c r="F3679">
        <f t="shared" si="359"/>
        <v>5822.2844611344999</v>
      </c>
      <c r="G3679" s="2">
        <f t="shared" si="360"/>
        <v>-9.8817351637525697E-4</v>
      </c>
      <c r="H3679" s="2">
        <f t="shared" si="361"/>
        <v>4.9845867179128759E-3</v>
      </c>
      <c r="I3679">
        <f t="shared" si="362"/>
        <v>22623.502166248196</v>
      </c>
      <c r="J3679">
        <f t="shared" si="363"/>
        <v>51886.089361583654</v>
      </c>
      <c r="AB3679" s="1">
        <v>44076</v>
      </c>
      <c r="AC3679">
        <v>3493.26</v>
      </c>
    </row>
    <row r="3680" spans="1:29">
      <c r="A3680" s="1">
        <v>44056</v>
      </c>
      <c r="B3680">
        <v>5852.7053608526503</v>
      </c>
      <c r="D3680" s="1">
        <v>44095</v>
      </c>
      <c r="E3680">
        <f t="shared" si="358"/>
        <v>3475.99</v>
      </c>
      <c r="F3680">
        <f t="shared" si="359"/>
        <v>5670.6382877182696</v>
      </c>
      <c r="G3680" s="2">
        <f t="shared" si="360"/>
        <v>-5.0032636231112093E-4</v>
      </c>
      <c r="H3680" s="2">
        <f t="shared" si="361"/>
        <v>-2.6077169266930964E-2</v>
      </c>
      <c r="I3680">
        <f t="shared" si="362"/>
        <v>22612.18303170662</v>
      </c>
      <c r="J3680">
        <f t="shared" si="363"/>
        <v>50533.04702670253</v>
      </c>
      <c r="AB3680" s="1">
        <v>44077</v>
      </c>
      <c r="AC3680">
        <v>3497.68</v>
      </c>
    </row>
    <row r="3681" spans="1:29">
      <c r="A3681" s="1">
        <v>44057</v>
      </c>
      <c r="B3681">
        <v>5779.7018054970804</v>
      </c>
      <c r="D3681" s="1">
        <v>44096</v>
      </c>
      <c r="E3681">
        <f t="shared" si="358"/>
        <v>3478.6</v>
      </c>
      <c r="F3681">
        <f t="shared" si="359"/>
        <v>5663.70936923727</v>
      </c>
      <c r="G3681" s="2">
        <f t="shared" si="360"/>
        <v>7.508652211312139E-4</v>
      </c>
      <c r="H3681" s="2">
        <f t="shared" si="361"/>
        <v>-1.2532431324714702E-3</v>
      </c>
      <c r="I3681">
        <f t="shared" si="362"/>
        <v>22629.16173351898</v>
      </c>
      <c r="J3681">
        <f t="shared" si="363"/>
        <v>50469.716832553459</v>
      </c>
      <c r="AB3681" s="1">
        <v>44078</v>
      </c>
      <c r="AC3681">
        <v>3463.82</v>
      </c>
    </row>
    <row r="3682" spans="1:29">
      <c r="A3682" s="1">
        <v>44060</v>
      </c>
      <c r="B3682">
        <v>5928.8987589873204</v>
      </c>
      <c r="D3682" s="1">
        <v>44097</v>
      </c>
      <c r="E3682">
        <f t="shared" si="358"/>
        <v>3471.36</v>
      </c>
      <c r="F3682">
        <f t="shared" si="359"/>
        <v>5536.51080399902</v>
      </c>
      <c r="G3682" s="2">
        <f t="shared" si="360"/>
        <v>-2.0812970735352154E-3</v>
      </c>
      <c r="H3682" s="2">
        <f t="shared" si="361"/>
        <v>-2.2489875402826685E-2</v>
      </c>
      <c r="I3682">
        <f t="shared" si="362"/>
        <v>22582.063725426451</v>
      </c>
      <c r="J3682">
        <f t="shared" si="363"/>
        <v>49334.659189373386</v>
      </c>
      <c r="AB3682" s="1">
        <v>44082</v>
      </c>
      <c r="AC3682">
        <v>3467.79</v>
      </c>
    </row>
    <row r="3683" spans="1:29">
      <c r="A3683" s="1">
        <v>44061</v>
      </c>
      <c r="B3683">
        <v>5972.7059593120903</v>
      </c>
      <c r="D3683" s="1">
        <v>44098</v>
      </c>
      <c r="E3683">
        <f t="shared" si="358"/>
        <v>3463</v>
      </c>
      <c r="F3683">
        <f t="shared" si="359"/>
        <v>5549.0100779423201</v>
      </c>
      <c r="G3683" s="2">
        <f t="shared" si="360"/>
        <v>-2.4082780235988865E-3</v>
      </c>
      <c r="H3683" s="2">
        <f t="shared" si="361"/>
        <v>2.2262593102407532E-3</v>
      </c>
      <c r="I3683">
        <f t="shared" si="362"/>
        <v>22527.679837628995</v>
      </c>
      <c r="J3683">
        <f t="shared" si="363"/>
        <v>49444.490933711277</v>
      </c>
      <c r="AB3683" s="1">
        <v>44083</v>
      </c>
      <c r="AC3683">
        <v>3463.44</v>
      </c>
    </row>
    <row r="3684" spans="1:29">
      <c r="A3684" s="1">
        <v>44062</v>
      </c>
      <c r="B3684">
        <v>5837.5958161015697</v>
      </c>
      <c r="D3684" s="1">
        <v>44099</v>
      </c>
      <c r="E3684">
        <f t="shared" si="358"/>
        <v>3453.86</v>
      </c>
      <c r="F3684">
        <f t="shared" si="359"/>
        <v>5502.11704123453</v>
      </c>
      <c r="G3684" s="2">
        <f t="shared" si="360"/>
        <v>-2.6393300606409875E-3</v>
      </c>
      <c r="H3684" s="2">
        <f t="shared" si="361"/>
        <v>-8.4820523135922584E-3</v>
      </c>
      <c r="I3684">
        <f t="shared" si="362"/>
        <v>22468.221855037045</v>
      </c>
      <c r="J3684">
        <f t="shared" si="363"/>
        <v>49025.1001749926</v>
      </c>
      <c r="AB3684" s="1">
        <v>44084</v>
      </c>
      <c r="AC3684">
        <v>3469.32</v>
      </c>
    </row>
    <row r="3685" spans="1:29">
      <c r="A3685" s="1">
        <v>44063</v>
      </c>
      <c r="B3685">
        <v>5777.7154749523297</v>
      </c>
      <c r="D3685" s="1">
        <v>44102</v>
      </c>
      <c r="E3685">
        <f t="shared" si="358"/>
        <v>3455.86</v>
      </c>
      <c r="F3685">
        <f t="shared" si="359"/>
        <v>5548.7536944895701</v>
      </c>
      <c r="G3685" s="2">
        <f t="shared" si="360"/>
        <v>5.7906226656556647E-4</v>
      </c>
      <c r="H3685" s="2">
        <f t="shared" si="361"/>
        <v>8.444779691951421E-3</v>
      </c>
      <c r="I3685">
        <f t="shared" si="362"/>
        <v>22481.232354510121</v>
      </c>
      <c r="J3685">
        <f t="shared" si="363"/>
        <v>49439.106345346256</v>
      </c>
      <c r="AB3685" s="1">
        <v>44085</v>
      </c>
      <c r="AC3685">
        <v>3474.34</v>
      </c>
    </row>
    <row r="3686" spans="1:29">
      <c r="A3686" s="1">
        <v>44064</v>
      </c>
      <c r="B3686">
        <v>5785.2811460660796</v>
      </c>
      <c r="D3686" s="1">
        <v>44103</v>
      </c>
      <c r="E3686">
        <f t="shared" si="358"/>
        <v>3462.61</v>
      </c>
      <c r="F3686">
        <f t="shared" si="359"/>
        <v>5623.5242525260601</v>
      </c>
      <c r="G3686" s="2">
        <f t="shared" si="360"/>
        <v>1.9532041228522701E-3</v>
      </c>
      <c r="H3686" s="2">
        <f t="shared" si="361"/>
        <v>1.3443849397392149E-2</v>
      </c>
      <c r="I3686">
        <f t="shared" si="362"/>
        <v>22525.142790231748</v>
      </c>
      <c r="J3686">
        <f t="shared" si="363"/>
        <v>50103.75824539474</v>
      </c>
      <c r="AB3686" s="1">
        <v>44088</v>
      </c>
      <c r="AC3686">
        <v>3479.01</v>
      </c>
    </row>
    <row r="3687" spans="1:29">
      <c r="A3687" s="1">
        <v>44067</v>
      </c>
      <c r="B3687">
        <v>5764.3758254639697</v>
      </c>
      <c r="D3687" s="1">
        <v>44104</v>
      </c>
      <c r="E3687">
        <f t="shared" si="358"/>
        <v>3455.36</v>
      </c>
      <c r="F3687">
        <f t="shared" si="359"/>
        <v>5590.5343867048896</v>
      </c>
      <c r="G3687" s="2">
        <f t="shared" si="360"/>
        <v>-2.0937962981681935E-3</v>
      </c>
      <c r="H3687" s="2">
        <f t="shared" si="361"/>
        <v>-5.8977533223003916E-3</v>
      </c>
      <c r="I3687">
        <f t="shared" si="362"/>
        <v>22477.979729641851</v>
      </c>
      <c r="J3687">
        <f t="shared" si="363"/>
        <v>49808.258638743231</v>
      </c>
      <c r="AB3687" s="1">
        <v>44089</v>
      </c>
      <c r="AC3687">
        <v>3477.88</v>
      </c>
    </row>
    <row r="3688" spans="1:29">
      <c r="A3688" s="1">
        <v>44068</v>
      </c>
      <c r="B3688">
        <v>5700.0067331956398</v>
      </c>
      <c r="D3688" s="1">
        <v>44105</v>
      </c>
      <c r="E3688">
        <f t="shared" si="358"/>
        <v>3459.37</v>
      </c>
      <c r="F3688">
        <f t="shared" si="359"/>
        <v>5654.3235029909401</v>
      </c>
      <c r="G3688" s="2">
        <f t="shared" si="360"/>
        <v>1.160515836265974E-3</v>
      </c>
      <c r="H3688" s="2">
        <f t="shared" si="361"/>
        <v>1.1378850941556296E-2</v>
      </c>
      <c r="I3688">
        <f t="shared" si="362"/>
        <v>22504.065781085366</v>
      </c>
      <c r="J3688">
        <f t="shared" si="363"/>
        <v>50375.019389451969</v>
      </c>
      <c r="AB3688" s="1">
        <v>44090</v>
      </c>
      <c r="AC3688">
        <v>3478.56</v>
      </c>
    </row>
    <row r="3689" spans="1:29">
      <c r="A3689" s="1">
        <v>44069</v>
      </c>
      <c r="B3689">
        <v>5779.1885172532702</v>
      </c>
      <c r="D3689" s="1">
        <v>44106</v>
      </c>
      <c r="E3689">
        <f t="shared" si="358"/>
        <v>3455.96</v>
      </c>
      <c r="F3689">
        <f t="shared" si="359"/>
        <v>5621.9141012710998</v>
      </c>
      <c r="G3689" s="2">
        <f t="shared" si="360"/>
        <v>-9.8572861532586487E-4</v>
      </c>
      <c r="H3689" s="2">
        <f t="shared" si="361"/>
        <v>-5.7631404104953373E-3</v>
      </c>
      <c r="I3689">
        <f t="shared" si="362"/>
        <v>22481.882879483775</v>
      </c>
      <c r="J3689">
        <f t="shared" si="363"/>
        <v>50084.701079529135</v>
      </c>
      <c r="AB3689" s="1">
        <v>44091</v>
      </c>
      <c r="AC3689">
        <v>3481.17</v>
      </c>
    </row>
    <row r="3690" spans="1:29">
      <c r="A3690" s="1">
        <v>44070</v>
      </c>
      <c r="B3690">
        <v>5686.6045357840503</v>
      </c>
      <c r="D3690" s="1">
        <v>44109</v>
      </c>
      <c r="E3690">
        <f t="shared" si="358"/>
        <v>3447.34</v>
      </c>
      <c r="F3690">
        <f t="shared" si="359"/>
        <v>5642.0654434943999</v>
      </c>
      <c r="G3690" s="2">
        <f t="shared" si="360"/>
        <v>-2.4942418315025972E-3</v>
      </c>
      <c r="H3690" s="2">
        <f t="shared" si="361"/>
        <v>3.553078065270688E-3</v>
      </c>
      <c r="I3690">
        <f t="shared" si="362"/>
        <v>22425.807626754824</v>
      </c>
      <c r="J3690">
        <f t="shared" si="363"/>
        <v>50262.655932340444</v>
      </c>
      <c r="AB3690" s="1">
        <v>44092</v>
      </c>
      <c r="AC3690">
        <v>3477.73</v>
      </c>
    </row>
    <row r="3691" spans="1:29">
      <c r="A3691" s="1">
        <v>44071</v>
      </c>
      <c r="B3691">
        <v>5817.6659605677896</v>
      </c>
      <c r="D3691" s="1">
        <v>44110</v>
      </c>
      <c r="E3691">
        <f t="shared" si="358"/>
        <v>3461.43</v>
      </c>
      <c r="F3691">
        <f t="shared" si="359"/>
        <v>5633.5131972428999</v>
      </c>
      <c r="G3691" s="2">
        <f t="shared" si="360"/>
        <v>4.0872092685955153E-3</v>
      </c>
      <c r="H3691" s="2">
        <f t="shared" si="361"/>
        <v>-1.547149818226378E-3</v>
      </c>
      <c r="I3691">
        <f t="shared" si="362"/>
        <v>22517.466595542635</v>
      </c>
      <c r="J3691">
        <f t="shared" si="363"/>
        <v>50184.892073351148</v>
      </c>
      <c r="AB3691" s="1">
        <v>44095</v>
      </c>
      <c r="AC3691">
        <v>3475.99</v>
      </c>
    </row>
    <row r="3692" spans="1:29">
      <c r="A3692" s="1">
        <v>44074</v>
      </c>
      <c r="B3692">
        <v>5854.3276693493399</v>
      </c>
      <c r="D3692" s="1">
        <v>44111</v>
      </c>
      <c r="E3692">
        <f t="shared" si="358"/>
        <v>3451.02</v>
      </c>
      <c r="F3692">
        <f t="shared" si="359"/>
        <v>5567.0208696269801</v>
      </c>
      <c r="G3692" s="2">
        <f t="shared" si="360"/>
        <v>-3.0074275660636474E-3</v>
      </c>
      <c r="H3692" s="2">
        <f t="shared" si="361"/>
        <v>-1.1834344120510687E-2</v>
      </c>
      <c r="I3692">
        <f t="shared" si="362"/>
        <v>22449.746945785282</v>
      </c>
      <c r="J3692">
        <f t="shared" si="363"/>
        <v>49590.986790904426</v>
      </c>
      <c r="AB3692" s="1">
        <v>44096</v>
      </c>
      <c r="AC3692">
        <v>3478.6</v>
      </c>
    </row>
    <row r="3693" spans="1:29">
      <c r="A3693" s="1">
        <v>44075</v>
      </c>
      <c r="B3693">
        <v>5873.5249855068596</v>
      </c>
      <c r="D3693" s="1">
        <v>44112</v>
      </c>
      <c r="E3693">
        <f t="shared" si="358"/>
        <v>3458.55</v>
      </c>
      <c r="F3693">
        <f t="shared" si="359"/>
        <v>5594.3282704508001</v>
      </c>
      <c r="G3693" s="2">
        <f t="shared" si="360"/>
        <v>2.1819635933724157E-3</v>
      </c>
      <c r="H3693" s="2">
        <f t="shared" si="361"/>
        <v>4.8738597848377533E-3</v>
      </c>
      <c r="I3693">
        <f t="shared" si="362"/>
        <v>22498.731476301411</v>
      </c>
      <c r="J3693">
        <f t="shared" si="363"/>
        <v>49832.686307115029</v>
      </c>
      <c r="AB3693" s="1">
        <v>44097</v>
      </c>
      <c r="AC3693">
        <v>3471.36</v>
      </c>
    </row>
    <row r="3694" spans="1:29">
      <c r="A3694" s="1">
        <v>44076</v>
      </c>
      <c r="B3694">
        <v>5797.2694731892398</v>
      </c>
      <c r="D3694" s="1">
        <v>44113</v>
      </c>
      <c r="E3694">
        <f t="shared" si="358"/>
        <v>3460.01</v>
      </c>
      <c r="F3694">
        <f t="shared" si="359"/>
        <v>5686.9659496295999</v>
      </c>
      <c r="G3694" s="2">
        <f t="shared" si="360"/>
        <v>4.2214222723391259E-4</v>
      </c>
      <c r="H3694" s="2">
        <f t="shared" si="361"/>
        <v>1.6527864822636431E-2</v>
      </c>
      <c r="I3694">
        <f t="shared" si="362"/>
        <v>22508.229140916756</v>
      </c>
      <c r="J3694">
        <f t="shared" si="363"/>
        <v>50656.314210147866</v>
      </c>
      <c r="AB3694" s="1">
        <v>44098</v>
      </c>
      <c r="AC3694">
        <v>3463</v>
      </c>
    </row>
    <row r="3695" spans="1:29">
      <c r="A3695" s="1">
        <v>44077</v>
      </c>
      <c r="B3695">
        <v>5787.0605785390599</v>
      </c>
      <c r="D3695" s="1">
        <v>44117</v>
      </c>
      <c r="E3695">
        <f t="shared" si="358"/>
        <v>3478.11</v>
      </c>
      <c r="F3695">
        <f t="shared" si="359"/>
        <v>5624.2312822507001</v>
      </c>
      <c r="G3695" s="2">
        <f t="shared" si="360"/>
        <v>5.2311987537607685E-3</v>
      </c>
      <c r="H3695" s="2">
        <f t="shared" si="361"/>
        <v>-1.1062656222172984E-2</v>
      </c>
      <c r="I3695">
        <f t="shared" si="362"/>
        <v>22625.974161148082</v>
      </c>
      <c r="J3695">
        <f t="shared" si="363"/>
        <v>50095.920820558626</v>
      </c>
      <c r="AB3695" s="1">
        <v>44099</v>
      </c>
      <c r="AC3695">
        <v>3453.86</v>
      </c>
    </row>
    <row r="3696" spans="1:29">
      <c r="A3696" s="1">
        <v>44078</v>
      </c>
      <c r="B3696">
        <v>5721.1247391693596</v>
      </c>
      <c r="D3696" s="1">
        <v>44118</v>
      </c>
      <c r="E3696">
        <f t="shared" si="358"/>
        <v>3479.48</v>
      </c>
      <c r="F3696">
        <f t="shared" si="359"/>
        <v>5664.9646848742505</v>
      </c>
      <c r="G3696" s="2">
        <f t="shared" si="360"/>
        <v>3.9389208506923623E-4</v>
      </c>
      <c r="H3696" s="2">
        <f t="shared" si="361"/>
        <v>7.2111343579558066E-3</v>
      </c>
      <c r="I3696">
        <f t="shared" si="362"/>
        <v>22634.88635328714</v>
      </c>
      <c r="J3696">
        <f t="shared" si="363"/>
        <v>50457.169236381189</v>
      </c>
      <c r="AB3696" s="1">
        <v>44102</v>
      </c>
      <c r="AC3696">
        <v>3455.86</v>
      </c>
    </row>
    <row r="3697" spans="1:29">
      <c r="A3697" s="1">
        <v>44082</v>
      </c>
      <c r="B3697">
        <v>5758.2355013361903</v>
      </c>
      <c r="D3697" s="1">
        <v>44119</v>
      </c>
      <c r="E3697">
        <f t="shared" si="358"/>
        <v>3474.27</v>
      </c>
      <c r="F3697">
        <f t="shared" si="359"/>
        <v>5661.2824933148204</v>
      </c>
      <c r="G3697" s="2">
        <f t="shared" si="360"/>
        <v>-1.4973501787624022E-3</v>
      </c>
      <c r="H3697" s="2">
        <f t="shared" si="361"/>
        <v>-6.8134294227865022E-4</v>
      </c>
      <c r="I3697">
        <f t="shared" si="362"/>
        <v>22600.994002159779</v>
      </c>
      <c r="J3697">
        <f t="shared" si="363"/>
        <v>50422.790600234621</v>
      </c>
      <c r="AB3697" s="1">
        <v>44103</v>
      </c>
      <c r="AC3697">
        <v>3462.61</v>
      </c>
    </row>
    <row r="3698" spans="1:29">
      <c r="A3698" s="1">
        <v>44083</v>
      </c>
      <c r="B3698">
        <v>5780.0483096790203</v>
      </c>
      <c r="D3698" s="1">
        <v>44120</v>
      </c>
      <c r="E3698">
        <f t="shared" si="358"/>
        <v>3475.78</v>
      </c>
      <c r="F3698">
        <f t="shared" si="359"/>
        <v>5653.2341199963403</v>
      </c>
      <c r="G3698" s="2">
        <f t="shared" si="360"/>
        <v>4.3462367634061749E-4</v>
      </c>
      <c r="H3698" s="2">
        <f t="shared" si="361"/>
        <v>-1.453001160298483E-3</v>
      </c>
      <c r="I3698">
        <f t="shared" si="362"/>
        <v>22610.81692926195</v>
      </c>
      <c r="J3698">
        <f t="shared" si="363"/>
        <v>50349.526226986993</v>
      </c>
      <c r="AB3698" s="1">
        <v>44104</v>
      </c>
      <c r="AC3698">
        <v>3455.36</v>
      </c>
    </row>
    <row r="3699" spans="1:29">
      <c r="A3699" s="1">
        <v>44084</v>
      </c>
      <c r="B3699">
        <v>5819.3662352513702</v>
      </c>
      <c r="D3699" s="1">
        <v>44123</v>
      </c>
      <c r="E3699">
        <f t="shared" si="358"/>
        <v>3472.51</v>
      </c>
      <c r="F3699">
        <f t="shared" si="359"/>
        <v>5665.9640415612203</v>
      </c>
      <c r="G3699" s="2">
        <f t="shared" si="360"/>
        <v>-9.4079602276320173E-4</v>
      </c>
      <c r="H3699" s="2">
        <f t="shared" si="361"/>
        <v>2.2204453053714331E-3</v>
      </c>
      <c r="I3699">
        <f t="shared" si="362"/>
        <v>22589.544762623475</v>
      </c>
      <c r="J3699">
        <f t="shared" si="363"/>
        <v>50461.324596125378</v>
      </c>
      <c r="AB3699" s="1">
        <v>44105</v>
      </c>
      <c r="AC3699">
        <v>3459.37</v>
      </c>
    </row>
    <row r="3700" spans="1:29">
      <c r="A3700" s="1">
        <v>44085</v>
      </c>
      <c r="B3700">
        <v>5777.62176295474</v>
      </c>
      <c r="D3700" s="1">
        <v>44124</v>
      </c>
      <c r="E3700">
        <f t="shared" si="358"/>
        <v>3462.31</v>
      </c>
      <c r="F3700">
        <f t="shared" si="359"/>
        <v>5659.9732308531402</v>
      </c>
      <c r="G3700" s="2">
        <f t="shared" si="360"/>
        <v>-2.9373565518890921E-3</v>
      </c>
      <c r="H3700" s="2">
        <f t="shared" si="361"/>
        <v>-1.0886821975464637E-3</v>
      </c>
      <c r="I3700">
        <f t="shared" si="362"/>
        <v>22523.191215310791</v>
      </c>
      <c r="J3700">
        <f t="shared" si="363"/>
        <v>50406.388250372962</v>
      </c>
      <c r="AB3700" s="1">
        <v>44106</v>
      </c>
      <c r="AC3700">
        <v>3455.96</v>
      </c>
    </row>
    <row r="3701" spans="1:29">
      <c r="A3701" s="1">
        <v>44088</v>
      </c>
      <c r="B3701">
        <v>5830.4473862035902</v>
      </c>
      <c r="D3701" s="1">
        <v>44125</v>
      </c>
      <c r="E3701">
        <f t="shared" si="358"/>
        <v>3458.77</v>
      </c>
      <c r="F3701">
        <f t="shared" si="359"/>
        <v>5695.9858866582599</v>
      </c>
      <c r="G3701" s="2">
        <f t="shared" si="360"/>
        <v>-1.0224387764238285E-3</v>
      </c>
      <c r="H3701" s="2">
        <f t="shared" si="361"/>
        <v>6.3313409224328935E-3</v>
      </c>
      <c r="I3701">
        <f t="shared" si="362"/>
        <v>22500.162631243449</v>
      </c>
      <c r="J3701">
        <f t="shared" si="363"/>
        <v>50725.528279054583</v>
      </c>
      <c r="AB3701" s="1">
        <v>44109</v>
      </c>
      <c r="AC3701">
        <v>3447.34</v>
      </c>
    </row>
    <row r="3702" spans="1:29">
      <c r="A3702" s="1">
        <v>44089</v>
      </c>
      <c r="B3702">
        <v>5834.5198527847497</v>
      </c>
      <c r="D3702" s="1">
        <v>44126</v>
      </c>
      <c r="E3702">
        <f t="shared" si="358"/>
        <v>3451.26</v>
      </c>
      <c r="F3702">
        <f t="shared" si="359"/>
        <v>5611.6218976793198</v>
      </c>
      <c r="G3702" s="2">
        <f t="shared" si="360"/>
        <v>-2.1712921067315039E-3</v>
      </c>
      <c r="H3702" s="2">
        <f t="shared" si="361"/>
        <v>-1.4842479475570302E-2</v>
      </c>
      <c r="I3702">
        <f t="shared" si="362"/>
        <v>22451.308205722056</v>
      </c>
      <c r="J3702">
        <f t="shared" si="363"/>
        <v>49972.635666685259</v>
      </c>
      <c r="AB3702" s="1">
        <v>44110</v>
      </c>
      <c r="AC3702">
        <v>3461.43</v>
      </c>
    </row>
    <row r="3703" spans="1:29">
      <c r="A3703" s="1">
        <v>44090</v>
      </c>
      <c r="B3703">
        <v>5847.1111024639504</v>
      </c>
      <c r="D3703" s="1">
        <v>44127</v>
      </c>
      <c r="E3703">
        <f t="shared" si="358"/>
        <v>3456.98</v>
      </c>
      <c r="F3703">
        <f t="shared" si="359"/>
        <v>5622.5171853788397</v>
      </c>
      <c r="G3703" s="2">
        <f t="shared" si="360"/>
        <v>1.6573657157095134E-3</v>
      </c>
      <c r="H3703" s="2">
        <f t="shared" si="361"/>
        <v>1.9102084926870496E-3</v>
      </c>
      <c r="I3703">
        <f t="shared" si="362"/>
        <v>22488.518234215047</v>
      </c>
      <c r="J3703">
        <f t="shared" si="363"/>
        <v>50068.093819737711</v>
      </c>
      <c r="AB3703" s="1">
        <v>44111</v>
      </c>
      <c r="AC3703">
        <v>3451.02</v>
      </c>
    </row>
    <row r="3704" spans="1:29">
      <c r="A3704" s="1">
        <v>44091</v>
      </c>
      <c r="B3704">
        <v>5793.2260106702097</v>
      </c>
      <c r="D3704" s="1">
        <v>44130</v>
      </c>
      <c r="E3704">
        <f t="shared" si="358"/>
        <v>3466.55</v>
      </c>
      <c r="F3704">
        <f t="shared" si="359"/>
        <v>5640.8264591627403</v>
      </c>
      <c r="G3704" s="2">
        <f t="shared" si="360"/>
        <v>2.7683122262784909E-3</v>
      </c>
      <c r="H3704" s="2">
        <f t="shared" si="361"/>
        <v>3.2250701482262286E-3</v>
      </c>
      <c r="I3704">
        <f t="shared" si="362"/>
        <v>22550.773474193713</v>
      </c>
      <c r="J3704">
        <f t="shared" si="363"/>
        <v>50229.566934494331</v>
      </c>
      <c r="AB3704" s="1">
        <v>44112</v>
      </c>
      <c r="AC3704">
        <v>3458.55</v>
      </c>
    </row>
    <row r="3705" spans="1:29">
      <c r="A3705" s="1">
        <v>44092</v>
      </c>
      <c r="B3705">
        <v>5822.2844611344999</v>
      </c>
      <c r="D3705" s="1">
        <v>44131</v>
      </c>
      <c r="E3705">
        <f t="shared" si="358"/>
        <v>3474.82</v>
      </c>
      <c r="F3705">
        <f t="shared" si="359"/>
        <v>5670.3593057185199</v>
      </c>
      <c r="G3705" s="2">
        <f t="shared" si="360"/>
        <v>2.3856572096176976E-3</v>
      </c>
      <c r="H3705" s="2">
        <f t="shared" si="361"/>
        <v>5.2042039115468234E-3</v>
      </c>
      <c r="I3705">
        <f t="shared" si="362"/>
        <v>22604.571889514878</v>
      </c>
      <c r="J3705">
        <f t="shared" si="363"/>
        <v>50490.971843210122</v>
      </c>
      <c r="AB3705" s="1">
        <v>44113</v>
      </c>
      <c r="AC3705">
        <v>3460.01</v>
      </c>
    </row>
    <row r="3706" spans="1:29">
      <c r="A3706" s="1">
        <v>44095</v>
      </c>
      <c r="B3706">
        <v>5670.6382877182696</v>
      </c>
      <c r="D3706" s="1">
        <v>44132</v>
      </c>
      <c r="E3706">
        <f t="shared" si="358"/>
        <v>3468.06</v>
      </c>
      <c r="F3706">
        <f t="shared" si="359"/>
        <v>5562.2084161029197</v>
      </c>
      <c r="G3706" s="2">
        <f t="shared" si="360"/>
        <v>-1.9454245111977242E-3</v>
      </c>
      <c r="H3706" s="2">
        <f t="shared" si="361"/>
        <v>-1.9104371529031803E-2</v>
      </c>
      <c r="I3706">
        <f t="shared" si="362"/>
        <v>22560.596401295887</v>
      </c>
      <c r="J3706">
        <f t="shared" si="363"/>
        <v>49526.373558255553</v>
      </c>
      <c r="AB3706" s="1">
        <v>44117</v>
      </c>
      <c r="AC3706">
        <v>3478.11</v>
      </c>
    </row>
    <row r="3707" spans="1:29">
      <c r="A3707" s="1">
        <v>44096</v>
      </c>
      <c r="B3707">
        <v>5663.70936923727</v>
      </c>
      <c r="D3707" s="1">
        <v>44133</v>
      </c>
      <c r="E3707">
        <f t="shared" si="358"/>
        <v>3453.86</v>
      </c>
      <c r="F3707">
        <f t="shared" si="359"/>
        <v>5507.2794960363399</v>
      </c>
      <c r="G3707" s="2">
        <f t="shared" si="360"/>
        <v>-4.0945081688320561E-3</v>
      </c>
      <c r="H3707" s="2">
        <f t="shared" si="361"/>
        <v>-9.9067289040170366E-3</v>
      </c>
      <c r="I3707">
        <f t="shared" si="362"/>
        <v>22468.221855037056</v>
      </c>
      <c r="J3707">
        <f t="shared" si="363"/>
        <v>49035.729201814836</v>
      </c>
      <c r="AB3707" s="1">
        <v>44118</v>
      </c>
      <c r="AC3707">
        <v>3479.48</v>
      </c>
    </row>
    <row r="3708" spans="1:29">
      <c r="A3708" s="1">
        <v>44097</v>
      </c>
      <c r="B3708">
        <v>5536.51080399902</v>
      </c>
      <c r="D3708" s="1">
        <v>44134</v>
      </c>
      <c r="E3708">
        <f t="shared" si="358"/>
        <v>3449.14</v>
      </c>
      <c r="F3708">
        <f t="shared" si="359"/>
        <v>5534.4877270384704</v>
      </c>
      <c r="G3708" s="2">
        <f t="shared" si="360"/>
        <v>-1.3665869490947502E-3</v>
      </c>
      <c r="H3708" s="2">
        <f t="shared" si="361"/>
        <v>4.909063028350891E-3</v>
      </c>
      <c r="I3708">
        <f t="shared" si="362"/>
        <v>22437.517076280597</v>
      </c>
      <c r="J3708">
        <f t="shared" si="363"/>
        <v>49276.448687107688</v>
      </c>
      <c r="AB3708" s="1">
        <v>44119</v>
      </c>
      <c r="AC3708">
        <v>3474.27</v>
      </c>
    </row>
    <row r="3709" spans="1:29">
      <c r="A3709" s="1">
        <v>44098</v>
      </c>
      <c r="B3709">
        <v>5549.0100779423201</v>
      </c>
      <c r="D3709" s="1">
        <v>44137</v>
      </c>
      <c r="E3709">
        <f t="shared" si="358"/>
        <v>3454.87</v>
      </c>
      <c r="F3709">
        <f t="shared" si="359"/>
        <v>5579.3045437729097</v>
      </c>
      <c r="G3709" s="2">
        <f t="shared" si="360"/>
        <v>1.6612836823091115E-3</v>
      </c>
      <c r="H3709" s="2">
        <f t="shared" si="361"/>
        <v>8.0663861116801686E-3</v>
      </c>
      <c r="I3709">
        <f t="shared" si="362"/>
        <v>22474.792157270953</v>
      </c>
      <c r="J3709">
        <f t="shared" si="363"/>
        <v>49673.931548430293</v>
      </c>
      <c r="AB3709" s="1">
        <v>44120</v>
      </c>
      <c r="AC3709">
        <v>3475.78</v>
      </c>
    </row>
    <row r="3710" spans="1:29">
      <c r="A3710" s="1">
        <v>44099</v>
      </c>
      <c r="B3710">
        <v>5502.11704123453</v>
      </c>
      <c r="D3710" s="1">
        <v>44138</v>
      </c>
      <c r="E3710">
        <f t="shared" si="358"/>
        <v>3453.26</v>
      </c>
      <c r="F3710">
        <f t="shared" si="359"/>
        <v>5627.6856549669401</v>
      </c>
      <c r="G3710" s="2">
        <f t="shared" si="360"/>
        <v>-4.6600885127356939E-4</v>
      </c>
      <c r="H3710" s="2">
        <f t="shared" si="361"/>
        <v>8.6401815936730467E-3</v>
      </c>
      <c r="I3710">
        <f t="shared" si="362"/>
        <v>22464.318705195132</v>
      </c>
      <c r="J3710">
        <f t="shared" si="363"/>
        <v>50103.123337480414</v>
      </c>
      <c r="AB3710" s="1">
        <v>44123</v>
      </c>
      <c r="AC3710">
        <v>3472.51</v>
      </c>
    </row>
    <row r="3711" spans="1:29">
      <c r="A3711" s="1">
        <v>44102</v>
      </c>
      <c r="B3711">
        <v>5548.7536944895701</v>
      </c>
      <c r="D3711" s="1">
        <v>44139</v>
      </c>
      <c r="E3711">
        <f t="shared" si="358"/>
        <v>3489.62</v>
      </c>
      <c r="F3711">
        <f t="shared" si="359"/>
        <v>5642.3507793868703</v>
      </c>
      <c r="G3711" s="2">
        <f t="shared" si="360"/>
        <v>1.0529181121606834E-2</v>
      </c>
      <c r="H3711" s="2">
        <f t="shared" si="361"/>
        <v>2.5745398427284524E-3</v>
      </c>
      <c r="I3711">
        <f t="shared" si="362"/>
        <v>22700.849585615633</v>
      </c>
      <c r="J3711">
        <f t="shared" si="363"/>
        <v>50232.115824757893</v>
      </c>
      <c r="AB3711" s="1">
        <v>44124</v>
      </c>
      <c r="AC3711">
        <v>3462.31</v>
      </c>
    </row>
    <row r="3712" spans="1:29">
      <c r="A3712" s="1">
        <v>44103</v>
      </c>
      <c r="B3712">
        <v>5623.5242525260601</v>
      </c>
      <c r="D3712" s="1">
        <v>44140</v>
      </c>
      <c r="E3712">
        <f t="shared" si="358"/>
        <v>3501.92</v>
      </c>
      <c r="F3712">
        <f t="shared" si="359"/>
        <v>5810.0450289216597</v>
      </c>
      <c r="G3712" s="2">
        <f t="shared" si="360"/>
        <v>3.5247390833386127E-3</v>
      </c>
      <c r="H3712" s="2">
        <f t="shared" si="361"/>
        <v>2.9689286055716604E-2</v>
      </c>
      <c r="I3712">
        <f t="shared" si="362"/>
        <v>22780.864157375043</v>
      </c>
      <c r="J3712">
        <f t="shared" si="363"/>
        <v>51723.471480663015</v>
      </c>
      <c r="AB3712" s="1">
        <v>44125</v>
      </c>
      <c r="AC3712">
        <v>3458.77</v>
      </c>
    </row>
    <row r="3713" spans="1:29">
      <c r="A3713" s="1">
        <v>44104</v>
      </c>
      <c r="B3713">
        <v>5590.5343867048896</v>
      </c>
      <c r="D3713" s="1">
        <v>44141</v>
      </c>
      <c r="E3713">
        <f t="shared" si="358"/>
        <v>3494.84</v>
      </c>
      <c r="F3713">
        <f t="shared" si="359"/>
        <v>5814.0365757988602</v>
      </c>
      <c r="G3713" s="2">
        <f t="shared" si="360"/>
        <v>-2.0217480696304024E-3</v>
      </c>
      <c r="H3713" s="2">
        <f t="shared" si="361"/>
        <v>6.5565870104763524E-4</v>
      </c>
      <c r="I3713">
        <f t="shared" si="362"/>
        <v>22734.806989240358</v>
      </c>
      <c r="J3713">
        <f t="shared" si="363"/>
        <v>51757.384424787699</v>
      </c>
      <c r="AB3713" s="1">
        <v>44126</v>
      </c>
      <c r="AC3713">
        <v>3451.26</v>
      </c>
    </row>
    <row r="3714" spans="1:29">
      <c r="A3714" s="1">
        <v>44105</v>
      </c>
      <c r="B3714">
        <v>5654.3235029909401</v>
      </c>
      <c r="D3714" s="1">
        <v>44144</v>
      </c>
      <c r="E3714">
        <f t="shared" si="358"/>
        <v>3479.47</v>
      </c>
      <c r="F3714">
        <f t="shared" si="359"/>
        <v>5501.9443542947702</v>
      </c>
      <c r="G3714" s="2">
        <f t="shared" si="360"/>
        <v>-4.397912350780131E-3</v>
      </c>
      <c r="H3714" s="2">
        <f t="shared" si="361"/>
        <v>-5.3710444175098661E-2</v>
      </c>
      <c r="I3714">
        <f t="shared" si="362"/>
        <v>22634.821300789776</v>
      </c>
      <c r="J3714">
        <f t="shared" si="363"/>
        <v>48977.472317991022</v>
      </c>
      <c r="AB3714" s="1">
        <v>44127</v>
      </c>
      <c r="AC3714">
        <v>3456.98</v>
      </c>
    </row>
    <row r="3715" spans="1:29">
      <c r="A3715" s="1">
        <v>44106</v>
      </c>
      <c r="B3715">
        <v>5621.9141012710998</v>
      </c>
      <c r="D3715" s="1">
        <v>44145</v>
      </c>
      <c r="E3715">
        <f t="shared" si="358"/>
        <v>3473.94</v>
      </c>
      <c r="F3715">
        <f t="shared" si="359"/>
        <v>5564.7407986797398</v>
      </c>
      <c r="G3715" s="2">
        <f t="shared" si="360"/>
        <v>-1.5893225117618037E-3</v>
      </c>
      <c r="H3715" s="2">
        <f t="shared" si="361"/>
        <v>1.1382151247531469E-2</v>
      </c>
      <c r="I3715">
        <f t="shared" si="362"/>
        <v>22598.847269746726</v>
      </c>
      <c r="J3715">
        <f t="shared" si="363"/>
        <v>49534.941315636177</v>
      </c>
      <c r="AB3715" s="1">
        <v>44130</v>
      </c>
      <c r="AC3715">
        <v>3466.55</v>
      </c>
    </row>
    <row r="3716" spans="1:29">
      <c r="A3716" s="1">
        <v>44109</v>
      </c>
      <c r="B3716">
        <v>5642.0654434943999</v>
      </c>
      <c r="D3716" s="1">
        <v>44147</v>
      </c>
      <c r="E3716">
        <f t="shared" si="358"/>
        <v>3490.05</v>
      </c>
      <c r="F3716">
        <f t="shared" si="359"/>
        <v>5586.3788974961099</v>
      </c>
      <c r="G3716" s="2">
        <f t="shared" si="360"/>
        <v>4.6373857925008366E-3</v>
      </c>
      <c r="H3716" s="2">
        <f t="shared" si="361"/>
        <v>3.8570796709676788E-3</v>
      </c>
      <c r="I3716">
        <f t="shared" si="362"/>
        <v>22703.646843002345</v>
      </c>
      <c r="J3716">
        <f t="shared" si="363"/>
        <v>49726.001530787289</v>
      </c>
      <c r="AB3716" s="1">
        <v>44131</v>
      </c>
      <c r="AC3716">
        <v>3474.82</v>
      </c>
    </row>
    <row r="3717" spans="1:29">
      <c r="A3717" s="1">
        <v>44110</v>
      </c>
      <c r="B3717">
        <v>5633.5131972428999</v>
      </c>
      <c r="D3717" s="1">
        <v>44148</v>
      </c>
      <c r="E3717">
        <f t="shared" ref="E3717:E3780" si="364">SUMIF(AB:AB,D3717,AC:AC)</f>
        <v>3490.74</v>
      </c>
      <c r="F3717">
        <f t="shared" ref="F3717:F3780" si="365">SUMIF(A:A,D3717,B:B)</f>
        <v>5622.5064693780896</v>
      </c>
      <c r="G3717" s="2">
        <f t="shared" ref="G3717:G3780" si="366">E3717/E3716-1</f>
        <v>1.9770490394099838E-4</v>
      </c>
      <c r="H3717" s="2">
        <f t="shared" ref="H3717:H3780" si="367">(F3717/F3716-1)-($M$23/252)</f>
        <v>6.4357330565765983E-3</v>
      </c>
      <c r="I3717">
        <f t="shared" ref="I3717:I3780" si="368">I3716*(1+G3717)</f>
        <v>22708.135465320553</v>
      </c>
      <c r="J3717">
        <f t="shared" ref="J3717:J3780" si="369">J3716*(1+H3717)</f>
        <v>50046.024802610351</v>
      </c>
      <c r="AB3717" s="1">
        <v>44132</v>
      </c>
      <c r="AC3717">
        <v>3468.06</v>
      </c>
    </row>
    <row r="3718" spans="1:29">
      <c r="A3718" s="1">
        <v>44111</v>
      </c>
      <c r="B3718">
        <v>5567.0208696269801</v>
      </c>
      <c r="D3718" s="1">
        <v>44151</v>
      </c>
      <c r="E3718">
        <f t="shared" si="364"/>
        <v>3495.15</v>
      </c>
      <c r="F3718">
        <f t="shared" si="365"/>
        <v>5631.0910817139602</v>
      </c>
      <c r="G3718" s="2">
        <f t="shared" si="366"/>
        <v>1.2633424431496287E-3</v>
      </c>
      <c r="H3718" s="2">
        <f t="shared" si="367"/>
        <v>1.4954809329533422E-3</v>
      </c>
      <c r="I3718">
        <f t="shared" si="368"/>
        <v>22736.823616658683</v>
      </c>
      <c r="J3718">
        <f t="shared" si="369"/>
        <v>50120.867678472758</v>
      </c>
      <c r="AB3718" s="1">
        <v>44133</v>
      </c>
      <c r="AC3718">
        <v>3453.86</v>
      </c>
    </row>
    <row r="3719" spans="1:29">
      <c r="A3719" s="1">
        <v>44112</v>
      </c>
      <c r="B3719">
        <v>5594.3282704508001</v>
      </c>
      <c r="D3719" s="1">
        <v>44152</v>
      </c>
      <c r="E3719">
        <f t="shared" si="364"/>
        <v>3506.07</v>
      </c>
      <c r="F3719">
        <f t="shared" si="365"/>
        <v>5641.3234517433102</v>
      </c>
      <c r="G3719" s="2">
        <f t="shared" si="366"/>
        <v>3.1243294279215128E-3</v>
      </c>
      <c r="H3719" s="2">
        <f t="shared" si="367"/>
        <v>1.7857711138279061E-3</v>
      </c>
      <c r="I3719">
        <f t="shared" si="368"/>
        <v>22807.86094378167</v>
      </c>
      <c r="J3719">
        <f t="shared" si="369"/>
        <v>50210.372076172964</v>
      </c>
      <c r="AB3719" s="1">
        <v>44134</v>
      </c>
      <c r="AC3719">
        <v>3449.14</v>
      </c>
    </row>
    <row r="3720" spans="1:29">
      <c r="A3720" s="1">
        <v>44113</v>
      </c>
      <c r="B3720">
        <v>5686.9659496295999</v>
      </c>
      <c r="D3720" s="1">
        <v>44153</v>
      </c>
      <c r="E3720">
        <f t="shared" si="364"/>
        <v>3512.25</v>
      </c>
      <c r="F3720">
        <f t="shared" si="365"/>
        <v>5617.8731306850405</v>
      </c>
      <c r="G3720" s="2">
        <f t="shared" si="366"/>
        <v>1.7626573342801599E-3</v>
      </c>
      <c r="H3720" s="2">
        <f t="shared" si="367"/>
        <v>-4.188232118465007E-3</v>
      </c>
      <c r="I3720">
        <f t="shared" si="368"/>
        <v>22848.06338715347</v>
      </c>
      <c r="J3720">
        <f t="shared" si="369"/>
        <v>50000.079383163458</v>
      </c>
      <c r="AB3720" s="1">
        <v>44137</v>
      </c>
      <c r="AC3720">
        <v>3454.87</v>
      </c>
    </row>
    <row r="3721" spans="1:29">
      <c r="A3721" s="1">
        <v>44116</v>
      </c>
      <c r="B3721">
        <v>5686.9659496295999</v>
      </c>
      <c r="D3721" s="1">
        <v>44154</v>
      </c>
      <c r="E3721">
        <f t="shared" si="364"/>
        <v>3524.56</v>
      </c>
      <c r="F3721">
        <f t="shared" si="365"/>
        <v>5599.9202992072096</v>
      </c>
      <c r="G3721" s="2">
        <f t="shared" si="366"/>
        <v>3.5048757918711981E-3</v>
      </c>
      <c r="H3721" s="2">
        <f t="shared" si="367"/>
        <v>-3.2270125935787478E-3</v>
      </c>
      <c r="I3721">
        <f t="shared" si="368"/>
        <v>22928.143011410244</v>
      </c>
      <c r="J3721">
        <f t="shared" si="369"/>
        <v>49838.728497314056</v>
      </c>
      <c r="AB3721" s="1">
        <v>44138</v>
      </c>
      <c r="AC3721">
        <v>3453.26</v>
      </c>
    </row>
    <row r="3722" spans="1:29">
      <c r="A3722" s="1">
        <v>44117</v>
      </c>
      <c r="B3722">
        <v>5624.2312822507001</v>
      </c>
      <c r="D3722" s="1">
        <v>44155</v>
      </c>
      <c r="E3722">
        <f t="shared" si="364"/>
        <v>3533.34</v>
      </c>
      <c r="F3722">
        <f t="shared" si="365"/>
        <v>5648.9329095575604</v>
      </c>
      <c r="G3722" s="2">
        <f t="shared" si="366"/>
        <v>2.4910910865469926E-3</v>
      </c>
      <c r="H3722" s="2">
        <f t="shared" si="367"/>
        <v>8.7210272082381638E-3</v>
      </c>
      <c r="I3722">
        <f t="shared" si="368"/>
        <v>22985.259104097044</v>
      </c>
      <c r="J3722">
        <f t="shared" si="369"/>
        <v>50273.373404563121</v>
      </c>
      <c r="AB3722" s="1">
        <v>44139</v>
      </c>
      <c r="AC3722">
        <v>3489.62</v>
      </c>
    </row>
    <row r="3723" spans="1:29">
      <c r="A3723" s="1">
        <v>44118</v>
      </c>
      <c r="B3723">
        <v>5664.9646848742505</v>
      </c>
      <c r="D3723" s="1">
        <v>44158</v>
      </c>
      <c r="E3723">
        <f t="shared" si="364"/>
        <v>3528.58</v>
      </c>
      <c r="F3723">
        <f t="shared" si="365"/>
        <v>5538.9490744260402</v>
      </c>
      <c r="G3723" s="2">
        <f t="shared" si="366"/>
        <v>-1.347167269495797E-3</v>
      </c>
      <c r="H3723" s="2">
        <f t="shared" si="367"/>
        <v>-1.9501191899194113E-2</v>
      </c>
      <c r="I3723">
        <f t="shared" si="368"/>
        <v>22954.294115351124</v>
      </c>
      <c r="J3723">
        <f t="shared" si="369"/>
        <v>49292.982702380898</v>
      </c>
      <c r="AB3723" s="1">
        <v>44140</v>
      </c>
      <c r="AC3723">
        <v>3501.92</v>
      </c>
    </row>
    <row r="3724" spans="1:29">
      <c r="A3724" s="1">
        <v>44119</v>
      </c>
      <c r="B3724">
        <v>5661.2824933148204</v>
      </c>
      <c r="D3724" s="1">
        <v>44159</v>
      </c>
      <c r="E3724">
        <f t="shared" si="364"/>
        <v>3526.27</v>
      </c>
      <c r="F3724">
        <f t="shared" si="365"/>
        <v>5436.4780505254803</v>
      </c>
      <c r="G3724" s="2">
        <f t="shared" si="366"/>
        <v>-6.5465428019206851E-4</v>
      </c>
      <c r="H3724" s="2">
        <f t="shared" si="367"/>
        <v>-1.8531433342107082E-2</v>
      </c>
      <c r="I3724">
        <f t="shared" si="368"/>
        <v>22939.26698845972</v>
      </c>
      <c r="J3724">
        <f t="shared" si="369"/>
        <v>48379.513079198092</v>
      </c>
      <c r="AB3724" s="1">
        <v>44141</v>
      </c>
      <c r="AC3724">
        <v>3494.84</v>
      </c>
    </row>
    <row r="3725" spans="1:29">
      <c r="A3725" s="1">
        <v>44120</v>
      </c>
      <c r="B3725">
        <v>5653.2341199963403</v>
      </c>
      <c r="D3725" s="1">
        <v>44160</v>
      </c>
      <c r="E3725">
        <f t="shared" si="364"/>
        <v>3525.91</v>
      </c>
      <c r="F3725">
        <f t="shared" si="365"/>
        <v>5436.5439529488403</v>
      </c>
      <c r="G3725" s="2">
        <f t="shared" si="366"/>
        <v>-1.0209087789647686E-4</v>
      </c>
      <c r="H3725" s="2">
        <f t="shared" si="367"/>
        <v>-1.9226942128113603E-5</v>
      </c>
      <c r="I3725">
        <f t="shared" si="368"/>
        <v>22936.925098554566</v>
      </c>
      <c r="J3725">
        <f t="shared" si="369"/>
        <v>48378.582889099933</v>
      </c>
      <c r="AB3725" s="1">
        <v>44144</v>
      </c>
      <c r="AC3725">
        <v>3479.47</v>
      </c>
    </row>
    <row r="3726" spans="1:29">
      <c r="A3726" s="1">
        <v>44123</v>
      </c>
      <c r="B3726">
        <v>5665.9640415612203</v>
      </c>
      <c r="D3726" s="1">
        <v>44162</v>
      </c>
      <c r="E3726">
        <f t="shared" si="364"/>
        <v>3537.77</v>
      </c>
      <c r="F3726">
        <f t="shared" si="365"/>
        <v>5389.1078200352904</v>
      </c>
      <c r="G3726" s="2">
        <f t="shared" si="366"/>
        <v>3.3636706552351292E-3</v>
      </c>
      <c r="H3726" s="2">
        <f t="shared" si="367"/>
        <v>-8.75676986404853E-3</v>
      </c>
      <c r="I3726">
        <f t="shared" si="368"/>
        <v>23014.077360429899</v>
      </c>
      <c r="J3726">
        <f t="shared" si="369"/>
        <v>47954.942772391289</v>
      </c>
      <c r="AB3726" s="1">
        <v>44145</v>
      </c>
      <c r="AC3726">
        <v>3473.94</v>
      </c>
    </row>
    <row r="3727" spans="1:29">
      <c r="A3727" s="1">
        <v>44124</v>
      </c>
      <c r="B3727">
        <v>5659.9732308531402</v>
      </c>
      <c r="D3727" s="1">
        <v>44165</v>
      </c>
      <c r="E3727">
        <f t="shared" si="364"/>
        <v>3545.23</v>
      </c>
      <c r="F3727">
        <f t="shared" si="365"/>
        <v>5378.7098207871204</v>
      </c>
      <c r="G3727" s="2">
        <f t="shared" si="366"/>
        <v>2.1086729776103041E-3</v>
      </c>
      <c r="H3727" s="2">
        <f t="shared" si="367"/>
        <v>-1.9607964535378933E-3</v>
      </c>
      <c r="I3727">
        <f t="shared" si="368"/>
        <v>23062.60652346447</v>
      </c>
      <c r="J3727">
        <f t="shared" si="369"/>
        <v>47860.912890673571</v>
      </c>
      <c r="AB3727" s="1">
        <v>44147</v>
      </c>
      <c r="AC3727">
        <v>3490.05</v>
      </c>
    </row>
    <row r="3728" spans="1:29">
      <c r="A3728" s="1">
        <v>44125</v>
      </c>
      <c r="B3728">
        <v>5695.9858866582599</v>
      </c>
      <c r="D3728" s="1">
        <v>44166</v>
      </c>
      <c r="E3728">
        <f t="shared" si="364"/>
        <v>3532.21</v>
      </c>
      <c r="F3728">
        <f t="shared" si="365"/>
        <v>5469.3208236952196</v>
      </c>
      <c r="G3728" s="2">
        <f t="shared" si="366"/>
        <v>-3.6725402865258605E-3</v>
      </c>
      <c r="H3728" s="2">
        <f t="shared" si="367"/>
        <v>1.6814884542479227E-2</v>
      </c>
      <c r="I3728">
        <f t="shared" si="368"/>
        <v>22977.908171894753</v>
      </c>
      <c r="J3728">
        <f t="shared" si="369"/>
        <v>48665.688615027902</v>
      </c>
      <c r="AB3728" s="1">
        <v>44148</v>
      </c>
      <c r="AC3728">
        <v>3490.74</v>
      </c>
    </row>
    <row r="3729" spans="1:29">
      <c r="A3729" s="1">
        <v>44126</v>
      </c>
      <c r="B3729">
        <v>5611.6218976793198</v>
      </c>
      <c r="D3729" s="1">
        <v>44167</v>
      </c>
      <c r="E3729">
        <f t="shared" si="364"/>
        <v>3528.78</v>
      </c>
      <c r="F3729">
        <f t="shared" si="365"/>
        <v>5503.2359071492501</v>
      </c>
      <c r="G3729" s="2">
        <f t="shared" si="366"/>
        <v>-9.7106344186781435E-4</v>
      </c>
      <c r="H3729" s="2">
        <f t="shared" si="367"/>
        <v>6.1696188017986379E-3</v>
      </c>
      <c r="I3729">
        <f t="shared" si="368"/>
        <v>22955.595165298429</v>
      </c>
      <c r="J3729">
        <f t="shared" si="369"/>
        <v>48965.937362509656</v>
      </c>
      <c r="AB3729" s="1">
        <v>44151</v>
      </c>
      <c r="AC3729">
        <v>3495.15</v>
      </c>
    </row>
    <row r="3730" spans="1:29">
      <c r="A3730" s="1">
        <v>44127</v>
      </c>
      <c r="B3730">
        <v>5622.5171853788397</v>
      </c>
      <c r="D3730" s="1">
        <v>44168</v>
      </c>
      <c r="E3730">
        <f t="shared" si="364"/>
        <v>3541.87</v>
      </c>
      <c r="F3730">
        <f t="shared" si="365"/>
        <v>5554.9244488071699</v>
      </c>
      <c r="G3730" s="2">
        <f t="shared" si="366"/>
        <v>3.7094973333560155E-3</v>
      </c>
      <c r="H3730" s="2">
        <f t="shared" si="367"/>
        <v>9.3610414761529873E-3</v>
      </c>
      <c r="I3730">
        <f t="shared" si="368"/>
        <v>23040.748884349705</v>
      </c>
      <c r="J3730">
        <f t="shared" si="369"/>
        <v>49424.309533078813</v>
      </c>
      <c r="AB3730" s="1">
        <v>44152</v>
      </c>
      <c r="AC3730">
        <v>3506.07</v>
      </c>
    </row>
    <row r="3731" spans="1:29">
      <c r="A3731" s="1">
        <v>44130</v>
      </c>
      <c r="B3731">
        <v>5640.8264591627403</v>
      </c>
      <c r="D3731" s="1">
        <v>44169</v>
      </c>
      <c r="E3731">
        <f t="shared" si="364"/>
        <v>3526.78</v>
      </c>
      <c r="F3731">
        <f t="shared" si="365"/>
        <v>5531.4536947918396</v>
      </c>
      <c r="G3731" s="2">
        <f t="shared" si="366"/>
        <v>-4.2604612817521703E-3</v>
      </c>
      <c r="H3731" s="2">
        <f t="shared" si="367"/>
        <v>-4.2565649102946131E-3</v>
      </c>
      <c r="I3731">
        <f t="shared" si="368"/>
        <v>22942.584665825358</v>
      </c>
      <c r="J3731">
        <f t="shared" si="369"/>
        <v>49213.931751404773</v>
      </c>
      <c r="AB3731" s="1">
        <v>44153</v>
      </c>
      <c r="AC3731">
        <v>3512.25</v>
      </c>
    </row>
    <row r="3732" spans="1:29">
      <c r="A3732" s="1">
        <v>44131</v>
      </c>
      <c r="B3732">
        <v>5670.3593057185199</v>
      </c>
      <c r="D3732" s="1">
        <v>44172</v>
      </c>
      <c r="E3732">
        <f t="shared" si="364"/>
        <v>3536.67</v>
      </c>
      <c r="F3732">
        <f t="shared" si="365"/>
        <v>5625.3480809524899</v>
      </c>
      <c r="G3732" s="2">
        <f t="shared" si="366"/>
        <v>2.8042577081643927E-3</v>
      </c>
      <c r="H3732" s="2">
        <f t="shared" si="367"/>
        <v>1.6943281937911694E-2</v>
      </c>
      <c r="I3732">
        <f t="shared" si="368"/>
        <v>23006.921585719712</v>
      </c>
      <c r="J3732">
        <f t="shared" si="369"/>
        <v>50047.777272341962</v>
      </c>
      <c r="AB3732" s="1">
        <v>44154</v>
      </c>
      <c r="AC3732">
        <v>3524.56</v>
      </c>
    </row>
    <row r="3733" spans="1:29">
      <c r="A3733" s="1">
        <v>44132</v>
      </c>
      <c r="B3733">
        <v>5562.2084161029197</v>
      </c>
      <c r="D3733" s="1">
        <v>44173</v>
      </c>
      <c r="E3733">
        <f t="shared" si="364"/>
        <v>3535.45</v>
      </c>
      <c r="F3733">
        <f t="shared" si="365"/>
        <v>5653.3858060871298</v>
      </c>
      <c r="G3733" s="2">
        <f t="shared" si="366"/>
        <v>-3.4495726205729937E-4</v>
      </c>
      <c r="H3733" s="2">
        <f t="shared" si="367"/>
        <v>4.9528268359434139E-3</v>
      </c>
      <c r="I3733">
        <f t="shared" si="368"/>
        <v>22998.985181041135</v>
      </c>
      <c r="J3733">
        <f t="shared" si="369"/>
        <v>50295.655246695729</v>
      </c>
      <c r="AB3733" s="1">
        <v>44155</v>
      </c>
      <c r="AC3733">
        <v>3533.34</v>
      </c>
    </row>
    <row r="3734" spans="1:29">
      <c r="A3734" s="1">
        <v>44133</v>
      </c>
      <c r="B3734">
        <v>5507.2794960363399</v>
      </c>
      <c r="D3734" s="1">
        <v>44174</v>
      </c>
      <c r="E3734">
        <f t="shared" si="364"/>
        <v>3521.12</v>
      </c>
      <c r="F3734">
        <f t="shared" si="365"/>
        <v>5522.20883181713</v>
      </c>
      <c r="G3734" s="2">
        <f t="shared" si="366"/>
        <v>-4.0532322618054284E-3</v>
      </c>
      <c r="H3734" s="2">
        <f t="shared" si="367"/>
        <v>-2.3234608062088134E-2</v>
      </c>
      <c r="I3734">
        <f t="shared" si="368"/>
        <v>22905.764952316553</v>
      </c>
      <c r="J3734">
        <f t="shared" si="369"/>
        <v>49127.055409812849</v>
      </c>
      <c r="AB3734" s="1">
        <v>44158</v>
      </c>
      <c r="AC3734">
        <v>3528.58</v>
      </c>
    </row>
    <row r="3735" spans="1:29">
      <c r="A3735" s="1">
        <v>44134</v>
      </c>
      <c r="B3735">
        <v>5534.4877270384704</v>
      </c>
      <c r="D3735" s="1">
        <v>44175</v>
      </c>
      <c r="E3735">
        <f t="shared" si="364"/>
        <v>3534.57</v>
      </c>
      <c r="F3735">
        <f t="shared" si="365"/>
        <v>5536.5384728275103</v>
      </c>
      <c r="G3735" s="2">
        <f t="shared" si="366"/>
        <v>3.8198073340300898E-3</v>
      </c>
      <c r="H3735" s="2">
        <f t="shared" si="367"/>
        <v>2.5635618965807691E-3</v>
      </c>
      <c r="I3735">
        <f t="shared" si="368"/>
        <v>22993.260561272982</v>
      </c>
      <c r="J3735">
        <f t="shared" si="369"/>
        <v>49252.995657152656</v>
      </c>
      <c r="AB3735" s="1">
        <v>44159</v>
      </c>
      <c r="AC3735">
        <v>3526.27</v>
      </c>
    </row>
    <row r="3736" spans="1:29">
      <c r="A3736" s="1">
        <v>44137</v>
      </c>
      <c r="B3736">
        <v>5579.3045437729097</v>
      </c>
      <c r="D3736" s="1">
        <v>44176</v>
      </c>
      <c r="E3736">
        <f t="shared" si="364"/>
        <v>3536.02</v>
      </c>
      <c r="F3736">
        <f t="shared" si="365"/>
        <v>5556.9064433671301</v>
      </c>
      <c r="G3736" s="2">
        <f t="shared" si="366"/>
        <v>4.1023377666871141E-4</v>
      </c>
      <c r="H3736" s="2">
        <f t="shared" si="367"/>
        <v>3.6474783931666707E-3</v>
      </c>
      <c r="I3736">
        <f t="shared" si="368"/>
        <v>23002.693173390962</v>
      </c>
      <c r="J3736">
        <f t="shared" si="369"/>
        <v>49432.64489461085</v>
      </c>
      <c r="AB3736" s="1">
        <v>44160</v>
      </c>
      <c r="AC3736">
        <v>3525.91</v>
      </c>
    </row>
    <row r="3737" spans="1:29">
      <c r="A3737" s="1">
        <v>44138</v>
      </c>
      <c r="B3737">
        <v>5627.6856549669401</v>
      </c>
      <c r="D3737" s="1">
        <v>44179</v>
      </c>
      <c r="E3737">
        <f t="shared" si="364"/>
        <v>3537.44</v>
      </c>
      <c r="F3737">
        <f t="shared" si="365"/>
        <v>5523.8096518288203</v>
      </c>
      <c r="G3737" s="2">
        <f t="shared" si="366"/>
        <v>4.0158143901902754E-4</v>
      </c>
      <c r="H3737" s="2">
        <f t="shared" si="367"/>
        <v>-5.9873234297077912E-3</v>
      </c>
      <c r="I3737">
        <f t="shared" si="368"/>
        <v>23011.930628016846</v>
      </c>
      <c r="J3737">
        <f t="shared" si="369"/>
        <v>49136.675661640926</v>
      </c>
      <c r="AB3737" s="1">
        <v>44162</v>
      </c>
      <c r="AC3737">
        <v>3537.77</v>
      </c>
    </row>
    <row r="3738" spans="1:29">
      <c r="A3738" s="1">
        <v>44139</v>
      </c>
      <c r="B3738">
        <v>5642.3507793868703</v>
      </c>
      <c r="D3738" s="1">
        <v>44180</v>
      </c>
      <c r="E3738">
        <f t="shared" si="364"/>
        <v>3532.97</v>
      </c>
      <c r="F3738">
        <f t="shared" si="365"/>
        <v>5585.06049907132</v>
      </c>
      <c r="G3738" s="2">
        <f t="shared" si="366"/>
        <v>-1.263625672803026E-3</v>
      </c>
      <c r="H3738" s="2">
        <f t="shared" si="367"/>
        <v>1.105716598573755E-2</v>
      </c>
      <c r="I3738">
        <f t="shared" si="368"/>
        <v>22982.852161694522</v>
      </c>
      <c r="J3738">
        <f t="shared" si="369"/>
        <v>49679.988040419033</v>
      </c>
      <c r="AB3738" s="1">
        <v>44165</v>
      </c>
      <c r="AC3738">
        <v>3545.23</v>
      </c>
    </row>
    <row r="3739" spans="1:29">
      <c r="A3739" s="1">
        <v>44140</v>
      </c>
      <c r="B3739">
        <v>5810.0450289216597</v>
      </c>
      <c r="D3739" s="1">
        <v>44181</v>
      </c>
      <c r="E3739">
        <f t="shared" si="364"/>
        <v>3537.29</v>
      </c>
      <c r="F3739">
        <f t="shared" si="365"/>
        <v>5604.1449902675304</v>
      </c>
      <c r="G3739" s="2">
        <f t="shared" si="366"/>
        <v>1.2227672468207995E-3</v>
      </c>
      <c r="H3739" s="2">
        <f t="shared" si="367"/>
        <v>3.3857115756036013E-3</v>
      </c>
      <c r="I3739">
        <f t="shared" si="368"/>
        <v>23010.954840556366</v>
      </c>
      <c r="J3739">
        <f t="shared" si="369"/>
        <v>49848.190151003328</v>
      </c>
      <c r="AB3739" s="1">
        <v>44166</v>
      </c>
      <c r="AC3739">
        <v>3532.21</v>
      </c>
    </row>
    <row r="3740" spans="1:29">
      <c r="A3740" s="1">
        <v>44141</v>
      </c>
      <c r="B3740">
        <v>5814.0365757988602</v>
      </c>
      <c r="D3740" s="1">
        <v>44182</v>
      </c>
      <c r="E3740">
        <f t="shared" si="364"/>
        <v>3539.72</v>
      </c>
      <c r="F3740">
        <f t="shared" si="365"/>
        <v>5701.3938860139597</v>
      </c>
      <c r="G3740" s="2">
        <f t="shared" si="366"/>
        <v>6.8696657610756162E-4</v>
      </c>
      <c r="H3740" s="2">
        <f t="shared" si="367"/>
        <v>1.7321680723339918E-2</v>
      </c>
      <c r="I3740">
        <f t="shared" si="368"/>
        <v>23026.762597416149</v>
      </c>
      <c r="J3740">
        <f t="shared" si="369"/>
        <v>50711.644585435344</v>
      </c>
      <c r="AB3740" s="1">
        <v>44167</v>
      </c>
      <c r="AC3740">
        <v>3528.78</v>
      </c>
    </row>
    <row r="3741" spans="1:29">
      <c r="A3741" s="1">
        <v>44144</v>
      </c>
      <c r="B3741">
        <v>5501.9443542947702</v>
      </c>
      <c r="D3741" s="1">
        <v>44183</v>
      </c>
      <c r="E3741">
        <f t="shared" si="364"/>
        <v>3535.14</v>
      </c>
      <c r="F3741">
        <f t="shared" si="365"/>
        <v>5691.2395749170901</v>
      </c>
      <c r="G3741" s="2">
        <f t="shared" si="366"/>
        <v>-1.2938876521306764E-3</v>
      </c>
      <c r="H3741" s="2">
        <f t="shared" si="367"/>
        <v>-1.8123717597600445E-3</v>
      </c>
      <c r="I3741">
        <f t="shared" si="368"/>
        <v>22996.968553622806</v>
      </c>
      <c r="J3741">
        <f t="shared" si="369"/>
        <v>50619.736232897718</v>
      </c>
      <c r="AB3741" s="1">
        <v>44168</v>
      </c>
      <c r="AC3741">
        <v>3541.87</v>
      </c>
    </row>
    <row r="3742" spans="1:29">
      <c r="A3742" s="1">
        <v>44145</v>
      </c>
      <c r="B3742">
        <v>5564.7407986797398</v>
      </c>
      <c r="D3742" s="1">
        <v>44186</v>
      </c>
      <c r="E3742">
        <f t="shared" si="364"/>
        <v>3534.25</v>
      </c>
      <c r="F3742">
        <f t="shared" si="365"/>
        <v>5674.3684215083304</v>
      </c>
      <c r="G3742" s="2">
        <f t="shared" si="366"/>
        <v>-2.517580633298877E-4</v>
      </c>
      <c r="H3742" s="2">
        <f t="shared" si="367"/>
        <v>-2.9957567289416224E-3</v>
      </c>
      <c r="I3742">
        <f t="shared" si="368"/>
        <v>22991.178881357289</v>
      </c>
      <c r="J3742">
        <f t="shared" si="369"/>
        <v>50468.091817460765</v>
      </c>
      <c r="AB3742" s="1">
        <v>44169</v>
      </c>
      <c r="AC3742">
        <v>3526.78</v>
      </c>
    </row>
    <row r="3743" spans="1:29">
      <c r="A3743" s="1">
        <v>44146</v>
      </c>
      <c r="B3743">
        <v>5564.7407986797398</v>
      </c>
      <c r="D3743" s="1">
        <v>44187</v>
      </c>
      <c r="E3743">
        <f t="shared" si="364"/>
        <v>3542.47</v>
      </c>
      <c r="F3743">
        <f t="shared" si="365"/>
        <v>5648.1583400576801</v>
      </c>
      <c r="G3743" s="2">
        <f t="shared" si="366"/>
        <v>2.3258116997948441E-3</v>
      </c>
      <c r="H3743" s="2">
        <f t="shared" si="367"/>
        <v>-4.6503798197479514E-3</v>
      </c>
      <c r="I3743">
        <f t="shared" si="368"/>
        <v>23044.652034191626</v>
      </c>
      <c r="J3743">
        <f t="shared" si="369"/>
        <v>50233.396021731663</v>
      </c>
      <c r="AB3743" s="1">
        <v>44172</v>
      </c>
      <c r="AC3743">
        <v>3536.67</v>
      </c>
    </row>
    <row r="3744" spans="1:29">
      <c r="A3744" s="1">
        <v>44147</v>
      </c>
      <c r="B3744">
        <v>5586.3788974961099</v>
      </c>
      <c r="D3744" s="1">
        <v>44188</v>
      </c>
      <c r="E3744">
        <f t="shared" si="364"/>
        <v>3536.57</v>
      </c>
      <c r="F3744">
        <f t="shared" si="365"/>
        <v>5658.4618301013197</v>
      </c>
      <c r="G3744" s="2">
        <f t="shared" si="366"/>
        <v>-1.6655045773146249E-3</v>
      </c>
      <c r="H3744" s="2">
        <f t="shared" si="367"/>
        <v>1.7928719686424962E-3</v>
      </c>
      <c r="I3744">
        <f t="shared" si="368"/>
        <v>23006.271060746058</v>
      </c>
      <c r="J3744">
        <f t="shared" si="369"/>
        <v>50323.458069348737</v>
      </c>
      <c r="AB3744" s="1">
        <v>44173</v>
      </c>
      <c r="AC3744">
        <v>3535.45</v>
      </c>
    </row>
    <row r="3745" spans="1:29">
      <c r="A3745" s="1">
        <v>44148</v>
      </c>
      <c r="B3745">
        <v>5622.5064693780896</v>
      </c>
      <c r="D3745" s="1">
        <v>44189</v>
      </c>
      <c r="E3745">
        <f t="shared" si="364"/>
        <v>3544.1</v>
      </c>
      <c r="F3745">
        <f t="shared" si="365"/>
        <v>5685.7206223958001</v>
      </c>
      <c r="G3745" s="2">
        <f t="shared" si="366"/>
        <v>2.1291816647202033E-3</v>
      </c>
      <c r="H3745" s="2">
        <f t="shared" si="367"/>
        <v>4.7860010052350414E-3</v>
      </c>
      <c r="I3745">
        <f t="shared" si="368"/>
        <v>23055.255591262183</v>
      </c>
      <c r="J3745">
        <f t="shared" si="369"/>
        <v>50564.306190255542</v>
      </c>
      <c r="AB3745" s="1">
        <v>44174</v>
      </c>
      <c r="AC3745">
        <v>3521.12</v>
      </c>
    </row>
    <row r="3746" spans="1:29">
      <c r="A3746" s="1">
        <v>44151</v>
      </c>
      <c r="B3746">
        <v>5631.0910817139602</v>
      </c>
      <c r="D3746" s="1">
        <v>44193</v>
      </c>
      <c r="E3746">
        <f t="shared" si="364"/>
        <v>3547.95</v>
      </c>
      <c r="F3746">
        <f t="shared" si="365"/>
        <v>5691.9701633377399</v>
      </c>
      <c r="G3746" s="2">
        <f t="shared" si="366"/>
        <v>1.0863124629665322E-3</v>
      </c>
      <c r="H3746" s="2">
        <f t="shared" si="367"/>
        <v>1.0678150609423017E-3</v>
      </c>
      <c r="I3746">
        <f t="shared" si="368"/>
        <v>23080.30080274785</v>
      </c>
      <c r="J3746">
        <f t="shared" si="369"/>
        <v>50618.299517951593</v>
      </c>
      <c r="AB3746" s="1">
        <v>44175</v>
      </c>
      <c r="AC3746">
        <v>3534.57</v>
      </c>
    </row>
    <row r="3747" spans="1:29">
      <c r="A3747" s="1">
        <v>44152</v>
      </c>
      <c r="B3747">
        <v>5641.3234517433102</v>
      </c>
      <c r="D3747" s="1">
        <v>44194</v>
      </c>
      <c r="E3747">
        <f t="shared" si="364"/>
        <v>3550.43</v>
      </c>
      <c r="F3747">
        <f t="shared" si="365"/>
        <v>5693.6756444549901</v>
      </c>
      <c r="G3747" s="2">
        <f t="shared" si="366"/>
        <v>6.9899519440808078E-4</v>
      </c>
      <c r="H3747" s="2">
        <f t="shared" si="367"/>
        <v>2.6828010798482039E-4</v>
      </c>
      <c r="I3747">
        <f t="shared" si="368"/>
        <v>23096.433822094463</v>
      </c>
      <c r="J3747">
        <f t="shared" si="369"/>
        <v>50631.879400812271</v>
      </c>
      <c r="AB3747" s="1">
        <v>44176</v>
      </c>
      <c r="AC3747">
        <v>3536.02</v>
      </c>
    </row>
    <row r="3748" spans="1:29">
      <c r="A3748" s="1">
        <v>44153</v>
      </c>
      <c r="B3748">
        <v>5617.8731306850405</v>
      </c>
      <c r="D3748" s="1">
        <v>44195</v>
      </c>
      <c r="E3748">
        <f t="shared" si="364"/>
        <v>3555.16</v>
      </c>
      <c r="F3748">
        <f t="shared" si="365"/>
        <v>5734.4783688778198</v>
      </c>
      <c r="G3748" s="2">
        <f t="shared" si="366"/>
        <v>1.3322329971299229E-3</v>
      </c>
      <c r="H3748" s="2">
        <f t="shared" si="367"/>
        <v>7.1349747943104339E-3</v>
      </c>
      <c r="I3748">
        <f t="shared" si="368"/>
        <v>23127.203653348286</v>
      </c>
      <c r="J3748">
        <f t="shared" si="369"/>
        <v>50993.136584125627</v>
      </c>
      <c r="AB3748" s="1">
        <v>44179</v>
      </c>
      <c r="AC3748">
        <v>3537.44</v>
      </c>
    </row>
    <row r="3749" spans="1:29">
      <c r="A3749" s="1">
        <v>44154</v>
      </c>
      <c r="B3749">
        <v>5599.9202992072096</v>
      </c>
      <c r="D3749" s="1">
        <v>44196</v>
      </c>
      <c r="E3749">
        <f t="shared" si="364"/>
        <v>3560.67</v>
      </c>
      <c r="F3749">
        <f t="shared" si="365"/>
        <v>5749.2244384266296</v>
      </c>
      <c r="G3749" s="2">
        <f t="shared" si="366"/>
        <v>1.5498599219163633E-3</v>
      </c>
      <c r="H3749" s="2">
        <f t="shared" si="367"/>
        <v>2.5401261049607612E-3</v>
      </c>
      <c r="I3749">
        <f t="shared" si="368"/>
        <v>23163.047579396607</v>
      </c>
      <c r="J3749">
        <f t="shared" si="369"/>
        <v>51122.665581536792</v>
      </c>
      <c r="AB3749" s="1">
        <v>44180</v>
      </c>
      <c r="AC3749">
        <v>3532.97</v>
      </c>
    </row>
    <row r="3750" spans="1:29">
      <c r="A3750" s="1">
        <v>44155</v>
      </c>
      <c r="B3750">
        <v>5648.9329095575604</v>
      </c>
      <c r="D3750" s="1">
        <v>44200</v>
      </c>
      <c r="E3750">
        <f t="shared" si="364"/>
        <v>3553.45</v>
      </c>
      <c r="F3750">
        <f t="shared" si="365"/>
        <v>5898.16971079839</v>
      </c>
      <c r="G3750" s="2">
        <f t="shared" si="366"/>
        <v>-2.0277082683877179E-3</v>
      </c>
      <c r="H3750" s="2">
        <f t="shared" si="367"/>
        <v>2.5875670769465477E-2</v>
      </c>
      <c r="I3750">
        <f t="shared" si="368"/>
        <v>23116.079676298807</v>
      </c>
      <c r="J3750">
        <f t="shared" si="369"/>
        <v>52445.498844982118</v>
      </c>
      <c r="AB3750" s="1">
        <v>44181</v>
      </c>
      <c r="AC3750">
        <v>3537.29</v>
      </c>
    </row>
    <row r="3751" spans="1:29">
      <c r="A3751" s="1">
        <v>44158</v>
      </c>
      <c r="B3751">
        <v>5538.9490744260402</v>
      </c>
      <c r="D3751" s="1">
        <v>44201</v>
      </c>
      <c r="E3751">
        <f t="shared" si="364"/>
        <v>3536.62</v>
      </c>
      <c r="F3751">
        <f t="shared" si="365"/>
        <v>5893.3846961330501</v>
      </c>
      <c r="G3751" s="2">
        <f t="shared" si="366"/>
        <v>-4.7362422434534812E-3</v>
      </c>
      <c r="H3751" s="2">
        <f t="shared" si="367"/>
        <v>-8.4262031246532454E-4</v>
      </c>
      <c r="I3751">
        <f t="shared" si="368"/>
        <v>23006.596323232883</v>
      </c>
      <c r="J3751">
        <f t="shared" si="369"/>
        <v>52401.307202357959</v>
      </c>
      <c r="AB3751" s="1">
        <v>44182</v>
      </c>
      <c r="AC3751">
        <v>3539.72</v>
      </c>
    </row>
    <row r="3752" spans="1:29">
      <c r="A3752" s="1">
        <v>44159</v>
      </c>
      <c r="B3752">
        <v>5436.4780505254803</v>
      </c>
      <c r="D3752" s="1">
        <v>44202</v>
      </c>
      <c r="E3752">
        <f t="shared" si="364"/>
        <v>3509.9</v>
      </c>
      <c r="F3752">
        <f t="shared" si="365"/>
        <v>5711.0809175060003</v>
      </c>
      <c r="G3752" s="2">
        <f t="shared" si="366"/>
        <v>-7.5552363556162794E-3</v>
      </c>
      <c r="H3752" s="2">
        <f t="shared" si="367"/>
        <v>-3.0964978695472576E-2</v>
      </c>
      <c r="I3752">
        <f t="shared" si="368"/>
        <v>22832.776050272605</v>
      </c>
      <c r="J3752">
        <f t="shared" si="369"/>
        <v>50778.701841222035</v>
      </c>
      <c r="AB3752" s="1">
        <v>44183</v>
      </c>
      <c r="AC3752">
        <v>3535.14</v>
      </c>
    </row>
    <row r="3753" spans="1:29">
      <c r="A3753" s="1">
        <v>44160</v>
      </c>
      <c r="B3753">
        <v>5436.5439529488403</v>
      </c>
      <c r="D3753" s="1">
        <v>44203</v>
      </c>
      <c r="E3753">
        <f t="shared" si="364"/>
        <v>3509.67</v>
      </c>
      <c r="F3753">
        <f t="shared" si="365"/>
        <v>5723.9329286311504</v>
      </c>
      <c r="G3753" s="2">
        <f t="shared" si="366"/>
        <v>-6.552893244826663E-5</v>
      </c>
      <c r="H3753" s="2">
        <f t="shared" si="367"/>
        <v>2.2190148334518497E-3</v>
      </c>
      <c r="I3753">
        <f t="shared" si="368"/>
        <v>22831.279842833199</v>
      </c>
      <c r="J3753">
        <f t="shared" si="369"/>
        <v>50891.380533831129</v>
      </c>
      <c r="AB3753" s="1">
        <v>44186</v>
      </c>
      <c r="AC3753">
        <v>3534.25</v>
      </c>
    </row>
    <row r="3754" spans="1:29">
      <c r="A3754" s="1">
        <v>44162</v>
      </c>
      <c r="B3754">
        <v>5389.1078200352904</v>
      </c>
      <c r="D3754" s="1">
        <v>44204</v>
      </c>
      <c r="E3754">
        <f t="shared" si="364"/>
        <v>3506.61</v>
      </c>
      <c r="F3754">
        <f t="shared" si="365"/>
        <v>5482.4289397315497</v>
      </c>
      <c r="G3754" s="2">
        <f t="shared" si="366"/>
        <v>-8.7187684312195479E-4</v>
      </c>
      <c r="H3754" s="2">
        <f t="shared" si="367"/>
        <v>-4.2223316147749913E-2</v>
      </c>
      <c r="I3754">
        <f t="shared" si="368"/>
        <v>22811.373778639394</v>
      </c>
      <c r="J3754">
        <f t="shared" si="369"/>
        <v>48742.577684355732</v>
      </c>
      <c r="AB3754" s="1">
        <v>44187</v>
      </c>
      <c r="AC3754">
        <v>3542.47</v>
      </c>
    </row>
    <row r="3755" spans="1:29">
      <c r="A3755" s="1">
        <v>44165</v>
      </c>
      <c r="B3755">
        <v>5378.7098207871204</v>
      </c>
      <c r="D3755" s="1">
        <v>44207</v>
      </c>
      <c r="E3755">
        <f t="shared" si="364"/>
        <v>3501.58</v>
      </c>
      <c r="F3755">
        <f t="shared" si="365"/>
        <v>5523.0423417503498</v>
      </c>
      <c r="G3755" s="2">
        <f t="shared" si="366"/>
        <v>-1.4344338264021816E-3</v>
      </c>
      <c r="H3755" s="2">
        <f t="shared" si="367"/>
        <v>7.3765720754884415E-3</v>
      </c>
      <c r="I3755">
        <f t="shared" si="368"/>
        <v>22778.65237246461</v>
      </c>
      <c r="J3755">
        <f t="shared" si="369"/>
        <v>49102.130821789477</v>
      </c>
      <c r="AB3755" s="1">
        <v>44188</v>
      </c>
      <c r="AC3755">
        <v>3536.57</v>
      </c>
    </row>
    <row r="3756" spans="1:29">
      <c r="A3756" s="1">
        <v>44166</v>
      </c>
      <c r="B3756">
        <v>5469.3208236952196</v>
      </c>
      <c r="D3756" s="1">
        <v>44208</v>
      </c>
      <c r="E3756">
        <f t="shared" si="364"/>
        <v>3500.83</v>
      </c>
      <c r="F3756">
        <f t="shared" si="365"/>
        <v>5500.2713861651901</v>
      </c>
      <c r="G3756" s="2">
        <f t="shared" si="366"/>
        <v>-2.1418902324088496E-4</v>
      </c>
      <c r="H3756" s="2">
        <f t="shared" si="367"/>
        <v>-4.1542499875051649E-3</v>
      </c>
      <c r="I3756">
        <f t="shared" si="368"/>
        <v>22773.773435162209</v>
      </c>
      <c r="J3756">
        <f t="shared" si="369"/>
        <v>48898.148295436586</v>
      </c>
      <c r="AB3756" s="1">
        <v>44189</v>
      </c>
      <c r="AC3756">
        <v>3544.1</v>
      </c>
    </row>
    <row r="3757" spans="1:29">
      <c r="A3757" s="1">
        <v>44167</v>
      </c>
      <c r="B3757">
        <v>5503.2359071492501</v>
      </c>
      <c r="D3757" s="1">
        <v>44209</v>
      </c>
      <c r="E3757">
        <f t="shared" si="364"/>
        <v>3522.23</v>
      </c>
      <c r="F3757">
        <f t="shared" si="365"/>
        <v>5563.56428031</v>
      </c>
      <c r="G3757" s="2">
        <f t="shared" si="366"/>
        <v>6.1128360988680353E-3</v>
      </c>
      <c r="H3757" s="2">
        <f t="shared" si="367"/>
        <v>1.1475881928465348E-2</v>
      </c>
      <c r="I3757">
        <f t="shared" si="368"/>
        <v>22912.985779524111</v>
      </c>
      <c r="J3757">
        <f t="shared" si="369"/>
        <v>49459.297671795604</v>
      </c>
      <c r="AB3757" s="1">
        <v>44193</v>
      </c>
      <c r="AC3757">
        <v>3547.95</v>
      </c>
    </row>
    <row r="3758" spans="1:29">
      <c r="A3758" s="1">
        <v>44168</v>
      </c>
      <c r="B3758">
        <v>5554.9244488071699</v>
      </c>
      <c r="D3758" s="1">
        <v>44210</v>
      </c>
      <c r="E3758">
        <f t="shared" si="364"/>
        <v>3514.54</v>
      </c>
      <c r="F3758">
        <f t="shared" si="365"/>
        <v>5539.8924258037196</v>
      </c>
      <c r="G3758" s="2">
        <f t="shared" si="366"/>
        <v>-2.183275935983775E-3</v>
      </c>
      <c r="H3758" s="2">
        <f t="shared" si="367"/>
        <v>-4.2861494231917537E-3</v>
      </c>
      <c r="I3758">
        <f t="shared" si="368"/>
        <v>22862.960409050138</v>
      </c>
      <c r="J3758">
        <f t="shared" si="369"/>
        <v>49247.307731608169</v>
      </c>
      <c r="AB3758" s="1">
        <v>44194</v>
      </c>
      <c r="AC3758">
        <v>3550.43</v>
      </c>
    </row>
    <row r="3759" spans="1:29">
      <c r="A3759" s="1">
        <v>44169</v>
      </c>
      <c r="B3759">
        <v>5531.4536947918396</v>
      </c>
      <c r="D3759" s="1">
        <v>44211</v>
      </c>
      <c r="E3759">
        <f t="shared" si="364"/>
        <v>3519.97</v>
      </c>
      <c r="F3759">
        <f t="shared" si="365"/>
        <v>5485.9400605697401</v>
      </c>
      <c r="G3759" s="2">
        <f t="shared" si="366"/>
        <v>1.5450101578016184E-3</v>
      </c>
      <c r="H3759" s="2">
        <f t="shared" si="367"/>
        <v>-9.7702323988603564E-3</v>
      </c>
      <c r="I3759">
        <f t="shared" si="368"/>
        <v>22898.283915119537</v>
      </c>
      <c r="J3759">
        <f t="shared" si="369"/>
        <v>48766.150090052164</v>
      </c>
      <c r="AB3759" s="1">
        <v>44195</v>
      </c>
      <c r="AC3759">
        <v>3555.16</v>
      </c>
    </row>
    <row r="3760" spans="1:29">
      <c r="A3760" s="1">
        <v>44172</v>
      </c>
      <c r="B3760">
        <v>5625.3480809524899</v>
      </c>
      <c r="D3760" s="1">
        <v>44215</v>
      </c>
      <c r="E3760">
        <f t="shared" si="364"/>
        <v>3527.74</v>
      </c>
      <c r="F3760">
        <f t="shared" si="365"/>
        <v>5527.0627406429803</v>
      </c>
      <c r="G3760" s="2">
        <f t="shared" si="366"/>
        <v>2.2074051767486669E-3</v>
      </c>
      <c r="H3760" s="2">
        <f t="shared" si="367"/>
        <v>7.4646641695187092E-3</v>
      </c>
      <c r="I3760">
        <f t="shared" si="368"/>
        <v>22948.829705572432</v>
      </c>
      <c r="J3760">
        <f t="shared" si="369"/>
        <v>49130.173023314746</v>
      </c>
      <c r="AB3760" s="1">
        <v>44196</v>
      </c>
      <c r="AC3760">
        <v>3560.67</v>
      </c>
    </row>
    <row r="3761" spans="1:29">
      <c r="A3761" s="1">
        <v>44173</v>
      </c>
      <c r="B3761">
        <v>5653.3858060871298</v>
      </c>
      <c r="D3761" s="1">
        <v>44216</v>
      </c>
      <c r="E3761">
        <f t="shared" si="364"/>
        <v>3528.65</v>
      </c>
      <c r="F3761">
        <f t="shared" si="365"/>
        <v>5607.9168667376198</v>
      </c>
      <c r="G3761" s="2">
        <f t="shared" si="366"/>
        <v>2.5795551826379715E-4</v>
      </c>
      <c r="H3761" s="2">
        <f t="shared" si="367"/>
        <v>1.459742015790696E-2</v>
      </c>
      <c r="I3761">
        <f t="shared" si="368"/>
        <v>22954.749482832682</v>
      </c>
      <c r="J3761">
        <f t="shared" si="369"/>
        <v>49847.346801366737</v>
      </c>
      <c r="AB3761" s="1">
        <v>44200</v>
      </c>
      <c r="AC3761">
        <v>3553.45</v>
      </c>
    </row>
    <row r="3762" spans="1:29">
      <c r="A3762" s="1">
        <v>44174</v>
      </c>
      <c r="B3762">
        <v>5522.20883181713</v>
      </c>
      <c r="D3762" s="1">
        <v>44217</v>
      </c>
      <c r="E3762">
        <f t="shared" si="364"/>
        <v>3517.27</v>
      </c>
      <c r="F3762">
        <f t="shared" si="365"/>
        <v>5590.6947818440103</v>
      </c>
      <c r="G3762" s="2">
        <f t="shared" si="366"/>
        <v>-3.2250294021792802E-3</v>
      </c>
      <c r="H3762" s="2">
        <f t="shared" si="367"/>
        <v>-3.1023799121998922E-3</v>
      </c>
      <c r="I3762">
        <f t="shared" si="368"/>
        <v>22880.719740830886</v>
      </c>
      <c r="J3762">
        <f t="shared" si="369"/>
        <v>49692.701393973715</v>
      </c>
      <c r="AB3762" s="1">
        <v>44201</v>
      </c>
      <c r="AC3762">
        <v>3536.62</v>
      </c>
    </row>
    <row r="3763" spans="1:29">
      <c r="A3763" s="1">
        <v>44175</v>
      </c>
      <c r="B3763">
        <v>5536.5384728275103</v>
      </c>
      <c r="D3763" s="1">
        <v>44218</v>
      </c>
      <c r="E3763">
        <f t="shared" si="364"/>
        <v>3517.26</v>
      </c>
      <c r="F3763">
        <f t="shared" si="365"/>
        <v>5562.27479604172</v>
      </c>
      <c r="G3763" s="2">
        <f t="shared" si="366"/>
        <v>-2.8431141196882947E-6</v>
      </c>
      <c r="H3763" s="2">
        <f t="shared" si="367"/>
        <v>-5.1147935565192589E-3</v>
      </c>
      <c r="I3763">
        <f t="shared" si="368"/>
        <v>22880.654688333521</v>
      </c>
      <c r="J3763">
        <f t="shared" si="369"/>
        <v>49438.533485077787</v>
      </c>
      <c r="AB3763" s="1">
        <v>44202</v>
      </c>
      <c r="AC3763">
        <v>3509.9</v>
      </c>
    </row>
    <row r="3764" spans="1:29">
      <c r="A3764" s="1">
        <v>44176</v>
      </c>
      <c r="B3764">
        <v>5556.9064433671301</v>
      </c>
      <c r="D3764" s="1">
        <v>44221</v>
      </c>
      <c r="E3764">
        <f t="shared" si="364"/>
        <v>3528.34</v>
      </c>
      <c r="F3764">
        <f t="shared" si="365"/>
        <v>5576.60392195028</v>
      </c>
      <c r="G3764" s="2">
        <f t="shared" si="366"/>
        <v>3.1501794010109219E-3</v>
      </c>
      <c r="H3764" s="2">
        <f t="shared" si="367"/>
        <v>2.5447777262426982E-3</v>
      </c>
      <c r="I3764">
        <f t="shared" si="368"/>
        <v>22952.732855414353</v>
      </c>
      <c r="J3764">
        <f t="shared" si="369"/>
        <v>49564.343563908711</v>
      </c>
      <c r="AB3764" s="1">
        <v>44203</v>
      </c>
      <c r="AC3764">
        <v>3509.67</v>
      </c>
    </row>
    <row r="3765" spans="1:29">
      <c r="A3765" s="1">
        <v>44179</v>
      </c>
      <c r="B3765">
        <v>5523.8096518288203</v>
      </c>
      <c r="D3765" s="1">
        <v>44222</v>
      </c>
      <c r="E3765">
        <f t="shared" si="364"/>
        <v>3527.58</v>
      </c>
      <c r="F3765">
        <f t="shared" si="365"/>
        <v>5562.6778471194702</v>
      </c>
      <c r="G3765" s="2">
        <f t="shared" si="366"/>
        <v>-2.1539874275156023E-4</v>
      </c>
      <c r="H3765" s="2">
        <f t="shared" si="367"/>
        <v>-2.5285813974314278E-3</v>
      </c>
      <c r="I3765">
        <f t="shared" si="368"/>
        <v>22947.788865614584</v>
      </c>
      <c r="J3765">
        <f t="shared" si="369"/>
        <v>49439.016086797114</v>
      </c>
      <c r="AB3765" s="1">
        <v>44204</v>
      </c>
      <c r="AC3765">
        <v>3506.61</v>
      </c>
    </row>
    <row r="3766" spans="1:29">
      <c r="A3766" s="1">
        <v>44180</v>
      </c>
      <c r="B3766">
        <v>5585.06049907132</v>
      </c>
      <c r="D3766" s="1">
        <v>44223</v>
      </c>
      <c r="E3766">
        <f t="shared" si="364"/>
        <v>3526.07</v>
      </c>
      <c r="F3766">
        <f t="shared" si="365"/>
        <v>5548.2684902625097</v>
      </c>
      <c r="G3766" s="2">
        <f t="shared" si="366"/>
        <v>-4.2805549413471589E-4</v>
      </c>
      <c r="H3766" s="2">
        <f t="shared" si="367"/>
        <v>-2.6217125624479524E-3</v>
      </c>
      <c r="I3766">
        <f t="shared" si="368"/>
        <v>22937.965938512414</v>
      </c>
      <c r="J3766">
        <f t="shared" si="369"/>
        <v>49309.401197247294</v>
      </c>
      <c r="AB3766" s="1">
        <v>44207</v>
      </c>
      <c r="AC3766">
        <v>3501.58</v>
      </c>
    </row>
    <row r="3767" spans="1:29">
      <c r="A3767" s="1">
        <v>44181</v>
      </c>
      <c r="B3767">
        <v>5604.1449902675304</v>
      </c>
      <c r="D3767" s="1">
        <v>44224</v>
      </c>
      <c r="E3767">
        <f t="shared" si="364"/>
        <v>3521.53</v>
      </c>
      <c r="F3767">
        <f t="shared" si="365"/>
        <v>5510.2013401986296</v>
      </c>
      <c r="G3767" s="2">
        <f t="shared" si="366"/>
        <v>-1.2875524308932906E-3</v>
      </c>
      <c r="H3767" s="2">
        <f t="shared" si="367"/>
        <v>-6.8924357112091546E-3</v>
      </c>
      <c r="I3767">
        <f t="shared" si="368"/>
        <v>22908.432104708536</v>
      </c>
      <c r="J3767">
        <f t="shared" si="369"/>
        <v>48969.539319537049</v>
      </c>
      <c r="AB3767" s="1">
        <v>44208</v>
      </c>
      <c r="AC3767">
        <v>3500.83</v>
      </c>
    </row>
    <row r="3768" spans="1:29">
      <c r="A3768" s="1">
        <v>44182</v>
      </c>
      <c r="B3768">
        <v>5701.3938860139597</v>
      </c>
      <c r="D3768" s="1">
        <v>44225</v>
      </c>
      <c r="E3768">
        <f t="shared" si="364"/>
        <v>3514.98</v>
      </c>
      <c r="F3768">
        <f t="shared" si="365"/>
        <v>5524.5374785081403</v>
      </c>
      <c r="G3768" s="2">
        <f t="shared" si="366"/>
        <v>-1.8599869942894642E-3</v>
      </c>
      <c r="H3768" s="2">
        <f t="shared" si="367"/>
        <v>2.5703957072030444E-3</v>
      </c>
      <c r="I3768">
        <f t="shared" si="368"/>
        <v>22865.822718934214</v>
      </c>
      <c r="J3768">
        <f t="shared" si="369"/>
        <v>49095.410413187696</v>
      </c>
      <c r="AB3768" s="1">
        <v>44209</v>
      </c>
      <c r="AC3768">
        <v>3522.23</v>
      </c>
    </row>
    <row r="3769" spans="1:29">
      <c r="A3769" s="1">
        <v>44183</v>
      </c>
      <c r="B3769">
        <v>5691.2395749170901</v>
      </c>
      <c r="D3769" s="1">
        <v>44228</v>
      </c>
      <c r="E3769">
        <f t="shared" si="364"/>
        <v>3516.65</v>
      </c>
      <c r="F3769">
        <f t="shared" si="365"/>
        <v>5569.9578563061996</v>
      </c>
      <c r="G3769" s="2">
        <f t="shared" si="366"/>
        <v>4.7510938895811705E-4</v>
      </c>
      <c r="H3769" s="2">
        <f t="shared" si="367"/>
        <v>8.1902219160761795E-3</v>
      </c>
      <c r="I3769">
        <f t="shared" si="368"/>
        <v>22876.686485994232</v>
      </c>
      <c r="J3769">
        <f t="shared" si="369"/>
        <v>49497.512719532533</v>
      </c>
      <c r="AB3769" s="1">
        <v>44210</v>
      </c>
      <c r="AC3769">
        <v>3514.54</v>
      </c>
    </row>
    <row r="3770" spans="1:29">
      <c r="A3770" s="1">
        <v>44186</v>
      </c>
      <c r="B3770">
        <v>5674.3684215083304</v>
      </c>
      <c r="D3770" s="1">
        <v>44229</v>
      </c>
      <c r="E3770">
        <f t="shared" si="364"/>
        <v>3509.99</v>
      </c>
      <c r="F3770">
        <f t="shared" si="365"/>
        <v>5470.6616271233497</v>
      </c>
      <c r="G3770" s="2">
        <f t="shared" si="366"/>
        <v>-1.8938478381415047E-3</v>
      </c>
      <c r="H3770" s="2">
        <f t="shared" si="367"/>
        <v>-1.7858455217650313E-2</v>
      </c>
      <c r="I3770">
        <f t="shared" si="368"/>
        <v>22833.361522748892</v>
      </c>
      <c r="J3770">
        <f t="shared" si="369"/>
        <v>48613.563605245683</v>
      </c>
      <c r="AB3770" s="1">
        <v>44211</v>
      </c>
      <c r="AC3770">
        <v>3519.97</v>
      </c>
    </row>
    <row r="3771" spans="1:29">
      <c r="A3771" s="1">
        <v>44187</v>
      </c>
      <c r="B3771">
        <v>5648.1583400576801</v>
      </c>
      <c r="D3771" s="1">
        <v>44230</v>
      </c>
      <c r="E3771">
        <f t="shared" si="364"/>
        <v>3501.28</v>
      </c>
      <c r="F3771">
        <f t="shared" si="365"/>
        <v>5467.1783750214199</v>
      </c>
      <c r="G3771" s="2">
        <f t="shared" si="366"/>
        <v>-2.4814885512493001E-3</v>
      </c>
      <c r="H3771" s="2">
        <f t="shared" si="367"/>
        <v>-6.6806416686874181E-4</v>
      </c>
      <c r="I3771">
        <f t="shared" si="368"/>
        <v>22776.700797543654</v>
      </c>
      <c r="J3771">
        <f t="shared" si="369"/>
        <v>48581.086625377226</v>
      </c>
      <c r="AB3771" s="1">
        <v>44215</v>
      </c>
      <c r="AC3771">
        <v>3527.74</v>
      </c>
    </row>
    <row r="3772" spans="1:29">
      <c r="A3772" s="1">
        <v>44188</v>
      </c>
      <c r="B3772">
        <v>5658.4618301013197</v>
      </c>
      <c r="D3772" s="1">
        <v>44231</v>
      </c>
      <c r="E3772">
        <f t="shared" si="364"/>
        <v>3503.48</v>
      </c>
      <c r="F3772">
        <f t="shared" si="365"/>
        <v>5336.11549506133</v>
      </c>
      <c r="G3772" s="2">
        <f t="shared" si="366"/>
        <v>6.2834163505920415E-4</v>
      </c>
      <c r="H3772" s="2">
        <f t="shared" si="367"/>
        <v>-2.4004022305674697E-2</v>
      </c>
      <c r="I3772">
        <f t="shared" si="368"/>
        <v>22791.012346964035</v>
      </c>
      <c r="J3772">
        <f t="shared" si="369"/>
        <v>47414.94513838776</v>
      </c>
      <c r="AB3772" s="1">
        <v>44216</v>
      </c>
      <c r="AC3772">
        <v>3528.65</v>
      </c>
    </row>
    <row r="3773" spans="1:29">
      <c r="A3773" s="1">
        <v>44189</v>
      </c>
      <c r="B3773">
        <v>5685.7206223958001</v>
      </c>
      <c r="D3773" s="1">
        <v>44232</v>
      </c>
      <c r="E3773">
        <f t="shared" si="364"/>
        <v>3498.06</v>
      </c>
      <c r="F3773">
        <f t="shared" si="365"/>
        <v>5394.8760329071501</v>
      </c>
      <c r="G3773" s="2">
        <f t="shared" si="366"/>
        <v>-1.547033235525852E-3</v>
      </c>
      <c r="H3773" s="2">
        <f t="shared" si="367"/>
        <v>1.0980507246196447E-2</v>
      </c>
      <c r="I3773">
        <f t="shared" si="368"/>
        <v>22755.753893392</v>
      </c>
      <c r="J3773">
        <f t="shared" si="369"/>
        <v>47935.585287057831</v>
      </c>
      <c r="AB3773" s="1">
        <v>44217</v>
      </c>
      <c r="AC3773">
        <v>3517.27</v>
      </c>
    </row>
    <row r="3774" spans="1:29">
      <c r="A3774" s="1">
        <v>44193</v>
      </c>
      <c r="B3774">
        <v>5691.9701633377399</v>
      </c>
      <c r="D3774" s="1">
        <v>44235</v>
      </c>
      <c r="E3774">
        <f t="shared" si="364"/>
        <v>3506.93</v>
      </c>
      <c r="F3774">
        <f t="shared" si="365"/>
        <v>5471.6218285560899</v>
      </c>
      <c r="G3774" s="2">
        <f t="shared" si="366"/>
        <v>2.535691211700275E-3</v>
      </c>
      <c r="H3774" s="2">
        <f t="shared" si="367"/>
        <v>1.419433367882047E-2</v>
      </c>
      <c r="I3774">
        <f t="shared" si="368"/>
        <v>22813.45545855509</v>
      </c>
      <c r="J3774">
        <f t="shared" si="369"/>
        <v>48615.998979711883</v>
      </c>
      <c r="AB3774" s="1">
        <v>44218</v>
      </c>
      <c r="AC3774">
        <v>3517.26</v>
      </c>
    </row>
    <row r="3775" spans="1:29">
      <c r="A3775" s="1">
        <v>44194</v>
      </c>
      <c r="B3775">
        <v>5693.6756444549901</v>
      </c>
      <c r="D3775" s="1">
        <v>44236</v>
      </c>
      <c r="E3775">
        <f t="shared" si="364"/>
        <v>3507.21</v>
      </c>
      <c r="F3775">
        <f t="shared" si="365"/>
        <v>5481.3556597250499</v>
      </c>
      <c r="G3775" s="2">
        <f t="shared" si="366"/>
        <v>7.9841913012357324E-5</v>
      </c>
      <c r="H3775" s="2">
        <f t="shared" si="367"/>
        <v>1.7476171538915682E-3</v>
      </c>
      <c r="I3775">
        <f t="shared" si="368"/>
        <v>22815.276928481322</v>
      </c>
      <c r="J3775">
        <f t="shared" si="369"/>
        <v>48700.9611334824</v>
      </c>
      <c r="AB3775" s="1">
        <v>44221</v>
      </c>
      <c r="AC3775">
        <v>3528.34</v>
      </c>
    </row>
    <row r="3776" spans="1:29">
      <c r="A3776" s="1">
        <v>44195</v>
      </c>
      <c r="B3776">
        <v>5734.4783688778198</v>
      </c>
      <c r="D3776" s="1">
        <v>44237</v>
      </c>
      <c r="E3776">
        <f t="shared" si="364"/>
        <v>3515.71</v>
      </c>
      <c r="F3776">
        <f t="shared" si="365"/>
        <v>5506.7723116941297</v>
      </c>
      <c r="G3776" s="2">
        <f t="shared" si="366"/>
        <v>2.4235788561277616E-3</v>
      </c>
      <c r="H3776" s="2">
        <f t="shared" si="367"/>
        <v>4.6055788725623773E-3</v>
      </c>
      <c r="I3776">
        <f t="shared" si="368"/>
        <v>22870.57155124189</v>
      </c>
      <c r="J3776">
        <f t="shared" si="369"/>
        <v>48925.257251152245</v>
      </c>
      <c r="AB3776" s="1">
        <v>44222</v>
      </c>
      <c r="AC3776">
        <v>3527.58</v>
      </c>
    </row>
    <row r="3777" spans="1:29">
      <c r="A3777" s="1">
        <v>44196</v>
      </c>
      <c r="B3777">
        <v>5749.2244384266296</v>
      </c>
      <c r="D3777" s="1">
        <v>44238</v>
      </c>
      <c r="E3777">
        <f t="shared" si="364"/>
        <v>3509.16</v>
      </c>
      <c r="F3777">
        <f t="shared" si="365"/>
        <v>5452.16104301019</v>
      </c>
      <c r="G3777" s="2">
        <f t="shared" si="366"/>
        <v>-1.8630660663138121E-3</v>
      </c>
      <c r="H3777" s="2">
        <f t="shared" si="367"/>
        <v>-9.9484595557216889E-3</v>
      </c>
      <c r="I3777">
        <f t="shared" si="368"/>
        <v>22827.962165467568</v>
      </c>
      <c r="J3777">
        <f t="shared" si="369"/>
        <v>48438.526308135879</v>
      </c>
      <c r="AB3777" s="1">
        <v>44223</v>
      </c>
      <c r="AC3777">
        <v>3526.07</v>
      </c>
    </row>
    <row r="3778" spans="1:29">
      <c r="A3778" s="1">
        <v>44200</v>
      </c>
      <c r="B3778">
        <v>5898.16971079839</v>
      </c>
      <c r="D3778" s="1">
        <v>44239</v>
      </c>
      <c r="E3778">
        <f t="shared" si="364"/>
        <v>3495.05</v>
      </c>
      <c r="F3778">
        <f t="shared" si="365"/>
        <v>5421.6111649969198</v>
      </c>
      <c r="G3778" s="2">
        <f t="shared" si="366"/>
        <v>-4.0209052878750207E-3</v>
      </c>
      <c r="H3778" s="2">
        <f t="shared" si="367"/>
        <v>-5.6346095965455253E-3</v>
      </c>
      <c r="I3778">
        <f t="shared" si="368"/>
        <v>22736.173091685028</v>
      </c>
      <c r="J3778">
        <f t="shared" si="369"/>
        <v>48165.594122957533</v>
      </c>
      <c r="AB3778" s="1">
        <v>44224</v>
      </c>
      <c r="AC3778">
        <v>3521.53</v>
      </c>
    </row>
    <row r="3779" spans="1:29">
      <c r="A3779" s="1">
        <v>44201</v>
      </c>
      <c r="B3779">
        <v>5893.3846961330501</v>
      </c>
      <c r="D3779" s="1">
        <v>44243</v>
      </c>
      <c r="E3779">
        <f t="shared" si="364"/>
        <v>3478.76</v>
      </c>
      <c r="F3779">
        <f t="shared" si="365"/>
        <v>5322.5108554017497</v>
      </c>
      <c r="G3779" s="2">
        <f t="shared" si="366"/>
        <v>-4.6608775267878988E-3</v>
      </c>
      <c r="H3779" s="2">
        <f t="shared" si="367"/>
        <v>-1.8310105572165867E-2</v>
      </c>
      <c r="I3779">
        <f t="shared" si="368"/>
        <v>22630.202573476832</v>
      </c>
      <c r="J3779">
        <f t="shared" si="369"/>
        <v>47283.677009620093</v>
      </c>
      <c r="AB3779" s="1">
        <v>44225</v>
      </c>
      <c r="AC3779">
        <v>3514.98</v>
      </c>
    </row>
    <row r="3780" spans="1:29">
      <c r="A3780" s="1">
        <v>44202</v>
      </c>
      <c r="B3780">
        <v>5711.0809175060003</v>
      </c>
      <c r="D3780" s="1">
        <v>44244</v>
      </c>
      <c r="E3780">
        <f t="shared" si="364"/>
        <v>3489.12</v>
      </c>
      <c r="F3780">
        <f t="shared" si="365"/>
        <v>5251.0952424274401</v>
      </c>
      <c r="G3780" s="2">
        <f t="shared" si="366"/>
        <v>2.978072646575125E-3</v>
      </c>
      <c r="H3780" s="2">
        <f t="shared" si="367"/>
        <v>-1.3449003940079007E-2</v>
      </c>
      <c r="I3780">
        <f t="shared" si="368"/>
        <v>22697.596960747356</v>
      </c>
      <c r="J3780">
        <f t="shared" si="369"/>
        <v>46647.758651216289</v>
      </c>
      <c r="AB3780" s="1">
        <v>44228</v>
      </c>
      <c r="AC3780">
        <v>3516.65</v>
      </c>
    </row>
    <row r="3781" spans="1:29">
      <c r="A3781" s="1">
        <v>44203</v>
      </c>
      <c r="B3781">
        <v>5723.9329286311504</v>
      </c>
      <c r="D3781" s="1">
        <v>44245</v>
      </c>
      <c r="E3781">
        <f t="shared" ref="E3781:E3783" si="370">SUMIF(AB:AB,D3781,AC:AC)</f>
        <v>3487.11</v>
      </c>
      <c r="F3781">
        <f t="shared" ref="F3781:F3783" si="371">SUMIF(A:A,D3781,B:B)</f>
        <v>5261.9695581809201</v>
      </c>
      <c r="G3781" s="2">
        <f t="shared" ref="G3781:G3783" si="372">E3781/E3780-1</f>
        <v>-5.760764892006609E-4</v>
      </c>
      <c r="H3781" s="2">
        <f t="shared" ref="H3781:H3783" si="373">(F3781/F3780-1)-($M$23/252)</f>
        <v>2.0395170132575199E-3</v>
      </c>
      <c r="I3781">
        <f t="shared" ref="I3781:I3783" si="374">I3780*(1+G3781)</f>
        <v>22684.521408776916</v>
      </c>
      <c r="J3781">
        <f t="shared" ref="J3781:J3783" si="375">J3780*(1+H3781)</f>
        <v>46742.897548615772</v>
      </c>
      <c r="AB3781" s="1">
        <v>44229</v>
      </c>
      <c r="AC3781">
        <v>3509.99</v>
      </c>
    </row>
    <row r="3782" spans="1:29">
      <c r="A3782" s="1">
        <v>44204</v>
      </c>
      <c r="B3782">
        <v>5482.4289397315497</v>
      </c>
      <c r="D3782" s="1">
        <v>44246</v>
      </c>
      <c r="E3782">
        <f t="shared" si="370"/>
        <v>3470.41</v>
      </c>
      <c r="F3782">
        <f t="shared" si="371"/>
        <v>5246.3366566058903</v>
      </c>
      <c r="G3782" s="2">
        <f t="shared" si="372"/>
        <v>-4.789066017418464E-3</v>
      </c>
      <c r="H3782" s="2">
        <f t="shared" si="373"/>
        <v>-3.0022712921155318E-3</v>
      </c>
      <c r="I3782">
        <f t="shared" si="374"/>
        <v>22575.883738176741</v>
      </c>
      <c r="J3782">
        <f t="shared" si="375"/>
        <v>46602.562689195271</v>
      </c>
      <c r="AB3782" s="1">
        <v>44230</v>
      </c>
      <c r="AC3782">
        <v>3501.28</v>
      </c>
    </row>
    <row r="3783" spans="1:29">
      <c r="A3783" s="1">
        <v>44207</v>
      </c>
      <c r="B3783">
        <v>5523.0423417503498</v>
      </c>
      <c r="D3783" s="1">
        <v>44249</v>
      </c>
      <c r="E3783">
        <f t="shared" si="370"/>
        <v>3454.71</v>
      </c>
      <c r="F3783">
        <f t="shared" si="371"/>
        <v>5317.2183980879199</v>
      </c>
      <c r="G3783" s="2">
        <f t="shared" si="372"/>
        <v>-4.5239611458011142E-3</v>
      </c>
      <c r="H3783" s="2">
        <f t="shared" si="373"/>
        <v>1.3479362385668015E-2</v>
      </c>
      <c r="I3783">
        <f t="shared" si="374"/>
        <v>22473.751317313105</v>
      </c>
      <c r="J3783">
        <f t="shared" si="375"/>
        <v>47230.735519783739</v>
      </c>
      <c r="AB3783" s="1">
        <v>44231</v>
      </c>
      <c r="AC3783">
        <v>3503.48</v>
      </c>
    </row>
    <row r="3784" spans="1:29">
      <c r="A3784" s="1">
        <v>44208</v>
      </c>
      <c r="B3784">
        <v>5500.2713861651901</v>
      </c>
      <c r="D3784" s="1"/>
      <c r="G3784" s="2"/>
      <c r="H3784" s="2"/>
      <c r="AB3784" s="1">
        <v>44232</v>
      </c>
      <c r="AC3784">
        <v>3498.06</v>
      </c>
    </row>
    <row r="3785" spans="1:29">
      <c r="A3785" s="1">
        <v>44209</v>
      </c>
      <c r="B3785">
        <v>5563.56428031</v>
      </c>
      <c r="AB3785" s="1">
        <v>44235</v>
      </c>
      <c r="AC3785">
        <v>3506.93</v>
      </c>
    </row>
    <row r="3786" spans="1:29">
      <c r="A3786" s="1">
        <v>44210</v>
      </c>
      <c r="B3786">
        <v>5539.8924258037196</v>
      </c>
      <c r="AB3786" s="1">
        <v>44236</v>
      </c>
      <c r="AC3786">
        <v>3507.21</v>
      </c>
    </row>
    <row r="3787" spans="1:29">
      <c r="A3787" s="1">
        <v>44211</v>
      </c>
      <c r="B3787">
        <v>5485.9400605697401</v>
      </c>
      <c r="AB3787" s="1">
        <v>44237</v>
      </c>
      <c r="AC3787">
        <v>3515.71</v>
      </c>
    </row>
    <row r="3788" spans="1:29">
      <c r="A3788" s="1">
        <v>44215</v>
      </c>
      <c r="B3788">
        <v>5527.0627406429803</v>
      </c>
      <c r="AB3788" s="1">
        <v>44238</v>
      </c>
      <c r="AC3788">
        <v>3509.16</v>
      </c>
    </row>
    <row r="3789" spans="1:29">
      <c r="A3789" s="1">
        <v>44216</v>
      </c>
      <c r="B3789">
        <v>5607.9168667376198</v>
      </c>
      <c r="AB3789" s="1">
        <v>44239</v>
      </c>
      <c r="AC3789">
        <v>3495.05</v>
      </c>
    </row>
    <row r="3790" spans="1:29">
      <c r="A3790" s="1">
        <v>44217</v>
      </c>
      <c r="B3790">
        <v>5590.6947818440103</v>
      </c>
      <c r="AB3790" s="1">
        <v>44243</v>
      </c>
      <c r="AC3790">
        <v>3478.76</v>
      </c>
    </row>
    <row r="3791" spans="1:29">
      <c r="A3791" s="1">
        <v>44218</v>
      </c>
      <c r="B3791">
        <v>5562.27479604172</v>
      </c>
      <c r="AB3791" s="1">
        <v>44244</v>
      </c>
      <c r="AC3791">
        <v>3489.12</v>
      </c>
    </row>
    <row r="3792" spans="1:29">
      <c r="A3792" s="1">
        <v>44221</v>
      </c>
      <c r="B3792">
        <v>5576.60392195028</v>
      </c>
      <c r="AB3792" s="1">
        <v>44245</v>
      </c>
      <c r="AC3792">
        <v>3487.11</v>
      </c>
    </row>
    <row r="3793" spans="1:29">
      <c r="A3793" s="1">
        <v>44222</v>
      </c>
      <c r="B3793">
        <v>5562.6778471194702</v>
      </c>
      <c r="AB3793" s="1">
        <v>44246</v>
      </c>
      <c r="AC3793">
        <v>3470.41</v>
      </c>
    </row>
    <row r="3794" spans="1:29">
      <c r="A3794" s="1">
        <v>44223</v>
      </c>
      <c r="B3794">
        <v>5548.2684902625097</v>
      </c>
      <c r="AB3794" s="1">
        <v>44249</v>
      </c>
      <c r="AC3794">
        <v>3454.71</v>
      </c>
    </row>
    <row r="3795" spans="1:29">
      <c r="A3795" s="1">
        <v>44224</v>
      </c>
      <c r="B3795">
        <v>5510.2013401986296</v>
      </c>
      <c r="AB3795" s="1">
        <v>44250</v>
      </c>
      <c r="AC3795">
        <v>3448.97</v>
      </c>
    </row>
    <row r="3796" spans="1:29">
      <c r="A3796" s="1">
        <v>44225</v>
      </c>
      <c r="B3796">
        <v>5524.5374785081403</v>
      </c>
    </row>
    <row r="3797" spans="1:29">
      <c r="A3797" s="1">
        <v>44228</v>
      </c>
      <c r="B3797">
        <v>5569.9578563061996</v>
      </c>
    </row>
    <row r="3798" spans="1:29">
      <c r="A3798" s="1">
        <v>44229</v>
      </c>
      <c r="B3798">
        <v>5470.6616271233497</v>
      </c>
    </row>
    <row r="3799" spans="1:29">
      <c r="A3799" s="1">
        <v>44230</v>
      </c>
      <c r="B3799">
        <v>5467.1783750214199</v>
      </c>
    </row>
    <row r="3800" spans="1:29">
      <c r="A3800" s="1">
        <v>44231</v>
      </c>
      <c r="B3800">
        <v>5336.11549506133</v>
      </c>
    </row>
    <row r="3801" spans="1:29">
      <c r="A3801" s="1">
        <v>44232</v>
      </c>
      <c r="B3801">
        <v>5394.8760329071501</v>
      </c>
    </row>
    <row r="3802" spans="1:29">
      <c r="A3802" s="1">
        <v>44235</v>
      </c>
      <c r="B3802">
        <v>5471.6218285560899</v>
      </c>
    </row>
    <row r="3803" spans="1:29">
      <c r="A3803" s="1">
        <v>44236</v>
      </c>
      <c r="B3803">
        <v>5481.3556597250499</v>
      </c>
    </row>
    <row r="3804" spans="1:29">
      <c r="A3804" s="1">
        <v>44237</v>
      </c>
      <c r="B3804">
        <v>5506.7723116941297</v>
      </c>
    </row>
    <row r="3805" spans="1:29">
      <c r="A3805" s="1">
        <v>44238</v>
      </c>
      <c r="B3805">
        <v>5452.16104301019</v>
      </c>
    </row>
    <row r="3806" spans="1:29">
      <c r="A3806" s="1">
        <v>44239</v>
      </c>
      <c r="B3806">
        <v>5421.6111649969198</v>
      </c>
    </row>
    <row r="3807" spans="1:29">
      <c r="A3807" s="1">
        <v>44243</v>
      </c>
      <c r="B3807">
        <v>5322.5108554017497</v>
      </c>
    </row>
    <row r="3808" spans="1:29">
      <c r="A3808" s="1">
        <v>44244</v>
      </c>
      <c r="B3808">
        <v>5251.0952424274401</v>
      </c>
    </row>
    <row r="3809" spans="1:2">
      <c r="A3809" s="1">
        <v>44245</v>
      </c>
      <c r="B3809">
        <v>5261.9695581809201</v>
      </c>
    </row>
    <row r="3810" spans="1:2">
      <c r="A3810" s="1">
        <v>44246</v>
      </c>
      <c r="B3810">
        <v>5246.3366566058903</v>
      </c>
    </row>
    <row r="3811" spans="1:2">
      <c r="A3811" s="1">
        <v>44249</v>
      </c>
      <c r="B3811">
        <v>5317.2183980879199</v>
      </c>
    </row>
    <row r="3812" spans="1:2">
      <c r="A3812" s="1">
        <v>44250</v>
      </c>
    </row>
  </sheetData>
  <autoFilter ref="D1:J3805" xr:uid="{CBD8CAA6-7917-4996-A781-E58F72411A5B}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8A11E-65EC-4A03-B940-2DA3EC70969E}">
  <sheetPr codeName="Sheet1">
    <tabColor theme="1" tint="0.249977111117893"/>
  </sheetPr>
  <dimension ref="A1:F1216"/>
  <sheetViews>
    <sheetView workbookViewId="0">
      <selection activeCell="B48" sqref="B48"/>
    </sheetView>
  </sheetViews>
  <sheetFormatPr defaultRowHeight="15"/>
  <cols>
    <col min="1" max="1" width="10.7109375" bestFit="1" customWidth="1"/>
    <col min="2" max="2" width="35.85546875" bestFit="1" customWidth="1"/>
    <col min="3" max="3" width="15.5703125" bestFit="1" customWidth="1"/>
    <col min="4" max="4" width="15.5703125" customWidth="1"/>
    <col min="5" max="5" width="22.85546875" bestFit="1" customWidth="1"/>
    <col min="6" max="6" width="30.42578125" customWidth="1"/>
  </cols>
  <sheetData>
    <row r="1" spans="1:6">
      <c r="B1" t="s">
        <v>2</v>
      </c>
      <c r="C1" t="s">
        <v>4</v>
      </c>
      <c r="E1" t="s">
        <v>5</v>
      </c>
      <c r="F1" t="s">
        <v>5</v>
      </c>
    </row>
    <row r="2" spans="1:6">
      <c r="A2" t="s">
        <v>0</v>
      </c>
      <c r="B2" t="s">
        <v>1</v>
      </c>
      <c r="C2" t="s">
        <v>3</v>
      </c>
      <c r="D2" t="s">
        <v>8</v>
      </c>
      <c r="E2" t="s">
        <v>6</v>
      </c>
      <c r="F2" t="s">
        <v>9</v>
      </c>
    </row>
    <row r="3" spans="1:6">
      <c r="A3" s="1">
        <v>7306</v>
      </c>
      <c r="C3">
        <v>20.68</v>
      </c>
      <c r="E3">
        <v>1</v>
      </c>
      <c r="F3">
        <v>1</v>
      </c>
    </row>
    <row r="4" spans="1:6">
      <c r="A4" s="1">
        <v>7336</v>
      </c>
      <c r="B4" s="2">
        <v>1.3169611131462311E-2</v>
      </c>
      <c r="C4">
        <v>20.68</v>
      </c>
      <c r="D4" s="2">
        <f>C4/C3-1</f>
        <v>0</v>
      </c>
      <c r="E4">
        <f>1/(1+B4)</f>
        <v>0.98700157309618175</v>
      </c>
      <c r="F4">
        <f>F3*(1+D4)/(1+B4)</f>
        <v>0.98700157309618175</v>
      </c>
    </row>
    <row r="5" spans="1:6">
      <c r="A5" s="1">
        <v>7365</v>
      </c>
      <c r="B5" s="2">
        <v>1.5591070943802521E-2</v>
      </c>
      <c r="C5">
        <v>20.68</v>
      </c>
      <c r="D5" s="2">
        <f t="shared" ref="D5:D68" si="0">C5/C4-1</f>
        <v>0</v>
      </c>
      <c r="E5">
        <f>E4/(1+B5)</f>
        <v>0.97184940015172427</v>
      </c>
      <c r="F5">
        <f t="shared" ref="F5:F68" si="1">F4*(1+D5)/(1+B5)</f>
        <v>0.97184940015172427</v>
      </c>
    </row>
    <row r="6" spans="1:6">
      <c r="A6" s="1">
        <v>7396</v>
      </c>
      <c r="B6" s="2">
        <v>1.5379951186191398E-2</v>
      </c>
      <c r="C6">
        <v>20.68</v>
      </c>
      <c r="D6" s="2">
        <f t="shared" si="0"/>
        <v>0</v>
      </c>
      <c r="E6">
        <f t="shared" ref="E6:E69" si="2">E5/(1+B6)</f>
        <v>0.95712880583902249</v>
      </c>
      <c r="F6">
        <f t="shared" si="1"/>
        <v>0.95712880583902249</v>
      </c>
    </row>
    <row r="7" spans="1:6">
      <c r="A7" s="1">
        <v>7426</v>
      </c>
      <c r="B7" s="2">
        <v>1.6430756219226739E-2</v>
      </c>
      <c r="C7">
        <v>20.68</v>
      </c>
      <c r="D7" s="2">
        <f t="shared" si="0"/>
        <v>0</v>
      </c>
      <c r="E7">
        <f t="shared" si="2"/>
        <v>0.94165667457684266</v>
      </c>
      <c r="F7">
        <f t="shared" si="1"/>
        <v>0.94165667457684266</v>
      </c>
    </row>
    <row r="8" spans="1:6">
      <c r="A8" s="1">
        <v>7457</v>
      </c>
      <c r="B8" s="2">
        <v>1.6639490435672588E-2</v>
      </c>
      <c r="C8">
        <v>20.68</v>
      </c>
      <c r="D8" s="2">
        <f t="shared" si="0"/>
        <v>0</v>
      </c>
      <c r="E8">
        <f t="shared" si="2"/>
        <v>0.92624443909148502</v>
      </c>
      <c r="F8">
        <f t="shared" si="1"/>
        <v>0.92624443909148502</v>
      </c>
    </row>
    <row r="9" spans="1:6">
      <c r="A9" s="1">
        <v>7487</v>
      </c>
      <c r="B9" s="2">
        <v>1.7882094931431558E-2</v>
      </c>
      <c r="C9">
        <v>20.68</v>
      </c>
      <c r="D9" s="2">
        <f t="shared" si="0"/>
        <v>0</v>
      </c>
      <c r="E9">
        <f t="shared" si="2"/>
        <v>0.90997222930213784</v>
      </c>
      <c r="F9">
        <f t="shared" si="1"/>
        <v>0.90997222930213784</v>
      </c>
    </row>
    <row r="10" spans="1:6">
      <c r="A10" s="1">
        <v>7518</v>
      </c>
      <c r="B10" s="2">
        <v>1.4956257441789633E-2</v>
      </c>
      <c r="C10">
        <v>20.68</v>
      </c>
      <c r="D10" s="2">
        <f t="shared" si="0"/>
        <v>0</v>
      </c>
      <c r="E10">
        <f t="shared" si="2"/>
        <v>0.89656300222803154</v>
      </c>
      <c r="F10">
        <f t="shared" si="1"/>
        <v>0.89656300222803154</v>
      </c>
    </row>
    <row r="11" spans="1:6">
      <c r="A11" s="1">
        <v>7549</v>
      </c>
      <c r="B11" s="2">
        <v>1.1494715485939944E-2</v>
      </c>
      <c r="C11">
        <v>20.68</v>
      </c>
      <c r="D11" s="2">
        <f t="shared" si="0"/>
        <v>0</v>
      </c>
      <c r="E11">
        <f t="shared" si="2"/>
        <v>0.88637438090549669</v>
      </c>
      <c r="F11">
        <f t="shared" si="1"/>
        <v>0.88637438090549669</v>
      </c>
    </row>
    <row r="12" spans="1:6">
      <c r="A12" s="1">
        <v>7579</v>
      </c>
      <c r="B12" s="2">
        <v>9.7887453502294441E-3</v>
      </c>
      <c r="C12">
        <v>20.68</v>
      </c>
      <c r="D12" s="2">
        <f t="shared" si="0"/>
        <v>0</v>
      </c>
      <c r="E12">
        <f t="shared" si="2"/>
        <v>0.8777819964690452</v>
      </c>
      <c r="F12">
        <f t="shared" si="1"/>
        <v>0.8777819964690452</v>
      </c>
    </row>
    <row r="13" spans="1:6">
      <c r="A13" s="1">
        <v>7610</v>
      </c>
      <c r="B13" s="2">
        <v>7.8977469157408553E-3</v>
      </c>
      <c r="C13">
        <v>20.68</v>
      </c>
      <c r="D13" s="2">
        <f t="shared" si="0"/>
        <v>0</v>
      </c>
      <c r="E13">
        <f t="shared" si="2"/>
        <v>0.87090381852240295</v>
      </c>
      <c r="F13">
        <f t="shared" si="1"/>
        <v>0.87090381852240295</v>
      </c>
    </row>
    <row r="14" spans="1:6">
      <c r="A14" s="1">
        <v>7640</v>
      </c>
      <c r="B14" s="2">
        <v>5.6541453874052738E-3</v>
      </c>
      <c r="C14">
        <v>20.68</v>
      </c>
      <c r="D14" s="2">
        <f t="shared" si="0"/>
        <v>0</v>
      </c>
      <c r="E14">
        <f t="shared" si="2"/>
        <v>0.86600728741281841</v>
      </c>
      <c r="F14">
        <f t="shared" si="1"/>
        <v>0.86600728741281841</v>
      </c>
    </row>
    <row r="15" spans="1:6">
      <c r="A15" s="1">
        <v>7671</v>
      </c>
      <c r="B15" s="2">
        <v>2.1412681429993086E-3</v>
      </c>
      <c r="C15">
        <v>20.68</v>
      </c>
      <c r="D15" s="2">
        <f t="shared" si="0"/>
        <v>0</v>
      </c>
      <c r="E15">
        <f t="shared" si="2"/>
        <v>0.8641568957813287</v>
      </c>
      <c r="F15">
        <f t="shared" si="1"/>
        <v>0.8641568957813287</v>
      </c>
    </row>
    <row r="16" spans="1:6">
      <c r="A16" s="1">
        <v>7702</v>
      </c>
      <c r="B16" s="2">
        <v>-1.3432122426282334E-3</v>
      </c>
      <c r="C16">
        <v>20.58</v>
      </c>
      <c r="D16" s="2">
        <f t="shared" si="0"/>
        <v>-4.8355899419729731E-3</v>
      </c>
      <c r="E16">
        <f t="shared" si="2"/>
        <v>0.86531920312875255</v>
      </c>
      <c r="F16">
        <f t="shared" si="1"/>
        <v>0.8611348742935071</v>
      </c>
    </row>
    <row r="17" spans="1:6">
      <c r="A17" s="1">
        <v>7730</v>
      </c>
      <c r="B17" s="2">
        <v>-4.7909128594627592E-3</v>
      </c>
      <c r="C17">
        <v>20.58</v>
      </c>
      <c r="D17" s="2">
        <f t="shared" si="0"/>
        <v>0</v>
      </c>
      <c r="E17">
        <f t="shared" si="2"/>
        <v>0.8694848291779691</v>
      </c>
      <c r="F17">
        <f t="shared" si="1"/>
        <v>0.86528035708329798</v>
      </c>
    </row>
    <row r="18" spans="1:6">
      <c r="A18" s="1">
        <v>7761</v>
      </c>
      <c r="B18" s="2">
        <v>-6.1184174647674894E-3</v>
      </c>
      <c r="C18">
        <v>20.58</v>
      </c>
      <c r="D18" s="2">
        <f t="shared" si="0"/>
        <v>0</v>
      </c>
      <c r="E18">
        <f t="shared" si="2"/>
        <v>0.87483744991033319</v>
      </c>
      <c r="F18">
        <f t="shared" si="1"/>
        <v>0.87060709473668541</v>
      </c>
    </row>
    <row r="19" spans="1:6">
      <c r="A19" s="1">
        <v>7791</v>
      </c>
      <c r="B19" s="2">
        <v>-9.4788849793674412E-3</v>
      </c>
      <c r="C19">
        <v>20.58</v>
      </c>
      <c r="D19" s="2">
        <f t="shared" si="0"/>
        <v>0</v>
      </c>
      <c r="E19">
        <f t="shared" si="2"/>
        <v>0.88320928917513319</v>
      </c>
      <c r="F19">
        <f t="shared" si="1"/>
        <v>0.87893845121974068</v>
      </c>
    </row>
    <row r="20" spans="1:6">
      <c r="A20" s="1">
        <v>7822</v>
      </c>
      <c r="B20" s="2">
        <v>-1.2585659483247746E-2</v>
      </c>
      <c r="C20">
        <v>20.58</v>
      </c>
      <c r="D20" s="2">
        <f t="shared" si="0"/>
        <v>0</v>
      </c>
      <c r="E20">
        <f t="shared" si="2"/>
        <v>0.89446674302189644</v>
      </c>
      <c r="F20">
        <f t="shared" si="1"/>
        <v>0.89014146863591026</v>
      </c>
    </row>
    <row r="21" spans="1:6">
      <c r="A21" s="1">
        <v>7852</v>
      </c>
      <c r="B21" s="2">
        <v>-1.4229068201835782E-2</v>
      </c>
      <c r="C21">
        <v>20.58</v>
      </c>
      <c r="D21" s="2">
        <f t="shared" si="0"/>
        <v>0</v>
      </c>
      <c r="E21">
        <f t="shared" si="2"/>
        <v>0.90737788482997972</v>
      </c>
      <c r="F21">
        <f t="shared" si="1"/>
        <v>0.90299017745652699</v>
      </c>
    </row>
    <row r="22" spans="1:6">
      <c r="A22" s="1">
        <v>7883</v>
      </c>
      <c r="B22" s="2">
        <v>-1.3355278728506059E-2</v>
      </c>
      <c r="C22">
        <v>20.58</v>
      </c>
      <c r="D22" s="2">
        <f t="shared" si="0"/>
        <v>0</v>
      </c>
      <c r="E22">
        <f t="shared" si="2"/>
        <v>0.91966020317894914</v>
      </c>
      <c r="F22">
        <f t="shared" si="1"/>
        <v>0.91521310355042396</v>
      </c>
    </row>
    <row r="23" spans="1:6">
      <c r="A23" s="1">
        <v>7914</v>
      </c>
      <c r="B23" s="2">
        <v>-1.1348930715916694E-2</v>
      </c>
      <c r="C23">
        <v>20.58</v>
      </c>
      <c r="D23" s="2">
        <f t="shared" si="0"/>
        <v>0</v>
      </c>
      <c r="E23">
        <f t="shared" si="2"/>
        <v>0.9302171734309731</v>
      </c>
      <c r="F23">
        <f t="shared" si="1"/>
        <v>0.92571902462327949</v>
      </c>
    </row>
    <row r="24" spans="1:6">
      <c r="A24" s="1">
        <v>7944</v>
      </c>
      <c r="B24" s="2">
        <v>-1.1065933139137285E-2</v>
      </c>
      <c r="C24">
        <v>20.58</v>
      </c>
      <c r="D24" s="2">
        <f t="shared" si="0"/>
        <v>0</v>
      </c>
      <c r="E24">
        <f t="shared" si="2"/>
        <v>0.94062607872709603</v>
      </c>
      <c r="F24">
        <f t="shared" si="1"/>
        <v>0.93607759672164548</v>
      </c>
    </row>
    <row r="25" spans="1:6">
      <c r="A25" s="1">
        <v>7975</v>
      </c>
      <c r="B25" s="2">
        <v>-1.0689983407275117E-2</v>
      </c>
      <c r="C25">
        <v>20.58</v>
      </c>
      <c r="D25" s="2">
        <f t="shared" si="0"/>
        <v>0</v>
      </c>
      <c r="E25">
        <f t="shared" si="2"/>
        <v>0.95079000813789305</v>
      </c>
      <c r="F25">
        <f t="shared" si="1"/>
        <v>0.94619237753761276</v>
      </c>
    </row>
    <row r="26" spans="1:6">
      <c r="A26" s="1">
        <v>8005</v>
      </c>
      <c r="B26" s="2">
        <v>-1.0689983407275117E-2</v>
      </c>
      <c r="C26">
        <v>20.58</v>
      </c>
      <c r="D26" s="2">
        <f t="shared" si="0"/>
        <v>0</v>
      </c>
      <c r="E26">
        <f t="shared" si="2"/>
        <v>0.96106376382653202</v>
      </c>
      <c r="F26">
        <f t="shared" si="1"/>
        <v>0.95641645355657745</v>
      </c>
    </row>
    <row r="27" spans="1:6">
      <c r="A27" s="1">
        <v>8036</v>
      </c>
      <c r="B27" s="2">
        <v>-9.4788849793674412E-3</v>
      </c>
      <c r="C27">
        <v>20.58</v>
      </c>
      <c r="D27" s="2">
        <f t="shared" si="0"/>
        <v>0</v>
      </c>
      <c r="E27">
        <f t="shared" si="2"/>
        <v>0.97026075391286637</v>
      </c>
      <c r="F27">
        <f t="shared" si="1"/>
        <v>0.96556897077015391</v>
      </c>
    </row>
    <row r="28" spans="1:6">
      <c r="A28" s="1">
        <v>8067</v>
      </c>
      <c r="B28" s="2">
        <v>-9.7569262552154035E-3</v>
      </c>
      <c r="C28">
        <v>20.66</v>
      </c>
      <c r="D28" s="2">
        <f t="shared" si="0"/>
        <v>3.8872691933917736E-3</v>
      </c>
      <c r="E28">
        <f t="shared" si="2"/>
        <v>0.97982079313480941</v>
      </c>
      <c r="F28">
        <f t="shared" si="1"/>
        <v>0.97887319082036539</v>
      </c>
    </row>
    <row r="29" spans="1:6">
      <c r="A29" s="1">
        <v>8095</v>
      </c>
      <c r="B29" s="2">
        <v>-7.104467133977943E-3</v>
      </c>
      <c r="C29">
        <v>20.66</v>
      </c>
      <c r="D29" s="2">
        <f t="shared" si="0"/>
        <v>0</v>
      </c>
      <c r="E29">
        <f t="shared" si="2"/>
        <v>0.9868317065608383</v>
      </c>
      <c r="F29">
        <f t="shared" si="1"/>
        <v>0.98587732386590488</v>
      </c>
    </row>
    <row r="30" spans="1:6">
      <c r="A30" s="1">
        <v>8126</v>
      </c>
      <c r="B30" s="2">
        <v>-7.5562567245421874E-3</v>
      </c>
      <c r="C30">
        <v>20.66</v>
      </c>
      <c r="D30" s="2">
        <f t="shared" si="0"/>
        <v>0</v>
      </c>
      <c r="E30">
        <f t="shared" si="2"/>
        <v>0.99434523442497846</v>
      </c>
      <c r="F30">
        <f t="shared" si="1"/>
        <v>0.99338358526209136</v>
      </c>
    </row>
    <row r="31" spans="1:6">
      <c r="A31" s="1">
        <v>8156</v>
      </c>
      <c r="B31" s="2">
        <v>-6.6549276049625572E-3</v>
      </c>
      <c r="C31">
        <v>20.66</v>
      </c>
      <c r="D31" s="2">
        <f t="shared" si="0"/>
        <v>0</v>
      </c>
      <c r="E31">
        <f t="shared" si="2"/>
        <v>1.0010068626278374</v>
      </c>
      <c r="F31">
        <f t="shared" si="1"/>
        <v>1.0000387708844833</v>
      </c>
    </row>
    <row r="32" spans="1:6">
      <c r="A32" s="1">
        <v>8187</v>
      </c>
      <c r="B32" s="2">
        <v>-4.7909128594627592E-3</v>
      </c>
      <c r="C32">
        <v>20.66</v>
      </c>
      <c r="D32" s="2">
        <f t="shared" si="0"/>
        <v>0</v>
      </c>
      <c r="E32">
        <f t="shared" si="2"/>
        <v>1.0058256858405088</v>
      </c>
      <c r="F32">
        <f t="shared" si="1"/>
        <v>1.0048529337265426</v>
      </c>
    </row>
    <row r="33" spans="1:6">
      <c r="A33" s="1">
        <v>8217</v>
      </c>
      <c r="B33" s="2">
        <v>-4.3527060936007222E-3</v>
      </c>
      <c r="C33">
        <v>20.66</v>
      </c>
      <c r="D33" s="2">
        <f t="shared" si="0"/>
        <v>0</v>
      </c>
      <c r="E33">
        <f t="shared" si="2"/>
        <v>1.0102228891660769</v>
      </c>
      <c r="F33">
        <f t="shared" si="1"/>
        <v>1.0092458844376759</v>
      </c>
    </row>
    <row r="34" spans="1:6">
      <c r="A34" s="1">
        <v>8248</v>
      </c>
      <c r="B34" s="2">
        <v>-4.3527060936007222E-3</v>
      </c>
      <c r="C34">
        <v>20.66</v>
      </c>
      <c r="D34" s="2">
        <f t="shared" si="0"/>
        <v>0</v>
      </c>
      <c r="E34">
        <f t="shared" si="2"/>
        <v>1.0146393158991982</v>
      </c>
      <c r="F34">
        <f t="shared" si="1"/>
        <v>1.0136580399650592</v>
      </c>
    </row>
    <row r="35" spans="1:6">
      <c r="A35" s="1">
        <v>8279</v>
      </c>
      <c r="B35" s="2">
        <v>-5.3195781633745831E-3</v>
      </c>
      <c r="C35">
        <v>20.66</v>
      </c>
      <c r="D35" s="2">
        <f t="shared" si="0"/>
        <v>0</v>
      </c>
      <c r="E35">
        <f t="shared" si="2"/>
        <v>1.0200656347751569</v>
      </c>
      <c r="F35">
        <f t="shared" si="1"/>
        <v>1.0190791109504223</v>
      </c>
    </row>
    <row r="36" spans="1:6">
      <c r="A36" s="1">
        <v>8309</v>
      </c>
      <c r="B36" s="2">
        <v>-4.3527060936007222E-3</v>
      </c>
      <c r="C36">
        <v>20.66</v>
      </c>
      <c r="D36" s="2">
        <f t="shared" si="0"/>
        <v>0</v>
      </c>
      <c r="E36">
        <f t="shared" si="2"/>
        <v>1.0245250913834685</v>
      </c>
      <c r="F36">
        <f t="shared" si="1"/>
        <v>1.0235342547380295</v>
      </c>
    </row>
    <row r="37" spans="1:6">
      <c r="A37" s="1">
        <v>8340</v>
      </c>
      <c r="B37" s="2">
        <v>-3.9166106226982134E-3</v>
      </c>
      <c r="C37">
        <v>20.66</v>
      </c>
      <c r="D37" s="2">
        <f t="shared" si="0"/>
        <v>0</v>
      </c>
      <c r="E37">
        <f t="shared" si="2"/>
        <v>1.0285535350849961</v>
      </c>
      <c r="F37">
        <f t="shared" si="1"/>
        <v>1.0275588024591882</v>
      </c>
    </row>
    <row r="38" spans="1:6">
      <c r="A38" s="1">
        <v>8370</v>
      </c>
      <c r="B38" s="2">
        <v>-2.8784696366042084E-3</v>
      </c>
      <c r="C38">
        <v>20.66</v>
      </c>
      <c r="D38" s="2">
        <f t="shared" si="0"/>
        <v>0</v>
      </c>
      <c r="E38">
        <f t="shared" si="2"/>
        <v>1.0315227419772444</v>
      </c>
      <c r="F38">
        <f t="shared" si="1"/>
        <v>1.0305251377780396</v>
      </c>
    </row>
    <row r="39" spans="1:6">
      <c r="A39" s="1">
        <v>8401</v>
      </c>
      <c r="B39" s="2">
        <v>-1.9371734976677546E-3</v>
      </c>
      <c r="C39">
        <v>20.66</v>
      </c>
      <c r="D39" s="2">
        <f t="shared" si="0"/>
        <v>0</v>
      </c>
      <c r="E39">
        <f t="shared" si="2"/>
        <v>1.0335248589431698</v>
      </c>
      <c r="F39">
        <f t="shared" si="1"/>
        <v>1.0325253184606324</v>
      </c>
    </row>
    <row r="40" spans="1:6">
      <c r="A40" s="1">
        <v>8432</v>
      </c>
      <c r="B40" s="2">
        <v>-5.0138029400215167E-4</v>
      </c>
      <c r="C40">
        <v>21.32</v>
      </c>
      <c r="D40" s="2">
        <f t="shared" si="0"/>
        <v>3.1945788964182098E-2</v>
      </c>
      <c r="E40">
        <f t="shared" si="2"/>
        <v>1.0340433078808862</v>
      </c>
      <c r="F40">
        <f t="shared" si="1"/>
        <v>1.0660446481634664</v>
      </c>
    </row>
    <row r="41" spans="1:6">
      <c r="A41" s="1">
        <v>8460</v>
      </c>
      <c r="B41" s="2">
        <v>-5.0138029400215167E-4</v>
      </c>
      <c r="C41">
        <v>21.32</v>
      </c>
      <c r="D41" s="2">
        <f t="shared" si="0"/>
        <v>0</v>
      </c>
      <c r="E41">
        <f t="shared" si="2"/>
        <v>1.0345620168890775</v>
      </c>
      <c r="F41">
        <f t="shared" si="1"/>
        <v>1.0665794100616599</v>
      </c>
    </row>
    <row r="42" spans="1:6">
      <c r="A42" s="1">
        <v>8491</v>
      </c>
      <c r="B42" s="2">
        <v>4.9863024788132648E-4</v>
      </c>
      <c r="C42">
        <v>21.32</v>
      </c>
      <c r="D42" s="2">
        <f t="shared" si="0"/>
        <v>0</v>
      </c>
      <c r="E42">
        <f t="shared" si="2"/>
        <v>1.0340464100713027</v>
      </c>
      <c r="F42">
        <f t="shared" si="1"/>
        <v>1.0660478463597762</v>
      </c>
    </row>
    <row r="43" spans="1:6">
      <c r="A43" s="1">
        <v>8521</v>
      </c>
      <c r="B43" s="2">
        <v>9.9454180114277868E-4</v>
      </c>
      <c r="C43">
        <v>21.32</v>
      </c>
      <c r="D43" s="2">
        <f t="shared" si="0"/>
        <v>0</v>
      </c>
      <c r="E43">
        <f t="shared" si="2"/>
        <v>1.0330190294651238</v>
      </c>
      <c r="F43">
        <f t="shared" si="1"/>
        <v>1.0649886706091121</v>
      </c>
    </row>
    <row r="44" spans="1:6">
      <c r="A44" s="1">
        <v>8552</v>
      </c>
      <c r="B44" s="2">
        <v>9.9454180114277868E-4</v>
      </c>
      <c r="C44">
        <v>21.32</v>
      </c>
      <c r="D44" s="2">
        <f t="shared" si="0"/>
        <v>0</v>
      </c>
      <c r="E44">
        <f t="shared" si="2"/>
        <v>1.031992669616717</v>
      </c>
      <c r="F44">
        <f t="shared" si="1"/>
        <v>1.0639305472064027</v>
      </c>
    </row>
    <row r="45" spans="1:6">
      <c r="A45" s="1">
        <v>8582</v>
      </c>
      <c r="B45" s="2">
        <v>1.4877654706024757E-3</v>
      </c>
      <c r="C45">
        <v>21.32</v>
      </c>
      <c r="D45" s="2">
        <f t="shared" si="0"/>
        <v>0</v>
      </c>
      <c r="E45">
        <f t="shared" si="2"/>
        <v>1.0304595874236968</v>
      </c>
      <c r="F45">
        <f t="shared" si="1"/>
        <v>1.0623500195296527</v>
      </c>
    </row>
    <row r="46" spans="1:6">
      <c r="A46" s="1">
        <v>8613</v>
      </c>
      <c r="B46" s="2">
        <v>1.9783315388433032E-3</v>
      </c>
      <c r="C46">
        <v>21.32</v>
      </c>
      <c r="D46" s="2">
        <f t="shared" si="0"/>
        <v>0</v>
      </c>
      <c r="E46">
        <f t="shared" si="2"/>
        <v>1.0284250217677979</v>
      </c>
      <c r="F46">
        <f t="shared" si="1"/>
        <v>1.0602524885923335</v>
      </c>
    </row>
    <row r="47" spans="1:6">
      <c r="A47" s="1">
        <v>8644</v>
      </c>
      <c r="B47" s="2">
        <v>2.4662697723036864E-3</v>
      </c>
      <c r="C47">
        <v>21.32</v>
      </c>
      <c r="D47" s="2">
        <f t="shared" si="0"/>
        <v>0</v>
      </c>
      <c r="E47">
        <f t="shared" si="2"/>
        <v>1.0258948882154313</v>
      </c>
      <c r="F47">
        <f t="shared" si="1"/>
        <v>1.0576440530344777</v>
      </c>
    </row>
    <row r="48" spans="1:6">
      <c r="A48" s="1">
        <v>8674</v>
      </c>
      <c r="B48" s="2">
        <v>2.9516094330215292E-3</v>
      </c>
      <c r="C48">
        <v>21.32</v>
      </c>
      <c r="D48" s="2">
        <f t="shared" si="0"/>
        <v>0</v>
      </c>
      <c r="E48">
        <f t="shared" si="2"/>
        <v>1.0228757584778989</v>
      </c>
      <c r="F48">
        <f t="shared" si="1"/>
        <v>1.0545314879472345</v>
      </c>
    </row>
    <row r="49" spans="1:6">
      <c r="A49" s="1">
        <v>8705</v>
      </c>
      <c r="B49" s="2">
        <v>2.9516094330215292E-3</v>
      </c>
      <c r="C49">
        <v>21.32</v>
      </c>
      <c r="D49" s="2">
        <f t="shared" si="0"/>
        <v>0</v>
      </c>
      <c r="E49">
        <f t="shared" si="2"/>
        <v>1.019865513806933</v>
      </c>
      <c r="F49">
        <f t="shared" si="1"/>
        <v>1.0514280828996043</v>
      </c>
    </row>
    <row r="50" spans="1:6">
      <c r="A50" s="1">
        <v>8735</v>
      </c>
      <c r="B50" s="2">
        <v>2.4662697723036864E-3</v>
      </c>
      <c r="C50">
        <v>21.32</v>
      </c>
      <c r="D50" s="2">
        <f t="shared" si="0"/>
        <v>0</v>
      </c>
      <c r="E50">
        <f t="shared" si="2"/>
        <v>1.0173564383753095</v>
      </c>
      <c r="F50">
        <f t="shared" si="1"/>
        <v>1.0488413571644877</v>
      </c>
    </row>
    <row r="51" spans="1:6">
      <c r="A51" s="1">
        <v>8766</v>
      </c>
      <c r="B51" s="2">
        <v>1.9783315388433032E-3</v>
      </c>
      <c r="C51">
        <v>21.32</v>
      </c>
      <c r="D51" s="2">
        <f t="shared" si="0"/>
        <v>0</v>
      </c>
      <c r="E51">
        <f t="shared" si="2"/>
        <v>1.0153477439106378</v>
      </c>
      <c r="F51">
        <f t="shared" si="1"/>
        <v>1.0467704980742167</v>
      </c>
    </row>
    <row r="52" spans="1:6">
      <c r="A52" s="1">
        <v>8797</v>
      </c>
      <c r="B52" s="2">
        <v>2.4662697723036864E-3</v>
      </c>
      <c r="C52">
        <v>20.69</v>
      </c>
      <c r="D52" s="2">
        <f t="shared" si="0"/>
        <v>-2.9549718574108819E-2</v>
      </c>
      <c r="E52">
        <f t="shared" si="2"/>
        <v>1.0128497831066774</v>
      </c>
      <c r="F52">
        <f t="shared" si="1"/>
        <v>1.0133395557290699</v>
      </c>
    </row>
    <row r="53" spans="1:6">
      <c r="A53" s="1">
        <v>8826</v>
      </c>
      <c r="B53" s="2">
        <v>1.9783315388433032E-3</v>
      </c>
      <c r="C53">
        <v>20.69</v>
      </c>
      <c r="D53" s="2">
        <f t="shared" si="0"/>
        <v>0</v>
      </c>
      <c r="E53">
        <f t="shared" si="2"/>
        <v>1.0108499866969556</v>
      </c>
      <c r="F53">
        <f t="shared" si="1"/>
        <v>1.0113387922998074</v>
      </c>
    </row>
    <row r="54" spans="1:6">
      <c r="A54" s="1">
        <v>8857</v>
      </c>
      <c r="B54" s="2">
        <v>1.4877654706024757E-3</v>
      </c>
      <c r="C54">
        <v>20.69</v>
      </c>
      <c r="D54" s="2">
        <f t="shared" si="0"/>
        <v>0</v>
      </c>
      <c r="E54">
        <f t="shared" si="2"/>
        <v>1.0093483131288716</v>
      </c>
      <c r="F54">
        <f t="shared" si="1"/>
        <v>1.0098363925839633</v>
      </c>
    </row>
    <row r="55" spans="1:6">
      <c r="A55" s="1">
        <v>8887</v>
      </c>
      <c r="B55" s="2">
        <v>4.9863024788132648E-4</v>
      </c>
      <c r="C55">
        <v>20.69</v>
      </c>
      <c r="D55" s="2">
        <f t="shared" si="0"/>
        <v>0</v>
      </c>
      <c r="E55">
        <f t="shared" si="2"/>
        <v>1.0088452723606405</v>
      </c>
      <c r="F55">
        <f t="shared" si="1"/>
        <v>1.0093331085658444</v>
      </c>
    </row>
    <row r="56" spans="1:6">
      <c r="A56" s="1">
        <v>8918</v>
      </c>
      <c r="B56" s="2">
        <v>4.9863024788132648E-4</v>
      </c>
      <c r="C56">
        <v>20.69</v>
      </c>
      <c r="D56" s="2">
        <f t="shared" si="0"/>
        <v>0</v>
      </c>
      <c r="E56">
        <f t="shared" si="2"/>
        <v>1.0083424822987426</v>
      </c>
      <c r="F56">
        <f t="shared" si="1"/>
        <v>1.0088300753752899</v>
      </c>
    </row>
    <row r="57" spans="1:6">
      <c r="A57" s="1">
        <v>8948</v>
      </c>
      <c r="B57" s="2">
        <v>0</v>
      </c>
      <c r="C57">
        <v>20.69</v>
      </c>
      <c r="D57" s="2">
        <f t="shared" si="0"/>
        <v>0</v>
      </c>
      <c r="E57">
        <f t="shared" si="2"/>
        <v>1.0083424822987426</v>
      </c>
      <c r="F57">
        <f t="shared" si="1"/>
        <v>1.0088300753752899</v>
      </c>
    </row>
    <row r="58" spans="1:6">
      <c r="A58" s="1">
        <v>8979</v>
      </c>
      <c r="B58" s="2">
        <v>-5.0138029400215167E-4</v>
      </c>
      <c r="C58">
        <v>20.69</v>
      </c>
      <c r="D58" s="2">
        <f t="shared" si="0"/>
        <v>0</v>
      </c>
      <c r="E58">
        <f t="shared" si="2"/>
        <v>1.0088482989554763</v>
      </c>
      <c r="F58">
        <f t="shared" si="1"/>
        <v>1.0093361366242175</v>
      </c>
    </row>
    <row r="59" spans="1:6">
      <c r="A59" s="1">
        <v>9010</v>
      </c>
      <c r="B59" s="2">
        <v>-5.0138029400215167E-4</v>
      </c>
      <c r="C59">
        <v>20.69</v>
      </c>
      <c r="D59" s="2">
        <f t="shared" si="0"/>
        <v>0</v>
      </c>
      <c r="E59">
        <f t="shared" si="2"/>
        <v>1.0093543693459313</v>
      </c>
      <c r="F59">
        <f t="shared" si="1"/>
        <v>1.0098424517295614</v>
      </c>
    </row>
    <row r="60" spans="1:6">
      <c r="A60" s="1">
        <v>9040</v>
      </c>
      <c r="B60" s="2">
        <v>-5.0138029400215167E-4</v>
      </c>
      <c r="C60">
        <v>20.69</v>
      </c>
      <c r="D60" s="2">
        <f t="shared" si="0"/>
        <v>0</v>
      </c>
      <c r="E60">
        <f t="shared" si="2"/>
        <v>1.0098606935973884</v>
      </c>
      <c r="F60">
        <f t="shared" si="1"/>
        <v>1.0103490208186643</v>
      </c>
    </row>
    <row r="61" spans="1:6">
      <c r="A61" s="1">
        <v>9071</v>
      </c>
      <c r="B61" s="2">
        <v>-5.0138029400215167E-4</v>
      </c>
      <c r="C61">
        <v>20.69</v>
      </c>
      <c r="D61" s="2">
        <f t="shared" si="0"/>
        <v>0</v>
      </c>
      <c r="E61">
        <f t="shared" si="2"/>
        <v>1.0103672718371923</v>
      </c>
      <c r="F61">
        <f t="shared" si="1"/>
        <v>1.0108558440189324</v>
      </c>
    </row>
    <row r="62" spans="1:6">
      <c r="A62" s="1">
        <v>9101</v>
      </c>
      <c r="B62" s="2">
        <v>-5.0138029400215167E-4</v>
      </c>
      <c r="C62">
        <v>20.69</v>
      </c>
      <c r="D62" s="2">
        <f t="shared" si="0"/>
        <v>0</v>
      </c>
      <c r="E62">
        <f t="shared" si="2"/>
        <v>1.0108741041927516</v>
      </c>
      <c r="F62">
        <f t="shared" si="1"/>
        <v>1.0113629214578357</v>
      </c>
    </row>
    <row r="63" spans="1:6">
      <c r="A63" s="1">
        <v>9132</v>
      </c>
      <c r="B63" s="2">
        <v>0</v>
      </c>
      <c r="C63">
        <v>20.69</v>
      </c>
      <c r="D63" s="2">
        <f t="shared" si="0"/>
        <v>0</v>
      </c>
      <c r="E63">
        <f t="shared" si="2"/>
        <v>1.0108741041927516</v>
      </c>
      <c r="F63">
        <f t="shared" si="1"/>
        <v>1.0113629214578357</v>
      </c>
    </row>
    <row r="64" spans="1:6">
      <c r="A64" s="1">
        <v>9163</v>
      </c>
      <c r="B64" s="2">
        <v>0</v>
      </c>
      <c r="C64">
        <v>20.64</v>
      </c>
      <c r="D64" s="2">
        <f t="shared" si="0"/>
        <v>-2.4166263895601947E-3</v>
      </c>
      <c r="E64">
        <f t="shared" si="2"/>
        <v>1.0108741041927516</v>
      </c>
      <c r="F64">
        <f t="shared" si="1"/>
        <v>1.0089188351324181</v>
      </c>
    </row>
    <row r="65" spans="1:6">
      <c r="A65" s="1">
        <v>9191</v>
      </c>
      <c r="B65" s="2">
        <v>0</v>
      </c>
      <c r="C65">
        <v>20.64</v>
      </c>
      <c r="D65" s="2">
        <f t="shared" si="0"/>
        <v>0</v>
      </c>
      <c r="E65">
        <f t="shared" si="2"/>
        <v>1.0108741041927516</v>
      </c>
      <c r="F65">
        <f t="shared" si="1"/>
        <v>1.0089188351324181</v>
      </c>
    </row>
    <row r="66" spans="1:6">
      <c r="A66" s="1">
        <v>9222</v>
      </c>
      <c r="B66" s="2">
        <v>9.9454180114277868E-4</v>
      </c>
      <c r="C66">
        <v>20.64</v>
      </c>
      <c r="D66" s="2">
        <f t="shared" si="0"/>
        <v>0</v>
      </c>
      <c r="E66">
        <f t="shared" si="2"/>
        <v>1.0098697465161319</v>
      </c>
      <c r="F66">
        <f t="shared" si="1"/>
        <v>1.0079164201205499</v>
      </c>
    </row>
    <row r="67" spans="1:6">
      <c r="A67" s="1">
        <v>9252</v>
      </c>
      <c r="B67" s="2">
        <v>9.9454180114277868E-4</v>
      </c>
      <c r="C67">
        <v>20.64</v>
      </c>
      <c r="D67" s="2">
        <f t="shared" si="0"/>
        <v>0</v>
      </c>
      <c r="E67">
        <f t="shared" si="2"/>
        <v>1.0088663867227683</v>
      </c>
      <c r="F67">
        <f t="shared" si="1"/>
        <v>1.0069150010617962</v>
      </c>
    </row>
    <row r="68" spans="1:6">
      <c r="A68" s="1">
        <v>9283</v>
      </c>
      <c r="B68" s="2">
        <v>1.4877654706024757E-3</v>
      </c>
      <c r="C68">
        <v>20.64</v>
      </c>
      <c r="D68" s="2">
        <f t="shared" si="0"/>
        <v>0</v>
      </c>
      <c r="E68">
        <f t="shared" si="2"/>
        <v>1.0073676599021641</v>
      </c>
      <c r="F68">
        <f t="shared" si="1"/>
        <v>1.0054191731325279</v>
      </c>
    </row>
    <row r="69" spans="1:6">
      <c r="A69" s="1">
        <v>9313</v>
      </c>
      <c r="B69" s="2">
        <v>2.3851279739270925E-3</v>
      </c>
      <c r="C69">
        <v>20.64</v>
      </c>
      <c r="D69" s="2">
        <f t="shared" ref="D69:D132" si="3">C69/C68-1</f>
        <v>0</v>
      </c>
      <c r="E69">
        <f t="shared" si="2"/>
        <v>1.0049706762293131</v>
      </c>
      <c r="F69">
        <f t="shared" ref="F69:F132" si="4">F68*(1+D69)/(1+B69)</f>
        <v>1.0030268257917327</v>
      </c>
    </row>
    <row r="70" spans="1:6">
      <c r="A70" s="1">
        <v>9344</v>
      </c>
      <c r="B70" s="2">
        <v>2.8708987190766422E-3</v>
      </c>
      <c r="C70">
        <v>20.64</v>
      </c>
      <c r="D70" s="2">
        <f t="shared" si="3"/>
        <v>0</v>
      </c>
      <c r="E70">
        <f t="shared" ref="E70:E133" si="5">E69/(1+B70)</f>
        <v>1.00209376651862</v>
      </c>
      <c r="F70">
        <f t="shared" si="4"/>
        <v>1.0001554807033042</v>
      </c>
    </row>
    <row r="71" spans="1:6">
      <c r="A71" s="1">
        <v>9375</v>
      </c>
      <c r="B71" s="2">
        <v>3.3540948994528197E-3</v>
      </c>
      <c r="C71">
        <v>20.64</v>
      </c>
      <c r="D71" s="2">
        <f t="shared" si="3"/>
        <v>0</v>
      </c>
      <c r="E71">
        <f t="shared" si="5"/>
        <v>0.99874388474892395</v>
      </c>
      <c r="F71">
        <f t="shared" si="4"/>
        <v>0.99681207839544506</v>
      </c>
    </row>
    <row r="72" spans="1:6">
      <c r="A72" s="1">
        <v>9405</v>
      </c>
      <c r="B72" s="2">
        <v>2.8708987190766422E-3</v>
      </c>
      <c r="C72">
        <v>20.64</v>
      </c>
      <c r="D72" s="2">
        <f t="shared" si="3"/>
        <v>0</v>
      </c>
      <c r="E72">
        <f t="shared" si="5"/>
        <v>0.9958848003512476</v>
      </c>
      <c r="F72">
        <f t="shared" si="4"/>
        <v>0.99395852414167141</v>
      </c>
    </row>
    <row r="73" spans="1:6">
      <c r="A73" s="1">
        <v>9436</v>
      </c>
      <c r="B73" s="2">
        <v>2.3851279739270925E-3</v>
      </c>
      <c r="C73">
        <v>20.64</v>
      </c>
      <c r="D73" s="2">
        <f t="shared" si="3"/>
        <v>0</v>
      </c>
      <c r="E73">
        <f t="shared" si="5"/>
        <v>0.99351513959926929</v>
      </c>
      <c r="F73">
        <f t="shared" si="4"/>
        <v>0.9915934468727724</v>
      </c>
    </row>
    <row r="74" spans="1:6">
      <c r="A74" s="1">
        <v>9466</v>
      </c>
      <c r="B74" s="2">
        <v>3.8347448817659391E-3</v>
      </c>
      <c r="C74">
        <v>20.64</v>
      </c>
      <c r="D74" s="2">
        <f t="shared" si="3"/>
        <v>0</v>
      </c>
      <c r="E74">
        <f t="shared" si="5"/>
        <v>0.98971981659818709</v>
      </c>
      <c r="F74">
        <f t="shared" si="4"/>
        <v>0.9878054649219824</v>
      </c>
    </row>
    <row r="75" spans="1:6">
      <c r="A75" s="1">
        <v>9497</v>
      </c>
      <c r="B75" s="2">
        <v>2.8708987190766422E-3</v>
      </c>
      <c r="C75">
        <v>20.64</v>
      </c>
      <c r="D75" s="2">
        <f t="shared" si="3"/>
        <v>0</v>
      </c>
      <c r="E75">
        <f t="shared" si="5"/>
        <v>0.98688656522221663</v>
      </c>
      <c r="F75">
        <f t="shared" si="4"/>
        <v>0.98497769372275468</v>
      </c>
    </row>
    <row r="76" spans="1:6">
      <c r="A76" s="1">
        <v>9528</v>
      </c>
      <c r="B76" s="2">
        <v>2.8708987190766422E-3</v>
      </c>
      <c r="C76">
        <v>20.63</v>
      </c>
      <c r="D76" s="2">
        <f t="shared" si="3"/>
        <v>-4.8449612403111963E-4</v>
      </c>
      <c r="E76">
        <f t="shared" si="5"/>
        <v>0.9840614245390148</v>
      </c>
      <c r="F76">
        <f t="shared" si="4"/>
        <v>0.98168216577562328</v>
      </c>
    </row>
    <row r="77" spans="1:6">
      <c r="A77" s="1">
        <v>9556</v>
      </c>
      <c r="B77" s="2">
        <v>3.3540948994528197E-3</v>
      </c>
      <c r="C77">
        <v>20.63</v>
      </c>
      <c r="D77" s="2">
        <f t="shared" si="3"/>
        <v>0</v>
      </c>
      <c r="E77">
        <f t="shared" si="5"/>
        <v>0.98077182277073238</v>
      </c>
      <c r="F77">
        <f t="shared" si="4"/>
        <v>0.97840051758995283</v>
      </c>
    </row>
    <row r="78" spans="1:6">
      <c r="A78" s="1">
        <v>9587</v>
      </c>
      <c r="B78" s="2">
        <v>2.3851279739270925E-3</v>
      </c>
      <c r="C78">
        <v>20.63</v>
      </c>
      <c r="D78" s="2">
        <f t="shared" si="3"/>
        <v>0</v>
      </c>
      <c r="E78">
        <f t="shared" si="5"/>
        <v>0.97843812263368213</v>
      </c>
      <c r="F78">
        <f t="shared" si="4"/>
        <v>0.97607245986135771</v>
      </c>
    </row>
    <row r="79" spans="1:6">
      <c r="A79" s="1">
        <v>9617</v>
      </c>
      <c r="B79" s="2">
        <v>3.3540948994528197E-3</v>
      </c>
      <c r="C79">
        <v>20.63</v>
      </c>
      <c r="D79" s="2">
        <f t="shared" si="3"/>
        <v>0</v>
      </c>
      <c r="E79">
        <f t="shared" si="5"/>
        <v>0.97516731890323571</v>
      </c>
      <c r="F79">
        <f t="shared" si="4"/>
        <v>0.97280956426372189</v>
      </c>
    </row>
    <row r="80" spans="1:6">
      <c r="A80" s="1">
        <v>9648</v>
      </c>
      <c r="B80" s="2">
        <v>2.3851279739270925E-3</v>
      </c>
      <c r="C80">
        <v>20.63</v>
      </c>
      <c r="D80" s="2">
        <f t="shared" si="3"/>
        <v>0</v>
      </c>
      <c r="E80">
        <f t="shared" si="5"/>
        <v>0.97284695441790381</v>
      </c>
      <c r="F80">
        <f t="shared" si="4"/>
        <v>0.97049480994397341</v>
      </c>
    </row>
    <row r="81" spans="1:6">
      <c r="A81" s="1">
        <v>9678</v>
      </c>
      <c r="B81" s="2">
        <v>9.1207735967446801E-4</v>
      </c>
      <c r="C81">
        <v>20.63</v>
      </c>
      <c r="D81" s="2">
        <f t="shared" si="3"/>
        <v>0</v>
      </c>
      <c r="E81">
        <f t="shared" si="5"/>
        <v>0.97196045129577791</v>
      </c>
      <c r="F81">
        <f t="shared" si="4"/>
        <v>0.96961045020463799</v>
      </c>
    </row>
    <row r="82" spans="1:6">
      <c r="A82" s="1">
        <v>9709</v>
      </c>
      <c r="B82" s="2">
        <v>-9.2132093628904954E-4</v>
      </c>
      <c r="C82">
        <v>20.63</v>
      </c>
      <c r="D82" s="2">
        <f t="shared" si="3"/>
        <v>0</v>
      </c>
      <c r="E82">
        <f t="shared" si="5"/>
        <v>0.97285676460101522</v>
      </c>
      <c r="F82">
        <f t="shared" si="4"/>
        <v>0.97050459640807352</v>
      </c>
    </row>
    <row r="83" spans="1:6">
      <c r="A83" s="1">
        <v>9740</v>
      </c>
      <c r="B83" s="2">
        <v>-1.4278262543370168E-3</v>
      </c>
      <c r="C83">
        <v>20.63</v>
      </c>
      <c r="D83" s="2">
        <f t="shared" si="3"/>
        <v>0</v>
      </c>
      <c r="E83">
        <f t="shared" si="5"/>
        <v>0.97424782121838149</v>
      </c>
      <c r="F83">
        <f t="shared" si="4"/>
        <v>0.97189228973574593</v>
      </c>
    </row>
    <row r="84" spans="1:6">
      <c r="A84" s="1">
        <v>9770</v>
      </c>
      <c r="B84" s="2">
        <v>-9.2132093628904954E-4</v>
      </c>
      <c r="C84">
        <v>20.63</v>
      </c>
      <c r="D84" s="2">
        <f t="shared" si="3"/>
        <v>0</v>
      </c>
      <c r="E84">
        <f t="shared" si="5"/>
        <v>0.97514624386880144</v>
      </c>
      <c r="F84">
        <f t="shared" si="4"/>
        <v>0.97278854018439986</v>
      </c>
    </row>
    <row r="85" spans="1:6">
      <c r="A85" s="1">
        <v>9801</v>
      </c>
      <c r="B85" s="2">
        <v>-5.0138029400215167E-4</v>
      </c>
      <c r="C85">
        <v>20.63</v>
      </c>
      <c r="D85" s="2">
        <f t="shared" si="3"/>
        <v>0</v>
      </c>
      <c r="E85">
        <f t="shared" si="5"/>
        <v>0.97563540823662198</v>
      </c>
      <c r="F85">
        <f t="shared" si="4"/>
        <v>0.9732765218530719</v>
      </c>
    </row>
    <row r="86" spans="1:6">
      <c r="A86" s="1">
        <v>9831</v>
      </c>
      <c r="B86" s="2">
        <v>-1.4278262543370168E-3</v>
      </c>
      <c r="C86">
        <v>20.63</v>
      </c>
      <c r="D86" s="2">
        <f t="shared" si="3"/>
        <v>0</v>
      </c>
      <c r="E86">
        <f t="shared" si="5"/>
        <v>0.97703043794720945</v>
      </c>
      <c r="F86">
        <f t="shared" si="4"/>
        <v>0.97466817866784072</v>
      </c>
    </row>
    <row r="87" spans="1:6">
      <c r="A87" s="1">
        <v>9862</v>
      </c>
      <c r="B87" s="2">
        <v>-9.2132093628904954E-4</v>
      </c>
      <c r="C87">
        <v>20.63</v>
      </c>
      <c r="D87" s="2">
        <f t="shared" si="3"/>
        <v>0</v>
      </c>
      <c r="E87">
        <f t="shared" si="5"/>
        <v>0.97793142664483235</v>
      </c>
      <c r="F87">
        <f t="shared" si="4"/>
        <v>0.97556698895952165</v>
      </c>
    </row>
    <row r="88" spans="1:6">
      <c r="A88" s="1">
        <v>9893</v>
      </c>
      <c r="B88" s="2">
        <v>-1.8520835183041262E-3</v>
      </c>
      <c r="C88">
        <v>20.64</v>
      </c>
      <c r="D88" s="2">
        <f t="shared" si="3"/>
        <v>4.8473097430923318E-4</v>
      </c>
      <c r="E88">
        <f t="shared" si="5"/>
        <v>0.97974599805996365</v>
      </c>
      <c r="F88">
        <f t="shared" si="4"/>
        <v>0.97785093810240165</v>
      </c>
    </row>
    <row r="89" spans="1:6">
      <c r="A89" s="1">
        <v>9921</v>
      </c>
      <c r="B89" s="2">
        <v>-2.3638246327857271E-3</v>
      </c>
      <c r="C89">
        <v>20.64</v>
      </c>
      <c r="D89" s="2">
        <f t="shared" si="3"/>
        <v>0</v>
      </c>
      <c r="E89">
        <f t="shared" si="5"/>
        <v>0.982067433249736</v>
      </c>
      <c r="F89">
        <f t="shared" si="4"/>
        <v>0.98016788308871217</v>
      </c>
    </row>
    <row r="90" spans="1:6">
      <c r="A90" s="1">
        <v>9952</v>
      </c>
      <c r="B90" s="2">
        <v>-2.3638246327857271E-3</v>
      </c>
      <c r="C90">
        <v>20.64</v>
      </c>
      <c r="D90" s="2">
        <f t="shared" si="3"/>
        <v>0</v>
      </c>
      <c r="E90">
        <f t="shared" si="5"/>
        <v>0.98439436890733467</v>
      </c>
      <c r="F90">
        <f t="shared" si="4"/>
        <v>0.98249031790364627</v>
      </c>
    </row>
    <row r="91" spans="1:6">
      <c r="A91" s="1">
        <v>9982</v>
      </c>
      <c r="B91" s="2">
        <v>-2.8784696366042084E-3</v>
      </c>
      <c r="C91">
        <v>20.64</v>
      </c>
      <c r="D91" s="2">
        <f t="shared" si="3"/>
        <v>0</v>
      </c>
      <c r="E91">
        <f t="shared" si="5"/>
        <v>0.98723609803970158</v>
      </c>
      <c r="F91">
        <f t="shared" si="4"/>
        <v>0.98532655046128903</v>
      </c>
    </row>
    <row r="92" spans="1:6">
      <c r="A92" s="1">
        <v>10013</v>
      </c>
      <c r="B92" s="2">
        <v>-1.8520835183041262E-3</v>
      </c>
      <c r="C92">
        <v>20.64</v>
      </c>
      <c r="D92" s="2">
        <f t="shared" si="3"/>
        <v>0</v>
      </c>
      <c r="E92">
        <f t="shared" si="5"/>
        <v>0.98906793445959729</v>
      </c>
      <c r="F92">
        <f t="shared" si="4"/>
        <v>0.98715484367727779</v>
      </c>
    </row>
    <row r="93" spans="1:6">
      <c r="A93" s="1">
        <v>10043</v>
      </c>
      <c r="B93" s="2">
        <v>-5.0138029400215167E-4</v>
      </c>
      <c r="C93">
        <v>20.64</v>
      </c>
      <c r="D93" s="2">
        <f t="shared" si="3"/>
        <v>0</v>
      </c>
      <c r="E93">
        <f t="shared" si="5"/>
        <v>0.98956408239016003</v>
      </c>
      <c r="F93">
        <f t="shared" si="4"/>
        <v>0.98765003194066348</v>
      </c>
    </row>
    <row r="94" spans="1:6">
      <c r="A94" s="1">
        <v>10074</v>
      </c>
      <c r="B94" s="2">
        <v>-9.2132093628904954E-4</v>
      </c>
      <c r="C94">
        <v>20.64</v>
      </c>
      <c r="D94" s="2">
        <f t="shared" si="3"/>
        <v>0</v>
      </c>
      <c r="E94">
        <f t="shared" si="5"/>
        <v>0.99047662924558899</v>
      </c>
      <c r="F94">
        <f t="shared" si="4"/>
        <v>0.98856081371513416</v>
      </c>
    </row>
    <row r="95" spans="1:6">
      <c r="A95" s="1">
        <v>10105</v>
      </c>
      <c r="B95" s="2">
        <v>-9.2132093628904954E-4</v>
      </c>
      <c r="C95">
        <v>20.64</v>
      </c>
      <c r="D95" s="2">
        <f t="shared" si="3"/>
        <v>0</v>
      </c>
      <c r="E95">
        <f t="shared" si="5"/>
        <v>0.99139001762485479</v>
      </c>
      <c r="F95">
        <f t="shared" si="4"/>
        <v>0.98947243538573593</v>
      </c>
    </row>
    <row r="96" spans="1:6">
      <c r="A96" s="1">
        <v>10135</v>
      </c>
      <c r="B96" s="2">
        <v>-9.2132093628904954E-4</v>
      </c>
      <c r="C96">
        <v>20.64</v>
      </c>
      <c r="D96" s="2">
        <f t="shared" si="3"/>
        <v>0</v>
      </c>
      <c r="E96">
        <f t="shared" si="5"/>
        <v>0.99230424830398578</v>
      </c>
      <c r="F96">
        <f t="shared" si="4"/>
        <v>0.99038489772699634</v>
      </c>
    </row>
    <row r="97" spans="1:6">
      <c r="A97" s="1">
        <v>10166</v>
      </c>
      <c r="B97" s="2">
        <v>-9.2132093628904954E-4</v>
      </c>
      <c r="C97">
        <v>20.64</v>
      </c>
      <c r="D97" s="2">
        <f t="shared" si="3"/>
        <v>0</v>
      </c>
      <c r="E97">
        <f t="shared" si="5"/>
        <v>0.99321932205972618</v>
      </c>
      <c r="F97">
        <f t="shared" si="4"/>
        <v>0.99129820151415704</v>
      </c>
    </row>
    <row r="98" spans="1:6">
      <c r="A98" s="1">
        <v>10196</v>
      </c>
      <c r="B98" s="2">
        <v>-1.9371734976677546E-3</v>
      </c>
      <c r="C98">
        <v>20.64</v>
      </c>
      <c r="D98" s="2">
        <f t="shared" si="3"/>
        <v>0</v>
      </c>
      <c r="E98">
        <f t="shared" si="5"/>
        <v>0.99514709463773943</v>
      </c>
      <c r="F98">
        <f t="shared" si="4"/>
        <v>0.99322224532509484</v>
      </c>
    </row>
    <row r="99" spans="1:6">
      <c r="A99" s="1">
        <v>10227</v>
      </c>
      <c r="B99" s="2">
        <v>-1.9371734976677546E-3</v>
      </c>
      <c r="C99">
        <v>20.64</v>
      </c>
      <c r="D99" s="2">
        <f t="shared" si="3"/>
        <v>0</v>
      </c>
      <c r="E99">
        <f t="shared" si="5"/>
        <v>0.99707860889398026</v>
      </c>
      <c r="F99">
        <f t="shared" si="4"/>
        <v>0.99515002357697158</v>
      </c>
    </row>
    <row r="100" spans="1:6">
      <c r="A100" s="1">
        <v>10258</v>
      </c>
      <c r="B100" s="2">
        <v>-9.2132093628904954E-4</v>
      </c>
      <c r="C100">
        <v>20.66</v>
      </c>
      <c r="D100" s="2">
        <f t="shared" si="3"/>
        <v>9.6899224806201723E-4</v>
      </c>
      <c r="E100">
        <f t="shared" si="5"/>
        <v>0.99799808542445823</v>
      </c>
      <c r="F100">
        <f t="shared" si="4"/>
        <v>0.99703290352366181</v>
      </c>
    </row>
    <row r="101" spans="1:6">
      <c r="A101" s="1">
        <v>10287</v>
      </c>
      <c r="B101" s="2">
        <v>-1.4278262543370168E-3</v>
      </c>
      <c r="C101">
        <v>20.66</v>
      </c>
      <c r="D101" s="2">
        <f t="shared" si="3"/>
        <v>0</v>
      </c>
      <c r="E101">
        <f t="shared" si="5"/>
        <v>0.99942509080835751</v>
      </c>
      <c r="F101">
        <f t="shared" si="4"/>
        <v>0.99845852882498487</v>
      </c>
    </row>
    <row r="102" spans="1:6">
      <c r="A102" s="1">
        <v>10318</v>
      </c>
      <c r="B102" s="2">
        <v>-1.0055425391276573E-3</v>
      </c>
      <c r="C102">
        <v>20.66</v>
      </c>
      <c r="D102" s="2">
        <f t="shared" si="3"/>
        <v>0</v>
      </c>
      <c r="E102">
        <f t="shared" si="5"/>
        <v>1.0004310668034933</v>
      </c>
      <c r="F102">
        <f t="shared" si="4"/>
        <v>0.99946353192263981</v>
      </c>
    </row>
    <row r="103" spans="1:6">
      <c r="A103" s="1">
        <v>10348</v>
      </c>
      <c r="B103" s="2">
        <v>-1.0055425391276573E-3</v>
      </c>
      <c r="C103">
        <v>20.66</v>
      </c>
      <c r="D103" s="2">
        <f t="shared" si="3"/>
        <v>0</v>
      </c>
      <c r="E103">
        <f t="shared" si="5"/>
        <v>1.0014380553684674</v>
      </c>
      <c r="F103">
        <f t="shared" si="4"/>
        <v>1.0004695466108589</v>
      </c>
    </row>
    <row r="104" spans="1:6">
      <c r="A104" s="1">
        <v>10379</v>
      </c>
      <c r="B104" s="2">
        <v>-9.2132093628904954E-4</v>
      </c>
      <c r="C104">
        <v>20.66</v>
      </c>
      <c r="D104" s="2">
        <f t="shared" si="3"/>
        <v>0</v>
      </c>
      <c r="E104">
        <f t="shared" si="5"/>
        <v>1.0023615520521043</v>
      </c>
      <c r="F104">
        <f t="shared" si="4"/>
        <v>1.0013921501642407</v>
      </c>
    </row>
    <row r="105" spans="1:6">
      <c r="A105" s="1">
        <v>10409</v>
      </c>
      <c r="B105" s="2">
        <v>-2.3638246327857271E-3</v>
      </c>
      <c r="C105">
        <v>20.66</v>
      </c>
      <c r="D105" s="2">
        <f t="shared" si="3"/>
        <v>0</v>
      </c>
      <c r="E105">
        <f t="shared" si="5"/>
        <v>1.0047365731130897</v>
      </c>
      <c r="F105">
        <f t="shared" si="4"/>
        <v>1.0037648742996352</v>
      </c>
    </row>
    <row r="106" spans="1:6">
      <c r="A106" s="1">
        <v>10440</v>
      </c>
      <c r="B106" s="2">
        <v>-1.0055425391276573E-3</v>
      </c>
      <c r="C106">
        <v>20.66</v>
      </c>
      <c r="D106" s="2">
        <f t="shared" si="3"/>
        <v>0</v>
      </c>
      <c r="E106">
        <f t="shared" si="5"/>
        <v>1.0057478954055581</v>
      </c>
      <c r="F106">
        <f t="shared" si="4"/>
        <v>1.0047752185241225</v>
      </c>
    </row>
    <row r="107" spans="1:6">
      <c r="A107" s="1">
        <v>10471</v>
      </c>
      <c r="B107" s="2">
        <v>-5.0138029400215167E-4</v>
      </c>
      <c r="C107">
        <v>20.66</v>
      </c>
      <c r="D107" s="2">
        <f t="shared" si="3"/>
        <v>0</v>
      </c>
      <c r="E107">
        <f t="shared" si="5"/>
        <v>1.0062524105349926</v>
      </c>
      <c r="F107">
        <f t="shared" si="4"/>
        <v>1.0052792457278998</v>
      </c>
    </row>
    <row r="108" spans="1:6">
      <c r="A108" s="1">
        <v>10501</v>
      </c>
      <c r="B108" s="2">
        <v>0</v>
      </c>
      <c r="C108">
        <v>20.66</v>
      </c>
      <c r="D108" s="2">
        <f t="shared" si="3"/>
        <v>0</v>
      </c>
      <c r="E108">
        <f t="shared" si="5"/>
        <v>1.0062524105349926</v>
      </c>
      <c r="F108">
        <f t="shared" si="4"/>
        <v>1.0052792457278998</v>
      </c>
    </row>
    <row r="109" spans="1:6">
      <c r="A109" s="1">
        <v>10532</v>
      </c>
      <c r="B109" s="2">
        <v>-9.2132093628904954E-4</v>
      </c>
      <c r="C109">
        <v>20.66</v>
      </c>
      <c r="D109" s="2">
        <f t="shared" si="3"/>
        <v>0</v>
      </c>
      <c r="E109">
        <f t="shared" si="5"/>
        <v>1.0071803468751876</v>
      </c>
      <c r="F109">
        <f t="shared" si="4"/>
        <v>1.0062062846441682</v>
      </c>
    </row>
    <row r="110" spans="1:6">
      <c r="A110" s="1">
        <v>10562</v>
      </c>
      <c r="B110" s="2">
        <v>-5.0138029400215167E-4</v>
      </c>
      <c r="C110">
        <v>20.66</v>
      </c>
      <c r="D110" s="2">
        <f t="shared" si="3"/>
        <v>0</v>
      </c>
      <c r="E110">
        <f t="shared" si="5"/>
        <v>1.0076855805678344</v>
      </c>
      <c r="F110">
        <f t="shared" si="4"/>
        <v>1.0067110297162225</v>
      </c>
    </row>
    <row r="111" spans="1:6">
      <c r="A111" s="1">
        <v>10593</v>
      </c>
      <c r="B111" s="2">
        <v>-1.0055425391276573E-3</v>
      </c>
      <c r="C111">
        <v>20.66</v>
      </c>
      <c r="D111" s="2">
        <f t="shared" si="3"/>
        <v>0</v>
      </c>
      <c r="E111">
        <f t="shared" si="5"/>
        <v>1.0086998711975361</v>
      </c>
      <c r="F111">
        <f t="shared" si="4"/>
        <v>1.0077243394072108</v>
      </c>
    </row>
    <row r="112" spans="1:6">
      <c r="A112" s="1">
        <v>10624</v>
      </c>
      <c r="B112" s="2">
        <v>-1.0055425391276573E-3</v>
      </c>
      <c r="C112">
        <v>20.63</v>
      </c>
      <c r="D112" s="2">
        <f t="shared" si="3"/>
        <v>-1.4520813165538327E-3</v>
      </c>
      <c r="E112">
        <f t="shared" si="5"/>
        <v>1.0097151827662105</v>
      </c>
      <c r="F112">
        <f t="shared" si="4"/>
        <v>1.0072738984751908</v>
      </c>
    </row>
    <row r="113" spans="1:6">
      <c r="A113" s="1">
        <v>10652</v>
      </c>
      <c r="B113" s="2">
        <v>0</v>
      </c>
      <c r="C113">
        <v>20.63</v>
      </c>
      <c r="D113" s="2">
        <f t="shared" si="3"/>
        <v>0</v>
      </c>
      <c r="E113">
        <f t="shared" si="5"/>
        <v>1.0097151827662105</v>
      </c>
      <c r="F113">
        <f t="shared" si="4"/>
        <v>1.0072738984751908</v>
      </c>
    </row>
    <row r="114" spans="1:6">
      <c r="A114" s="1">
        <v>10683</v>
      </c>
      <c r="B114" s="2">
        <v>-5.0138029400215167E-4</v>
      </c>
      <c r="C114">
        <v>20.63</v>
      </c>
      <c r="D114" s="2">
        <f t="shared" si="3"/>
        <v>0</v>
      </c>
      <c r="E114">
        <f t="shared" si="5"/>
        <v>1.0102216880131538</v>
      </c>
      <c r="F114">
        <f t="shared" si="4"/>
        <v>1.0077791790962953</v>
      </c>
    </row>
    <row r="115" spans="1:6">
      <c r="A115" s="1">
        <v>10713</v>
      </c>
      <c r="B115" s="2">
        <v>-1.0055425391276573E-3</v>
      </c>
      <c r="C115">
        <v>20.63</v>
      </c>
      <c r="D115" s="2">
        <f t="shared" si="3"/>
        <v>0</v>
      </c>
      <c r="E115">
        <f t="shared" si="5"/>
        <v>1.0112385313736549</v>
      </c>
      <c r="F115">
        <f t="shared" si="4"/>
        <v>1.0087935639380332</v>
      </c>
    </row>
    <row r="116" spans="1:6">
      <c r="A116" s="1">
        <v>10744</v>
      </c>
      <c r="B116" s="2">
        <v>-1.0055425391276573E-3</v>
      </c>
      <c r="C116">
        <v>20.63</v>
      </c>
      <c r="D116" s="2">
        <f t="shared" si="3"/>
        <v>0</v>
      </c>
      <c r="E116">
        <f t="shared" si="5"/>
        <v>1.0122563982425921</v>
      </c>
      <c r="F116">
        <f t="shared" si="4"/>
        <v>1.0098089698135735</v>
      </c>
    </row>
    <row r="117" spans="1:6">
      <c r="A117" s="1">
        <v>10774</v>
      </c>
      <c r="B117" s="2">
        <v>0</v>
      </c>
      <c r="C117">
        <v>20.63</v>
      </c>
      <c r="D117" s="2">
        <f t="shared" si="3"/>
        <v>0</v>
      </c>
      <c r="E117">
        <f t="shared" si="5"/>
        <v>1.0122563982425921</v>
      </c>
      <c r="F117">
        <f t="shared" si="4"/>
        <v>1.0098089698135735</v>
      </c>
    </row>
    <row r="118" spans="1:6">
      <c r="A118" s="1">
        <v>10805</v>
      </c>
      <c r="B118" s="2">
        <v>9.9454180114277868E-4</v>
      </c>
      <c r="C118">
        <v>20.63</v>
      </c>
      <c r="D118" s="2">
        <f t="shared" si="3"/>
        <v>0</v>
      </c>
      <c r="E118">
        <f t="shared" si="5"/>
        <v>1.0112506671826453</v>
      </c>
      <c r="F118">
        <f t="shared" si="4"/>
        <v>1.0088056704051258</v>
      </c>
    </row>
    <row r="119" spans="1:6">
      <c r="A119" s="1">
        <v>10836</v>
      </c>
      <c r="B119" s="2">
        <v>9.9454180114277868E-4</v>
      </c>
      <c r="C119">
        <v>20.63</v>
      </c>
      <c r="D119" s="2">
        <f t="shared" si="3"/>
        <v>0</v>
      </c>
      <c r="E119">
        <f t="shared" si="5"/>
        <v>1.0102459353704849</v>
      </c>
      <c r="F119">
        <f t="shared" si="4"/>
        <v>1.0078033678284879</v>
      </c>
    </row>
    <row r="120" spans="1:6">
      <c r="A120" s="1">
        <v>10866</v>
      </c>
      <c r="B120" s="2">
        <v>0</v>
      </c>
      <c r="C120">
        <v>20.63</v>
      </c>
      <c r="D120" s="2">
        <f t="shared" si="3"/>
        <v>0</v>
      </c>
      <c r="E120">
        <f t="shared" si="5"/>
        <v>1.0102459353704849</v>
      </c>
      <c r="F120">
        <f t="shared" si="4"/>
        <v>1.0078033678284879</v>
      </c>
    </row>
    <row r="121" spans="1:6">
      <c r="A121" s="1">
        <v>10897</v>
      </c>
      <c r="B121" s="2">
        <v>4.9863024788132648E-4</v>
      </c>
      <c r="C121">
        <v>20.63</v>
      </c>
      <c r="D121" s="2">
        <f t="shared" si="3"/>
        <v>0</v>
      </c>
      <c r="E121">
        <f t="shared" si="5"/>
        <v>1.0097424472437195</v>
      </c>
      <c r="F121">
        <f t="shared" si="4"/>
        <v>1.0073010970327834</v>
      </c>
    </row>
    <row r="122" spans="1:6">
      <c r="A122" s="1">
        <v>10927</v>
      </c>
      <c r="B122" s="2">
        <v>4.9863024788132648E-4</v>
      </c>
      <c r="C122">
        <v>20.63</v>
      </c>
      <c r="D122" s="2">
        <f t="shared" si="3"/>
        <v>0</v>
      </c>
      <c r="E122">
        <f t="shared" si="5"/>
        <v>1.0092392100462426</v>
      </c>
      <c r="F122">
        <f t="shared" si="4"/>
        <v>1.0067990765596717</v>
      </c>
    </row>
    <row r="123" spans="1:6">
      <c r="A123" s="1">
        <v>10958</v>
      </c>
      <c r="B123" s="2">
        <v>4.9863024788132648E-4</v>
      </c>
      <c r="C123">
        <v>20.63</v>
      </c>
      <c r="D123" s="2">
        <f t="shared" si="3"/>
        <v>0</v>
      </c>
      <c r="E123">
        <f t="shared" si="5"/>
        <v>1.0087362236529958</v>
      </c>
      <c r="F123">
        <f t="shared" si="4"/>
        <v>1.0062973062843967</v>
      </c>
    </row>
    <row r="124" spans="1:6">
      <c r="A124" s="1">
        <v>10989</v>
      </c>
      <c r="B124" s="2">
        <v>0</v>
      </c>
      <c r="C124">
        <v>20.65</v>
      </c>
      <c r="D124" s="2">
        <f t="shared" si="3"/>
        <v>9.6946194861846635E-4</v>
      </c>
      <c r="E124">
        <f t="shared" si="5"/>
        <v>1.0087362236529958</v>
      </c>
      <c r="F124">
        <f t="shared" si="4"/>
        <v>1.0072728732318368</v>
      </c>
    </row>
    <row r="125" spans="1:6">
      <c r="A125" s="1">
        <v>11017</v>
      </c>
      <c r="B125" s="2">
        <v>-5.0138029400215167E-4</v>
      </c>
      <c r="C125">
        <v>20.65</v>
      </c>
      <c r="D125" s="2">
        <f t="shared" si="3"/>
        <v>0</v>
      </c>
      <c r="E125">
        <f t="shared" si="5"/>
        <v>1.0092422378229149</v>
      </c>
      <c r="F125">
        <f t="shared" si="4"/>
        <v>1.0077781533386467</v>
      </c>
    </row>
    <row r="126" spans="1:6">
      <c r="A126" s="1">
        <v>11048</v>
      </c>
      <c r="B126" s="2">
        <v>-5.0138029400215167E-4</v>
      </c>
      <c r="C126">
        <v>20.65</v>
      </c>
      <c r="D126" s="2">
        <f t="shared" si="3"/>
        <v>0</v>
      </c>
      <c r="E126">
        <f t="shared" si="5"/>
        <v>1.0097485058256339</v>
      </c>
      <c r="F126">
        <f t="shared" si="4"/>
        <v>1.0082836869100273</v>
      </c>
    </row>
    <row r="127" spans="1:6">
      <c r="A127" s="1">
        <v>11078</v>
      </c>
      <c r="B127" s="2">
        <v>4.9863024788132648E-4</v>
      </c>
      <c r="C127">
        <v>20.65</v>
      </c>
      <c r="D127" s="2">
        <f t="shared" si="3"/>
        <v>0</v>
      </c>
      <c r="E127">
        <f t="shared" si="5"/>
        <v>1.0092452656086703</v>
      </c>
      <c r="F127">
        <f t="shared" si="4"/>
        <v>1.0077811767320632</v>
      </c>
    </row>
    <row r="128" spans="1:6">
      <c r="A128" s="1">
        <v>11109</v>
      </c>
      <c r="B128" s="2">
        <v>-5.0138029400215167E-4</v>
      </c>
      <c r="C128">
        <v>20.65</v>
      </c>
      <c r="D128" s="2">
        <f t="shared" si="3"/>
        <v>0</v>
      </c>
      <c r="E128">
        <f t="shared" si="5"/>
        <v>1.0097515351302231</v>
      </c>
      <c r="F128">
        <f t="shared" si="4"/>
        <v>1.008286711820074</v>
      </c>
    </row>
    <row r="129" spans="1:6">
      <c r="A129" s="1">
        <v>11139</v>
      </c>
      <c r="B129" s="2">
        <v>-1.5125192070827298E-3</v>
      </c>
      <c r="C129">
        <v>20.65</v>
      </c>
      <c r="D129" s="2">
        <f t="shared" si="3"/>
        <v>0</v>
      </c>
      <c r="E129">
        <f t="shared" si="5"/>
        <v>1.0112811172438145</v>
      </c>
      <c r="F129">
        <f t="shared" si="4"/>
        <v>1.0098140750041003</v>
      </c>
    </row>
    <row r="130" spans="1:6">
      <c r="A130" s="1">
        <v>11170</v>
      </c>
      <c r="B130" s="2">
        <v>-3.3960531989175591E-3</v>
      </c>
      <c r="C130">
        <v>20.65</v>
      </c>
      <c r="D130" s="2">
        <f t="shared" si="3"/>
        <v>0</v>
      </c>
      <c r="E130">
        <f t="shared" si="5"/>
        <v>1.0147271847455985</v>
      </c>
      <c r="F130">
        <f t="shared" si="4"/>
        <v>1.0132551433750789</v>
      </c>
    </row>
    <row r="131" spans="1:6">
      <c r="A131" s="1">
        <v>11201</v>
      </c>
      <c r="B131" s="2">
        <v>-3.9166106226982134E-3</v>
      </c>
      <c r="C131">
        <v>20.65</v>
      </c>
      <c r="D131" s="2">
        <f t="shared" si="3"/>
        <v>0</v>
      </c>
      <c r="E131">
        <f t="shared" si="5"/>
        <v>1.0187171029726254</v>
      </c>
      <c r="F131">
        <f t="shared" si="4"/>
        <v>1.0172392735195714</v>
      </c>
    </row>
    <row r="132" spans="1:6">
      <c r="A132" s="1">
        <v>11231</v>
      </c>
      <c r="B132" s="2">
        <v>-3.3960531989175591E-3</v>
      </c>
      <c r="C132">
        <v>20.65</v>
      </c>
      <c r="D132" s="2">
        <f t="shared" si="3"/>
        <v>0</v>
      </c>
      <c r="E132">
        <f t="shared" si="5"/>
        <v>1.0221885095303127</v>
      </c>
      <c r="F132">
        <f t="shared" si="4"/>
        <v>1.0207056441876681</v>
      </c>
    </row>
    <row r="133" spans="1:6">
      <c r="A133" s="1">
        <v>11262</v>
      </c>
      <c r="B133" s="2">
        <v>-3.9166106226982134E-3</v>
      </c>
      <c r="C133">
        <v>20.65</v>
      </c>
      <c r="D133" s="2">
        <f t="shared" ref="D133:D196" si="6">C133/C132-1</f>
        <v>0</v>
      </c>
      <c r="E133">
        <f t="shared" si="5"/>
        <v>1.0262077657668105</v>
      </c>
      <c r="F133">
        <f t="shared" ref="F133:F196" si="7">F132*(1+D133)/(1+B133)</f>
        <v>1.0247190697816564</v>
      </c>
    </row>
    <row r="134" spans="1:6">
      <c r="A134" s="1">
        <v>11292</v>
      </c>
      <c r="B134" s="2">
        <v>-4.4401778603907482E-3</v>
      </c>
      <c r="C134">
        <v>20.65</v>
      </c>
      <c r="D134" s="2">
        <f t="shared" si="6"/>
        <v>0</v>
      </c>
      <c r="E134">
        <f t="shared" ref="E134:E197" si="8">E133/(1+B134)</f>
        <v>1.0307846328725221</v>
      </c>
      <c r="F134">
        <f t="shared" si="7"/>
        <v>1.0292892973316052</v>
      </c>
    </row>
    <row r="135" spans="1:6">
      <c r="A135" s="1">
        <v>11323</v>
      </c>
      <c r="B135" s="2">
        <v>-5.4964889320406884E-3</v>
      </c>
      <c r="C135">
        <v>20.65</v>
      </c>
      <c r="D135" s="2">
        <f t="shared" si="6"/>
        <v>0</v>
      </c>
      <c r="E135">
        <f t="shared" si="8"/>
        <v>1.0364816427501617</v>
      </c>
      <c r="F135">
        <f t="shared" si="7"/>
        <v>1.0349780426881459</v>
      </c>
    </row>
    <row r="136" spans="1:6">
      <c r="A136" s="1">
        <v>11354</v>
      </c>
      <c r="B136" s="2">
        <v>-6.0293080661268927E-3</v>
      </c>
      <c r="C136">
        <v>20.63</v>
      </c>
      <c r="D136" s="2">
        <f t="shared" si="6"/>
        <v>-9.6852300242133982E-4</v>
      </c>
      <c r="E136">
        <f t="shared" si="8"/>
        <v>1.0427688171907556</v>
      </c>
      <c r="F136">
        <f t="shared" si="7"/>
        <v>1.0402476159886511</v>
      </c>
    </row>
    <row r="137" spans="1:6">
      <c r="A137" s="1">
        <v>11382</v>
      </c>
      <c r="B137" s="2">
        <v>-6.5652876492899859E-3</v>
      </c>
      <c r="C137">
        <v>20.63</v>
      </c>
      <c r="D137" s="2">
        <f t="shared" si="6"/>
        <v>0</v>
      </c>
      <c r="E137">
        <f t="shared" si="8"/>
        <v>1.0496601379302613</v>
      </c>
      <c r="F137">
        <f t="shared" si="7"/>
        <v>1.0471222749275293</v>
      </c>
    </row>
    <row r="138" spans="1:6">
      <c r="A138" s="1">
        <v>11413</v>
      </c>
      <c r="B138" s="2">
        <v>-6.6549276049625572E-3</v>
      </c>
      <c r="C138">
        <v>20.63</v>
      </c>
      <c r="D138" s="2">
        <f t="shared" si="6"/>
        <v>0</v>
      </c>
      <c r="E138">
        <f t="shared" si="8"/>
        <v>1.056692349013665</v>
      </c>
      <c r="F138">
        <f t="shared" si="7"/>
        <v>1.0541374835663406</v>
      </c>
    </row>
    <row r="139" spans="1:6">
      <c r="A139" s="1">
        <v>11443</v>
      </c>
      <c r="B139" s="2">
        <v>-7.6468867269993135E-3</v>
      </c>
      <c r="C139">
        <v>20.63</v>
      </c>
      <c r="D139" s="2">
        <f t="shared" si="6"/>
        <v>0</v>
      </c>
      <c r="E139">
        <f t="shared" si="8"/>
        <v>1.0648350218083755</v>
      </c>
      <c r="F139">
        <f t="shared" si="7"/>
        <v>1.0622604690477178</v>
      </c>
    </row>
    <row r="140" spans="1:6">
      <c r="A140" s="1">
        <v>11474</v>
      </c>
      <c r="B140" s="2">
        <v>-8.2838594388995324E-3</v>
      </c>
      <c r="C140">
        <v>20.63</v>
      </c>
      <c r="D140" s="2">
        <f t="shared" si="6"/>
        <v>0</v>
      </c>
      <c r="E140">
        <f t="shared" si="8"/>
        <v>1.0737296472818374</v>
      </c>
      <c r="F140">
        <f t="shared" si="7"/>
        <v>1.0711335891404412</v>
      </c>
    </row>
    <row r="141" spans="1:6">
      <c r="A141" s="1">
        <v>11504</v>
      </c>
      <c r="B141" s="2">
        <v>-8.8334409135114589E-3</v>
      </c>
      <c r="C141">
        <v>20.63</v>
      </c>
      <c r="D141" s="2">
        <f t="shared" si="6"/>
        <v>0</v>
      </c>
      <c r="E141">
        <f t="shared" si="8"/>
        <v>1.0832989041432586</v>
      </c>
      <c r="F141">
        <f t="shared" si="7"/>
        <v>1.0806797095007468</v>
      </c>
    </row>
    <row r="142" spans="1:6">
      <c r="A142" s="1">
        <v>11535</v>
      </c>
      <c r="B142" s="2">
        <v>-7.8284203424832111E-3</v>
      </c>
      <c r="C142">
        <v>20.63</v>
      </c>
      <c r="D142" s="2">
        <f t="shared" si="6"/>
        <v>0</v>
      </c>
      <c r="E142">
        <f t="shared" si="8"/>
        <v>1.0918463362125306</v>
      </c>
      <c r="F142">
        <f t="shared" si="7"/>
        <v>1.0892064756317468</v>
      </c>
    </row>
    <row r="143" spans="1:6">
      <c r="A143" s="1">
        <v>11566</v>
      </c>
      <c r="B143" s="2">
        <v>-7.3752693740254394E-3</v>
      </c>
      <c r="C143">
        <v>20.63</v>
      </c>
      <c r="D143" s="2">
        <f t="shared" si="6"/>
        <v>0</v>
      </c>
      <c r="E143">
        <f t="shared" si="8"/>
        <v>1.0999588288758273</v>
      </c>
      <c r="F143">
        <f t="shared" si="7"/>
        <v>1.09729935395108</v>
      </c>
    </row>
    <row r="144" spans="1:6">
      <c r="A144" s="1">
        <v>11596</v>
      </c>
      <c r="B144" s="2">
        <v>-8.3752239642919113E-3</v>
      </c>
      <c r="C144">
        <v>20.63</v>
      </c>
      <c r="D144" s="2">
        <f t="shared" si="6"/>
        <v>0</v>
      </c>
      <c r="E144">
        <f t="shared" si="8"/>
        <v>1.1092490380012632</v>
      </c>
      <c r="F144">
        <f t="shared" si="7"/>
        <v>1.1065671012556131</v>
      </c>
    </row>
    <row r="145" spans="1:6">
      <c r="A145" s="1">
        <v>11627</v>
      </c>
      <c r="B145" s="2">
        <v>-8.4666811814058107E-3</v>
      </c>
      <c r="C145">
        <v>20.63</v>
      </c>
      <c r="D145" s="2">
        <f t="shared" si="6"/>
        <v>0</v>
      </c>
      <c r="E145">
        <f t="shared" si="8"/>
        <v>1.1187208911173319</v>
      </c>
      <c r="F145">
        <f t="shared" si="7"/>
        <v>1.1160160533728518</v>
      </c>
    </row>
    <row r="146" spans="1:6">
      <c r="A146" s="1">
        <v>11657</v>
      </c>
      <c r="B146" s="2">
        <v>-9.109493684829828E-3</v>
      </c>
      <c r="C146">
        <v>20.63</v>
      </c>
      <c r="D146" s="2">
        <f t="shared" si="6"/>
        <v>0</v>
      </c>
      <c r="E146">
        <f t="shared" si="8"/>
        <v>1.1290055601375426</v>
      </c>
      <c r="F146">
        <f t="shared" si="7"/>
        <v>1.1262758561720272</v>
      </c>
    </row>
    <row r="147" spans="1:6">
      <c r="A147" s="1">
        <v>11688</v>
      </c>
      <c r="B147" s="2">
        <v>-8.1014076790748568E-3</v>
      </c>
      <c r="C147">
        <v>20.63</v>
      </c>
      <c r="D147" s="2">
        <f t="shared" si="6"/>
        <v>0</v>
      </c>
      <c r="E147">
        <f t="shared" si="8"/>
        <v>1.1382267994713082</v>
      </c>
      <c r="F147">
        <f t="shared" si="7"/>
        <v>1.1354748004397055</v>
      </c>
    </row>
    <row r="148" spans="1:6">
      <c r="A148" s="1">
        <v>11719</v>
      </c>
      <c r="B148" s="2">
        <v>-8.8334409135114589E-3</v>
      </c>
      <c r="C148">
        <v>20.69</v>
      </c>
      <c r="D148" s="2">
        <f t="shared" si="6"/>
        <v>2.9083858458556211E-3</v>
      </c>
      <c r="E148">
        <f t="shared" si="8"/>
        <v>1.148370865659913</v>
      </c>
      <c r="F148">
        <f t="shared" si="7"/>
        <v>1.1489261707206782</v>
      </c>
    </row>
    <row r="149" spans="1:6">
      <c r="A149" s="1">
        <v>11748</v>
      </c>
      <c r="B149" s="2">
        <v>-8.9253645546599758E-3</v>
      </c>
      <c r="C149">
        <v>20.69</v>
      </c>
      <c r="D149" s="2">
        <f t="shared" si="6"/>
        <v>0</v>
      </c>
      <c r="E149">
        <f t="shared" si="8"/>
        <v>1.1587127998123894</v>
      </c>
      <c r="F149">
        <f t="shared" si="7"/>
        <v>1.1592731058084313</v>
      </c>
    </row>
    <row r="150" spans="1:6">
      <c r="A150" s="1">
        <v>11779</v>
      </c>
      <c r="B150" s="2">
        <v>-9.0173820781974667E-3</v>
      </c>
      <c r="C150">
        <v>20.69</v>
      </c>
      <c r="D150" s="2">
        <f t="shared" si="6"/>
        <v>0</v>
      </c>
      <c r="E150">
        <f t="shared" si="8"/>
        <v>1.1692564318053682</v>
      </c>
      <c r="F150">
        <f t="shared" si="7"/>
        <v>1.1698218362694919</v>
      </c>
    </row>
    <row r="151" spans="1:6">
      <c r="A151" s="1">
        <v>11809</v>
      </c>
      <c r="B151" s="2">
        <v>-9.0173820781974667E-3</v>
      </c>
      <c r="C151">
        <v>20.69</v>
      </c>
      <c r="D151" s="2">
        <f t="shared" si="6"/>
        <v>0</v>
      </c>
      <c r="E151">
        <f t="shared" si="8"/>
        <v>1.1798960048940366</v>
      </c>
      <c r="F151">
        <f t="shared" si="7"/>
        <v>1.1804665542194217</v>
      </c>
    </row>
    <row r="152" spans="1:6">
      <c r="A152" s="1">
        <v>11840</v>
      </c>
      <c r="B152" s="2">
        <v>-9.2016995759167663E-3</v>
      </c>
      <c r="C152">
        <v>20.69</v>
      </c>
      <c r="D152" s="2">
        <f t="shared" si="6"/>
        <v>0</v>
      </c>
      <c r="E152">
        <f t="shared" si="8"/>
        <v>1.1908538845787435</v>
      </c>
      <c r="F152">
        <f t="shared" si="7"/>
        <v>1.1914297326854077</v>
      </c>
    </row>
    <row r="153" spans="1:6">
      <c r="A153" s="1">
        <v>11870</v>
      </c>
      <c r="B153" s="2">
        <v>-8.6498744788083837E-3</v>
      </c>
      <c r="C153">
        <v>20.69</v>
      </c>
      <c r="D153" s="2">
        <f t="shared" si="6"/>
        <v>0</v>
      </c>
      <c r="E153">
        <f t="shared" si="8"/>
        <v>1.2012444987109523</v>
      </c>
      <c r="F153">
        <f t="shared" si="7"/>
        <v>1.2018253712925355</v>
      </c>
    </row>
    <row r="154" spans="1:6">
      <c r="A154" s="1">
        <v>11901</v>
      </c>
      <c r="B154" s="2">
        <v>-8.6498744788083837E-3</v>
      </c>
      <c r="C154">
        <v>20.69</v>
      </c>
      <c r="D154" s="2">
        <f t="shared" si="6"/>
        <v>0</v>
      </c>
      <c r="E154">
        <f t="shared" si="8"/>
        <v>1.2117257745636649</v>
      </c>
      <c r="F154">
        <f t="shared" si="7"/>
        <v>1.2123117154604572</v>
      </c>
    </row>
    <row r="155" spans="1:6">
      <c r="A155" s="1">
        <v>11932</v>
      </c>
      <c r="B155" s="2">
        <v>-9.2939999534745743E-3</v>
      </c>
      <c r="C155">
        <v>20.69</v>
      </c>
      <c r="D155" s="2">
        <f t="shared" si="6"/>
        <v>0</v>
      </c>
      <c r="E155">
        <f t="shared" si="8"/>
        <v>1.2230932027329602</v>
      </c>
      <c r="F155">
        <f t="shared" si="7"/>
        <v>1.2236846404518846</v>
      </c>
    </row>
    <row r="156" spans="1:6">
      <c r="A156" s="1">
        <v>11962</v>
      </c>
      <c r="B156" s="2">
        <v>-9.3863950201787949E-3</v>
      </c>
      <c r="C156">
        <v>20.69</v>
      </c>
      <c r="D156" s="2">
        <f t="shared" si="6"/>
        <v>0</v>
      </c>
      <c r="E156">
        <f t="shared" si="8"/>
        <v>1.2346824196482489</v>
      </c>
      <c r="F156">
        <f t="shared" si="7"/>
        <v>1.2352794614372484</v>
      </c>
    </row>
    <row r="157" spans="1:6">
      <c r="A157" s="1">
        <v>11993</v>
      </c>
      <c r="B157" s="2">
        <v>-9.3863950201787949E-3</v>
      </c>
      <c r="C157">
        <v>20.69</v>
      </c>
      <c r="D157" s="2">
        <f t="shared" si="6"/>
        <v>0</v>
      </c>
      <c r="E157">
        <f t="shared" si="8"/>
        <v>1.2463814482675102</v>
      </c>
      <c r="F157">
        <f t="shared" si="7"/>
        <v>1.246984147227022</v>
      </c>
    </row>
    <row r="158" spans="1:6">
      <c r="A158" s="1">
        <v>12023</v>
      </c>
      <c r="B158" s="2">
        <v>-8.9253645546599758E-3</v>
      </c>
      <c r="C158">
        <v>20.69</v>
      </c>
      <c r="D158" s="2">
        <f t="shared" si="6"/>
        <v>0</v>
      </c>
      <c r="E158">
        <f t="shared" si="8"/>
        <v>1.257606040646422</v>
      </c>
      <c r="F158">
        <f t="shared" si="7"/>
        <v>1.258214167358535</v>
      </c>
    </row>
    <row r="159" spans="1:6">
      <c r="A159" s="1">
        <v>12054</v>
      </c>
      <c r="B159" s="2">
        <v>-9.0173820781974667E-3</v>
      </c>
      <c r="C159">
        <v>20.69</v>
      </c>
      <c r="D159" s="2">
        <f t="shared" si="6"/>
        <v>0</v>
      </c>
      <c r="E159">
        <f t="shared" si="8"/>
        <v>1.2690495452723052</v>
      </c>
      <c r="F159">
        <f t="shared" si="7"/>
        <v>1.2696632055940051</v>
      </c>
    </row>
    <row r="160" spans="1:6">
      <c r="A160" s="1">
        <v>12085</v>
      </c>
      <c r="B160" s="2">
        <v>-8.5582312870846611E-3</v>
      </c>
      <c r="C160">
        <v>26.33</v>
      </c>
      <c r="D160" s="2">
        <f t="shared" si="6"/>
        <v>0.27259545674238739</v>
      </c>
      <c r="E160">
        <f t="shared" si="8"/>
        <v>1.2800041165501619</v>
      </c>
      <c r="F160">
        <f t="shared" si="7"/>
        <v>1.6297151058397388</v>
      </c>
    </row>
    <row r="161" spans="1:6">
      <c r="A161" s="1">
        <v>12113</v>
      </c>
      <c r="B161" s="2">
        <v>-8.6498744788083837E-3</v>
      </c>
      <c r="C161">
        <v>26.33</v>
      </c>
      <c r="D161" s="2">
        <f t="shared" si="6"/>
        <v>0</v>
      </c>
      <c r="E161">
        <f t="shared" si="8"/>
        <v>1.291172597448569</v>
      </c>
      <c r="F161">
        <f t="shared" si="7"/>
        <v>1.643934936693465</v>
      </c>
    </row>
    <row r="162" spans="1:6">
      <c r="A162" s="1">
        <v>12144</v>
      </c>
      <c r="B162" s="2">
        <v>-8.7416109546967213E-3</v>
      </c>
      <c r="C162">
        <v>26.33</v>
      </c>
      <c r="D162" s="2">
        <f t="shared" si="6"/>
        <v>0</v>
      </c>
      <c r="E162">
        <f t="shared" si="8"/>
        <v>1.302559062014212</v>
      </c>
      <c r="F162">
        <f t="shared" si="7"/>
        <v>1.6584323067134543</v>
      </c>
    </row>
    <row r="163" spans="1:6">
      <c r="A163" s="1">
        <v>12174</v>
      </c>
      <c r="B163" s="2">
        <v>-8.1925874090198469E-3</v>
      </c>
      <c r="C163">
        <v>26.33</v>
      </c>
      <c r="D163" s="2">
        <f t="shared" si="6"/>
        <v>0</v>
      </c>
      <c r="E163">
        <f t="shared" si="8"/>
        <v>1.3133185389403672</v>
      </c>
      <c r="F163">
        <f t="shared" si="7"/>
        <v>1.6721313892794925</v>
      </c>
    </row>
    <row r="164" spans="1:6">
      <c r="A164" s="1">
        <v>12205</v>
      </c>
      <c r="B164" s="2">
        <v>-6.9243826282994192E-3</v>
      </c>
      <c r="C164">
        <v>26.33</v>
      </c>
      <c r="D164" s="2">
        <f t="shared" si="6"/>
        <v>0</v>
      </c>
      <c r="E164">
        <f t="shared" si="8"/>
        <v>1.3224758678661648</v>
      </c>
      <c r="F164">
        <f t="shared" si="7"/>
        <v>1.6837905996574545</v>
      </c>
    </row>
    <row r="165" spans="1:6">
      <c r="A165" s="1">
        <v>12235</v>
      </c>
      <c r="B165" s="2">
        <v>-5.6737465539274945E-3</v>
      </c>
      <c r="C165">
        <v>26.33</v>
      </c>
      <c r="D165" s="2">
        <f t="shared" si="6"/>
        <v>0</v>
      </c>
      <c r="E165">
        <f t="shared" si="8"/>
        <v>1.3300220760367256</v>
      </c>
      <c r="F165">
        <f t="shared" si="7"/>
        <v>1.6933985136386376</v>
      </c>
    </row>
    <row r="166" spans="1:6">
      <c r="A166" s="1">
        <v>12266</v>
      </c>
      <c r="B166" s="2">
        <v>-3.1368919065494216E-3</v>
      </c>
      <c r="C166">
        <v>26.33</v>
      </c>
      <c r="D166" s="2">
        <f t="shared" si="6"/>
        <v>0</v>
      </c>
      <c r="E166">
        <f t="shared" si="8"/>
        <v>1.3342073402439958</v>
      </c>
      <c r="F166">
        <f t="shared" si="7"/>
        <v>1.6987272373609501</v>
      </c>
    </row>
    <row r="167" spans="1:6">
      <c r="A167" s="1">
        <v>12297</v>
      </c>
      <c r="B167" s="2">
        <v>-1.8520835183041262E-3</v>
      </c>
      <c r="C167">
        <v>26.33</v>
      </c>
      <c r="D167" s="2">
        <f t="shared" si="6"/>
        <v>0</v>
      </c>
      <c r="E167">
        <f t="shared" si="8"/>
        <v>1.3366829887767067</v>
      </c>
      <c r="F167">
        <f t="shared" si="7"/>
        <v>1.701879259888333</v>
      </c>
    </row>
    <row r="168" spans="1:6">
      <c r="A168" s="1">
        <v>12327</v>
      </c>
      <c r="B168" s="2">
        <v>-1.2586770182638762E-3</v>
      </c>
      <c r="C168">
        <v>26.33</v>
      </c>
      <c r="D168" s="2">
        <f t="shared" si="6"/>
        <v>0</v>
      </c>
      <c r="E168">
        <f t="shared" si="8"/>
        <v>1.3383675612680646</v>
      </c>
      <c r="F168">
        <f t="shared" si="7"/>
        <v>1.70402407583115</v>
      </c>
    </row>
    <row r="169" spans="1:6">
      <c r="A169" s="1">
        <v>12358</v>
      </c>
      <c r="B169" s="2">
        <v>-6.6912367827864916E-4</v>
      </c>
      <c r="C169">
        <v>26.33</v>
      </c>
      <c r="D169" s="2">
        <f t="shared" si="6"/>
        <v>0</v>
      </c>
      <c r="E169">
        <f t="shared" si="8"/>
        <v>1.3392636943173912</v>
      </c>
      <c r="F169">
        <f t="shared" si="7"/>
        <v>1.7051650421362163</v>
      </c>
    </row>
    <row r="170" spans="1:6">
      <c r="A170" s="1">
        <v>12388</v>
      </c>
      <c r="B170" s="2">
        <v>0</v>
      </c>
      <c r="C170">
        <v>26.33</v>
      </c>
      <c r="D170" s="2">
        <f t="shared" si="6"/>
        <v>0</v>
      </c>
      <c r="E170">
        <f t="shared" si="8"/>
        <v>1.3392636943173912</v>
      </c>
      <c r="F170">
        <f t="shared" si="7"/>
        <v>1.7051650421362163</v>
      </c>
    </row>
    <row r="171" spans="1:6">
      <c r="A171" s="1">
        <v>12419</v>
      </c>
      <c r="B171" s="2">
        <v>6.6423464362252993E-4</v>
      </c>
      <c r="C171">
        <v>26.33</v>
      </c>
      <c r="D171" s="2">
        <f t="shared" si="6"/>
        <v>0</v>
      </c>
      <c r="E171">
        <f t="shared" si="8"/>
        <v>1.3383746994758514</v>
      </c>
      <c r="F171">
        <f t="shared" si="7"/>
        <v>1.7040331642746234</v>
      </c>
    </row>
    <row r="172" spans="1:6">
      <c r="A172" s="1">
        <v>12450</v>
      </c>
      <c r="B172" s="2">
        <v>1.8967538135683526E-3</v>
      </c>
      <c r="C172">
        <v>34.69</v>
      </c>
      <c r="D172" s="2">
        <f t="shared" si="6"/>
        <v>0.31750854538549178</v>
      </c>
      <c r="E172">
        <f t="shared" si="8"/>
        <v>1.3358409380822232</v>
      </c>
      <c r="F172">
        <f t="shared" si="7"/>
        <v>2.2408279565799023</v>
      </c>
    </row>
    <row r="173" spans="1:6">
      <c r="A173" s="1">
        <v>12478</v>
      </c>
      <c r="B173" s="2">
        <v>3.8347448817659391E-3</v>
      </c>
      <c r="C173">
        <v>34.69</v>
      </c>
      <c r="D173" s="2">
        <f t="shared" si="6"/>
        <v>0</v>
      </c>
      <c r="E173">
        <f t="shared" si="8"/>
        <v>1.3307378977398931</v>
      </c>
      <c r="F173">
        <f t="shared" si="7"/>
        <v>2.2322677791391174</v>
      </c>
    </row>
    <row r="174" spans="1:6">
      <c r="A174" s="1">
        <v>12509</v>
      </c>
      <c r="B174" s="2">
        <v>4.5510066248739545E-3</v>
      </c>
      <c r="C174">
        <v>34.69</v>
      </c>
      <c r="D174" s="2">
        <f t="shared" si="6"/>
        <v>0</v>
      </c>
      <c r="E174">
        <f t="shared" si="8"/>
        <v>1.3247091376782882</v>
      </c>
      <c r="F174">
        <f t="shared" si="7"/>
        <v>2.2221547382040558</v>
      </c>
    </row>
    <row r="175" spans="1:6">
      <c r="A175" s="1">
        <v>12539</v>
      </c>
      <c r="B175" s="2">
        <v>4.5510066248739545E-3</v>
      </c>
      <c r="C175">
        <v>34.69</v>
      </c>
      <c r="D175" s="2">
        <f t="shared" si="6"/>
        <v>0</v>
      </c>
      <c r="E175">
        <f t="shared" si="8"/>
        <v>1.3187076902437169</v>
      </c>
      <c r="F175">
        <f t="shared" si="7"/>
        <v>2.2120875132763342</v>
      </c>
    </row>
    <row r="176" spans="1:6">
      <c r="A176" s="1">
        <v>12570</v>
      </c>
      <c r="B176" s="2">
        <v>4.5510066248739545E-3</v>
      </c>
      <c r="C176">
        <v>34.69</v>
      </c>
      <c r="D176" s="2">
        <f t="shared" si="6"/>
        <v>0</v>
      </c>
      <c r="E176">
        <f t="shared" si="8"/>
        <v>1.3127334316993595</v>
      </c>
      <c r="F176">
        <f t="shared" si="7"/>
        <v>2.2020658967916265</v>
      </c>
    </row>
    <row r="177" spans="1:6">
      <c r="A177" s="1">
        <v>12600</v>
      </c>
      <c r="B177" s="2">
        <v>4.471698917043021E-3</v>
      </c>
      <c r="C177">
        <v>34.69</v>
      </c>
      <c r="D177" s="2">
        <f t="shared" si="6"/>
        <v>0</v>
      </c>
      <c r="E177">
        <f t="shared" si="8"/>
        <v>1.3068894157144144</v>
      </c>
      <c r="F177">
        <f t="shared" si="7"/>
        <v>2.1922627577917355</v>
      </c>
    </row>
    <row r="178" spans="1:6">
      <c r="A178" s="1">
        <v>12631</v>
      </c>
      <c r="B178" s="2">
        <v>1.8967538135683526E-3</v>
      </c>
      <c r="C178">
        <v>34.69</v>
      </c>
      <c r="D178" s="2">
        <f t="shared" si="6"/>
        <v>0</v>
      </c>
      <c r="E178">
        <f t="shared" si="8"/>
        <v>1.3044152610934587</v>
      </c>
      <c r="F178">
        <f t="shared" si="7"/>
        <v>2.1881124471630624</v>
      </c>
    </row>
    <row r="179" spans="1:6">
      <c r="A179" s="1">
        <v>12662</v>
      </c>
      <c r="B179" s="2">
        <v>1.2414877164492744E-3</v>
      </c>
      <c r="C179">
        <v>34.69</v>
      </c>
      <c r="D179" s="2">
        <f t="shared" si="6"/>
        <v>0</v>
      </c>
      <c r="E179">
        <f t="shared" si="8"/>
        <v>1.3027978535612459</v>
      </c>
      <c r="F179">
        <f t="shared" si="7"/>
        <v>2.1853993007756127</v>
      </c>
    </row>
    <row r="180" spans="1:6">
      <c r="A180" s="1">
        <v>12692</v>
      </c>
      <c r="B180" s="2">
        <v>2.4662697723036864E-3</v>
      </c>
      <c r="C180">
        <v>34.69</v>
      </c>
      <c r="D180" s="2">
        <f t="shared" si="6"/>
        <v>0</v>
      </c>
      <c r="E180">
        <f t="shared" si="8"/>
        <v>1.2995927073508002</v>
      </c>
      <c r="F180">
        <f t="shared" si="7"/>
        <v>2.1800227764989999</v>
      </c>
    </row>
    <row r="181" spans="1:6">
      <c r="A181" s="1">
        <v>12723</v>
      </c>
      <c r="B181" s="2">
        <v>1.8967538135683526E-3</v>
      </c>
      <c r="C181">
        <v>34.69</v>
      </c>
      <c r="D181" s="2">
        <f t="shared" si="6"/>
        <v>0</v>
      </c>
      <c r="E181">
        <f t="shared" si="8"/>
        <v>1.2971323665877719</v>
      </c>
      <c r="F181">
        <f t="shared" si="7"/>
        <v>2.1758956381494134</v>
      </c>
    </row>
    <row r="182" spans="1:6">
      <c r="A182" s="1">
        <v>12753</v>
      </c>
      <c r="B182" s="2">
        <v>1.8967538135683526E-3</v>
      </c>
      <c r="C182">
        <v>34.69</v>
      </c>
      <c r="D182" s="2">
        <f t="shared" si="6"/>
        <v>0</v>
      </c>
      <c r="E182">
        <f t="shared" si="8"/>
        <v>1.2946766836507193</v>
      </c>
      <c r="F182">
        <f t="shared" si="7"/>
        <v>2.1717763131452377</v>
      </c>
    </row>
    <row r="183" spans="1:6">
      <c r="A183" s="1">
        <v>12784</v>
      </c>
      <c r="B183" s="2">
        <v>1.2414877164492744E-3</v>
      </c>
      <c r="C183">
        <v>34.69</v>
      </c>
      <c r="D183" s="2">
        <f t="shared" si="6"/>
        <v>0</v>
      </c>
      <c r="E183">
        <f t="shared" si="8"/>
        <v>1.2930713514513998</v>
      </c>
      <c r="F183">
        <f t="shared" si="7"/>
        <v>2.1690834227199769</v>
      </c>
    </row>
    <row r="184" spans="1:6">
      <c r="A184" s="1">
        <v>12815</v>
      </c>
      <c r="B184" s="2">
        <v>2.4662697723036864E-3</v>
      </c>
      <c r="C184">
        <v>34.840000000000003</v>
      </c>
      <c r="D184" s="2">
        <f t="shared" si="6"/>
        <v>4.3240126837706949E-3</v>
      </c>
      <c r="E184">
        <f t="shared" si="8"/>
        <v>1.2898901344033282</v>
      </c>
      <c r="F184">
        <f t="shared" si="7"/>
        <v>2.1731031084435215</v>
      </c>
    </row>
    <row r="185" spans="1:6">
      <c r="A185" s="1">
        <v>12843</v>
      </c>
      <c r="B185" s="2">
        <v>2.4662697723036864E-3</v>
      </c>
      <c r="C185">
        <v>34.840000000000003</v>
      </c>
      <c r="D185" s="2">
        <f t="shared" si="6"/>
        <v>0</v>
      </c>
      <c r="E185">
        <f t="shared" si="8"/>
        <v>1.2867167437925955</v>
      </c>
      <c r="F185">
        <f t="shared" si="7"/>
        <v>2.1677568352869487</v>
      </c>
    </row>
    <row r="186" spans="1:6">
      <c r="A186" s="1">
        <v>12874</v>
      </c>
      <c r="B186" s="2">
        <v>2.4662697723036864E-3</v>
      </c>
      <c r="C186">
        <v>34.840000000000003</v>
      </c>
      <c r="D186" s="2">
        <f t="shared" si="6"/>
        <v>0</v>
      </c>
      <c r="E186">
        <f t="shared" si="8"/>
        <v>1.2835511603645831</v>
      </c>
      <c r="F186">
        <f t="shared" si="7"/>
        <v>2.1624237150436239</v>
      </c>
    </row>
    <row r="187" spans="1:6">
      <c r="A187" s="1">
        <v>12904</v>
      </c>
      <c r="B187" s="2">
        <v>3.1128168457330574E-3</v>
      </c>
      <c r="C187">
        <v>34.840000000000003</v>
      </c>
      <c r="D187" s="2">
        <f t="shared" si="6"/>
        <v>0</v>
      </c>
      <c r="E187">
        <f t="shared" si="8"/>
        <v>1.2795680992300371</v>
      </c>
      <c r="F187">
        <f t="shared" si="7"/>
        <v>2.1557133741380348</v>
      </c>
    </row>
    <row r="188" spans="1:6">
      <c r="A188" s="1">
        <v>12935</v>
      </c>
      <c r="B188" s="2">
        <v>3.1128168457330574E-3</v>
      </c>
      <c r="C188">
        <v>34.840000000000003</v>
      </c>
      <c r="D188" s="2">
        <f t="shared" si="6"/>
        <v>0</v>
      </c>
      <c r="E188">
        <f t="shared" si="8"/>
        <v>1.2755973981606694</v>
      </c>
      <c r="F188">
        <f t="shared" si="7"/>
        <v>2.1490238564757149</v>
      </c>
    </row>
    <row r="189" spans="1:6">
      <c r="A189" s="1">
        <v>12965</v>
      </c>
      <c r="B189" s="2">
        <v>1.8151029571964461E-3</v>
      </c>
      <c r="C189">
        <v>34.840000000000003</v>
      </c>
      <c r="D189" s="2">
        <f t="shared" si="6"/>
        <v>0</v>
      </c>
      <c r="E189">
        <f t="shared" si="8"/>
        <v>1.2732862525183657</v>
      </c>
      <c r="F189">
        <f t="shared" si="7"/>
        <v>2.1451302242620853</v>
      </c>
    </row>
    <row r="190" spans="1:6">
      <c r="A190" s="1">
        <v>12996</v>
      </c>
      <c r="B190" s="2">
        <v>1.8151029571964461E-3</v>
      </c>
      <c r="C190">
        <v>34.840000000000003</v>
      </c>
      <c r="D190" s="2">
        <f t="shared" si="6"/>
        <v>0</v>
      </c>
      <c r="E190">
        <f t="shared" si="8"/>
        <v>1.2709792942428499</v>
      </c>
      <c r="F190">
        <f t="shared" si="7"/>
        <v>2.1412436465870872</v>
      </c>
    </row>
    <row r="191" spans="1:6">
      <c r="A191" s="1">
        <v>13027</v>
      </c>
      <c r="B191" s="2">
        <v>1.8151029571964461E-3</v>
      </c>
      <c r="C191">
        <v>34.840000000000003</v>
      </c>
      <c r="D191" s="2">
        <f t="shared" si="6"/>
        <v>0</v>
      </c>
      <c r="E191">
        <f t="shared" si="8"/>
        <v>1.2686765157473912</v>
      </c>
      <c r="F191">
        <f t="shared" si="7"/>
        <v>2.1373641106692061</v>
      </c>
    </row>
    <row r="192" spans="1:6">
      <c r="A192" s="1">
        <v>13057</v>
      </c>
      <c r="B192" s="2">
        <v>5.8147013295517525E-4</v>
      </c>
      <c r="C192">
        <v>34.840000000000003</v>
      </c>
      <c r="D192" s="2">
        <f t="shared" si="6"/>
        <v>0</v>
      </c>
      <c r="E192">
        <f t="shared" si="8"/>
        <v>1.2679392469448911</v>
      </c>
      <c r="F192">
        <f t="shared" si="7"/>
        <v>2.1361220195145103</v>
      </c>
    </row>
    <row r="193" spans="1:6">
      <c r="A193" s="1">
        <v>13088</v>
      </c>
      <c r="B193" s="2">
        <v>1.2414877164492744E-3</v>
      </c>
      <c r="C193">
        <v>34.840000000000003</v>
      </c>
      <c r="D193" s="2">
        <f t="shared" si="6"/>
        <v>0</v>
      </c>
      <c r="E193">
        <f t="shared" si="8"/>
        <v>1.2663670677857193</v>
      </c>
      <c r="F193">
        <f t="shared" si="7"/>
        <v>2.1334733385713021</v>
      </c>
    </row>
    <row r="194" spans="1:6">
      <c r="A194" s="1">
        <v>13118</v>
      </c>
      <c r="B194" s="2">
        <v>1.8151029571964461E-3</v>
      </c>
      <c r="C194">
        <v>34.840000000000003</v>
      </c>
      <c r="D194" s="2">
        <f t="shared" si="6"/>
        <v>0</v>
      </c>
      <c r="E194">
        <f t="shared" si="8"/>
        <v>1.2640726457882379</v>
      </c>
      <c r="F194">
        <f t="shared" si="7"/>
        <v>2.1296078810088139</v>
      </c>
    </row>
    <row r="195" spans="1:6">
      <c r="A195" s="1">
        <v>13149</v>
      </c>
      <c r="B195" s="2">
        <v>2.4662697723036864E-3</v>
      </c>
      <c r="C195">
        <v>34.840000000000003</v>
      </c>
      <c r="D195" s="2">
        <f t="shared" si="6"/>
        <v>0</v>
      </c>
      <c r="E195">
        <f t="shared" si="8"/>
        <v>1.2609627714210818</v>
      </c>
      <c r="F195">
        <f t="shared" si="7"/>
        <v>2.1243686149086343</v>
      </c>
    </row>
    <row r="196" spans="1:6">
      <c r="A196" s="1">
        <v>13180</v>
      </c>
      <c r="B196" s="2">
        <v>1.2414877164492744E-3</v>
      </c>
      <c r="C196">
        <v>34.869999999999997</v>
      </c>
      <c r="D196" s="2">
        <f t="shared" si="6"/>
        <v>8.61079219288019E-4</v>
      </c>
      <c r="E196">
        <f t="shared" si="8"/>
        <v>1.2593992427311256</v>
      </c>
      <c r="F196">
        <f t="shared" si="7"/>
        <v>2.1235614890732304</v>
      </c>
    </row>
    <row r="197" spans="1:6">
      <c r="A197" s="1">
        <v>13209</v>
      </c>
      <c r="B197" s="2">
        <v>5.8147013295517525E-4</v>
      </c>
      <c r="C197">
        <v>34.869999999999997</v>
      </c>
      <c r="D197" s="2">
        <f t="shared" ref="D197:D260" si="9">C197/C196-1</f>
        <v>0</v>
      </c>
      <c r="E197">
        <f t="shared" si="8"/>
        <v>1.2586673652509068</v>
      </c>
      <c r="F197">
        <f t="shared" ref="F197:F260" si="10">F196*(1+D197)/(1+B197)</f>
        <v>2.1223274190666914</v>
      </c>
    </row>
    <row r="198" spans="1:6">
      <c r="A198" s="1">
        <v>13240</v>
      </c>
      <c r="B198" s="2">
        <v>0</v>
      </c>
      <c r="C198">
        <v>34.869999999999997</v>
      </c>
      <c r="D198" s="2">
        <f t="shared" si="9"/>
        <v>0</v>
      </c>
      <c r="E198">
        <f t="shared" ref="E198:E261" si="11">E197/(1+B198)</f>
        <v>1.2586673652509068</v>
      </c>
      <c r="F198">
        <f t="shared" si="10"/>
        <v>2.1223274190666914</v>
      </c>
    </row>
    <row r="199" spans="1:6">
      <c r="A199" s="1">
        <v>13270</v>
      </c>
      <c r="B199" s="2">
        <v>-5.8521327395610889E-4</v>
      </c>
      <c r="C199">
        <v>34.869999999999997</v>
      </c>
      <c r="D199" s="2">
        <f t="shared" si="9"/>
        <v>0</v>
      </c>
      <c r="E199">
        <f t="shared" si="11"/>
        <v>1.25940438541453</v>
      </c>
      <c r="F199">
        <f t="shared" si="10"/>
        <v>2.1235701605128008</v>
      </c>
    </row>
    <row r="200" spans="1:6">
      <c r="A200" s="1">
        <v>13301</v>
      </c>
      <c r="B200" s="2">
        <v>-5.8521327395610889E-4</v>
      </c>
      <c r="C200">
        <v>34.869999999999997</v>
      </c>
      <c r="D200" s="2">
        <f t="shared" si="9"/>
        <v>0</v>
      </c>
      <c r="E200">
        <f t="shared" si="11"/>
        <v>1.2601418371446946</v>
      </c>
      <c r="F200">
        <f t="shared" si="10"/>
        <v>2.1248136296535569</v>
      </c>
    </row>
    <row r="201" spans="1:6">
      <c r="A201" s="1">
        <v>13331</v>
      </c>
      <c r="B201" s="2">
        <v>5.8147013295517525E-4</v>
      </c>
      <c r="C201">
        <v>34.869999999999997</v>
      </c>
      <c r="D201" s="2">
        <f t="shared" si="9"/>
        <v>0</v>
      </c>
      <c r="E201">
        <f t="shared" si="11"/>
        <v>1.2594095281189344</v>
      </c>
      <c r="F201">
        <f t="shared" si="10"/>
        <v>2.1235788319877802</v>
      </c>
    </row>
    <row r="202" spans="1:6">
      <c r="A202" s="1">
        <v>13362</v>
      </c>
      <c r="B202" s="2">
        <v>1.2414877164492744E-3</v>
      </c>
      <c r="C202">
        <v>34.869999999999997</v>
      </c>
      <c r="D202" s="2">
        <f t="shared" si="9"/>
        <v>0</v>
      </c>
      <c r="E202">
        <f t="shared" si="11"/>
        <v>1.2578479253704258</v>
      </c>
      <c r="F202">
        <f t="shared" si="10"/>
        <v>2.1209457039490718</v>
      </c>
    </row>
    <row r="203" spans="1:6">
      <c r="A203" s="1">
        <v>13393</v>
      </c>
      <c r="B203" s="2">
        <v>1.8151029571964461E-3</v>
      </c>
      <c r="C203">
        <v>34.869999999999997</v>
      </c>
      <c r="D203" s="2">
        <f t="shared" si="9"/>
        <v>0</v>
      </c>
      <c r="E203">
        <f t="shared" si="11"/>
        <v>1.2555689384772317</v>
      </c>
      <c r="F203">
        <f t="shared" si="10"/>
        <v>2.117102944134484</v>
      </c>
    </row>
    <row r="204" spans="1:6">
      <c r="A204" s="1">
        <v>13423</v>
      </c>
      <c r="B204" s="2">
        <v>1.8151029571964461E-3</v>
      </c>
      <c r="C204">
        <v>34.869999999999997</v>
      </c>
      <c r="D204" s="2">
        <f t="shared" si="9"/>
        <v>0</v>
      </c>
      <c r="E204">
        <f t="shared" si="11"/>
        <v>1.2532940806851434</v>
      </c>
      <c r="F204">
        <f t="shared" si="10"/>
        <v>2.113267146687186</v>
      </c>
    </row>
    <row r="205" spans="1:6">
      <c r="A205" s="1">
        <v>13454</v>
      </c>
      <c r="B205" s="2">
        <v>1.8151029571964461E-3</v>
      </c>
      <c r="C205">
        <v>34.869999999999997</v>
      </c>
      <c r="D205" s="2">
        <f t="shared" si="9"/>
        <v>0</v>
      </c>
      <c r="E205">
        <f t="shared" si="11"/>
        <v>1.2510233445129961</v>
      </c>
      <c r="F205">
        <f t="shared" si="10"/>
        <v>2.1094382989926608</v>
      </c>
    </row>
    <row r="206" spans="1:6">
      <c r="A206" s="1">
        <v>13484</v>
      </c>
      <c r="B206" s="2">
        <v>1.1592468385308585E-3</v>
      </c>
      <c r="C206">
        <v>34.869999999999997</v>
      </c>
      <c r="D206" s="2">
        <f t="shared" si="9"/>
        <v>0</v>
      </c>
      <c r="E206">
        <f t="shared" si="11"/>
        <v>1.2495747789010472</v>
      </c>
      <c r="F206">
        <f t="shared" si="10"/>
        <v>2.1069957708065554</v>
      </c>
    </row>
    <row r="207" spans="1:6">
      <c r="A207" s="1">
        <v>13515</v>
      </c>
      <c r="B207" s="2">
        <v>1.1592468385308585E-3</v>
      </c>
      <c r="C207">
        <v>34.869999999999997</v>
      </c>
      <c r="D207" s="2">
        <f t="shared" si="9"/>
        <v>0</v>
      </c>
      <c r="E207">
        <f t="shared" si="11"/>
        <v>1.2481278905897988</v>
      </c>
      <c r="F207">
        <f t="shared" si="10"/>
        <v>2.1045560708349291</v>
      </c>
    </row>
    <row r="208" spans="1:6">
      <c r="A208" s="1">
        <v>13546</v>
      </c>
      <c r="B208" s="2">
        <v>1.8151029571964461E-3</v>
      </c>
      <c r="C208">
        <v>34.79</v>
      </c>
      <c r="D208" s="2">
        <f t="shared" si="9"/>
        <v>-2.2942357327214724E-3</v>
      </c>
      <c r="E208">
        <f t="shared" si="11"/>
        <v>1.2458665145948855</v>
      </c>
      <c r="F208">
        <f t="shared" si="10"/>
        <v>2.09592340632283</v>
      </c>
    </row>
    <row r="209" spans="1:6">
      <c r="A209" s="1">
        <v>13574</v>
      </c>
      <c r="B209" s="2">
        <v>1.8151029571964461E-3</v>
      </c>
      <c r="C209">
        <v>34.79</v>
      </c>
      <c r="D209" s="2">
        <f t="shared" si="9"/>
        <v>0</v>
      </c>
      <c r="E209">
        <f t="shared" si="11"/>
        <v>1.2436092357934001</v>
      </c>
      <c r="F209">
        <f t="shared" si="10"/>
        <v>2.0921259822655922</v>
      </c>
    </row>
    <row r="210" spans="1:6">
      <c r="A210" s="1">
        <v>13605</v>
      </c>
      <c r="B210" s="2">
        <v>2.9516094330215292E-3</v>
      </c>
      <c r="C210">
        <v>34.79</v>
      </c>
      <c r="D210" s="2">
        <f t="shared" si="9"/>
        <v>0</v>
      </c>
      <c r="E210">
        <f t="shared" si="11"/>
        <v>1.2399493894789448</v>
      </c>
      <c r="F210">
        <f t="shared" si="10"/>
        <v>2.085969016439678</v>
      </c>
    </row>
    <row r="211" spans="1:6">
      <c r="A211" s="1">
        <v>13635</v>
      </c>
      <c r="B211" s="2">
        <v>3.5947364110451296E-3</v>
      </c>
      <c r="C211">
        <v>34.79</v>
      </c>
      <c r="D211" s="2">
        <f t="shared" si="9"/>
        <v>0</v>
      </c>
      <c r="E211">
        <f t="shared" si="11"/>
        <v>1.2355080636563793</v>
      </c>
      <c r="F211">
        <f t="shared" si="10"/>
        <v>2.0784973662768613</v>
      </c>
    </row>
    <row r="212" spans="1:6">
      <c r="A212" s="1">
        <v>13666</v>
      </c>
      <c r="B212" s="2">
        <v>4.1537774426925189E-3</v>
      </c>
      <c r="C212">
        <v>34.79</v>
      </c>
      <c r="D212" s="2">
        <f t="shared" si="9"/>
        <v>0</v>
      </c>
      <c r="E212">
        <f t="shared" si="11"/>
        <v>1.2303972672421584</v>
      </c>
      <c r="F212">
        <f t="shared" si="10"/>
        <v>2.0698994645722797</v>
      </c>
    </row>
    <row r="213" spans="1:6">
      <c r="A213" s="1">
        <v>13696</v>
      </c>
      <c r="B213" s="2">
        <v>3.5145930840192463E-3</v>
      </c>
      <c r="C213">
        <v>34.79</v>
      </c>
      <c r="D213" s="2">
        <f t="shared" si="9"/>
        <v>0</v>
      </c>
      <c r="E213">
        <f t="shared" si="11"/>
        <v>1.2260880666028773</v>
      </c>
      <c r="F213">
        <f t="shared" si="10"/>
        <v>2.0626500888353076</v>
      </c>
    </row>
    <row r="214" spans="1:6">
      <c r="A214" s="1">
        <v>13727</v>
      </c>
      <c r="B214" s="2">
        <v>3.5145930840192463E-3</v>
      </c>
      <c r="C214">
        <v>34.79</v>
      </c>
      <c r="D214" s="2">
        <f t="shared" si="9"/>
        <v>0</v>
      </c>
      <c r="E214">
        <f t="shared" si="11"/>
        <v>1.221793958007966</v>
      </c>
      <c r="F214">
        <f t="shared" si="10"/>
        <v>2.0554261024708511</v>
      </c>
    </row>
    <row r="215" spans="1:6">
      <c r="A215" s="1">
        <v>13758</v>
      </c>
      <c r="B215" s="2">
        <v>2.9516094330215292E-3</v>
      </c>
      <c r="C215">
        <v>34.79</v>
      </c>
      <c r="D215" s="2">
        <f t="shared" si="9"/>
        <v>0</v>
      </c>
      <c r="E215">
        <f t="shared" si="11"/>
        <v>1.2181983123778606</v>
      </c>
      <c r="F215">
        <f t="shared" si="10"/>
        <v>2.0493771415679802</v>
      </c>
    </row>
    <row r="216" spans="1:6">
      <c r="A216" s="1">
        <v>13788</v>
      </c>
      <c r="B216" s="2">
        <v>3.5145930840192463E-3</v>
      </c>
      <c r="C216">
        <v>34.79</v>
      </c>
      <c r="D216" s="2">
        <f t="shared" si="9"/>
        <v>0</v>
      </c>
      <c r="E216">
        <f t="shared" si="11"/>
        <v>1.2139318359427853</v>
      </c>
      <c r="F216">
        <f t="shared" si="10"/>
        <v>2.0421996408341179</v>
      </c>
    </row>
    <row r="217" spans="1:6">
      <c r="A217" s="1">
        <v>13819</v>
      </c>
      <c r="B217" s="2">
        <v>3.5145930840192463E-3</v>
      </c>
      <c r="C217">
        <v>34.79</v>
      </c>
      <c r="D217" s="2">
        <f t="shared" si="9"/>
        <v>0</v>
      </c>
      <c r="E217">
        <f t="shared" si="11"/>
        <v>1.2096803019197837</v>
      </c>
      <c r="F217">
        <f t="shared" si="10"/>
        <v>2.0350472777460991</v>
      </c>
    </row>
    <row r="218" spans="1:6">
      <c r="A218" s="1">
        <v>13849</v>
      </c>
      <c r="B218" s="2">
        <v>2.9516094330215292E-3</v>
      </c>
      <c r="C218">
        <v>34.79</v>
      </c>
      <c r="D218" s="2">
        <f t="shared" si="9"/>
        <v>0</v>
      </c>
      <c r="E218">
        <f t="shared" si="11"/>
        <v>1.2061203058476848</v>
      </c>
      <c r="F218">
        <f t="shared" si="10"/>
        <v>2.0290582901567218</v>
      </c>
    </row>
    <row r="219" spans="1:6">
      <c r="A219" s="1">
        <v>13880</v>
      </c>
      <c r="B219" s="2">
        <v>2.3851279739270925E-3</v>
      </c>
      <c r="C219">
        <v>34.79</v>
      </c>
      <c r="D219" s="2">
        <f t="shared" si="9"/>
        <v>0</v>
      </c>
      <c r="E219">
        <f t="shared" si="11"/>
        <v>1.2032503996598172</v>
      </c>
      <c r="F219">
        <f t="shared" si="10"/>
        <v>2.024230241980904</v>
      </c>
    </row>
    <row r="220" spans="1:6">
      <c r="A220" s="1">
        <v>13911</v>
      </c>
      <c r="B220" s="2">
        <v>5.8147013295517525E-4</v>
      </c>
      <c r="C220">
        <v>34.85</v>
      </c>
      <c r="D220" s="2">
        <f t="shared" si="9"/>
        <v>1.7246335153779935E-3</v>
      </c>
      <c r="E220">
        <f t="shared" si="11"/>
        <v>1.2025511520815308</v>
      </c>
      <c r="F220">
        <f t="shared" si="10"/>
        <v>2.0265429231161223</v>
      </c>
    </row>
    <row r="221" spans="1:6">
      <c r="A221" s="1">
        <v>13939</v>
      </c>
      <c r="B221" s="2">
        <v>0</v>
      </c>
      <c r="C221">
        <v>34.85</v>
      </c>
      <c r="D221" s="2">
        <f t="shared" si="9"/>
        <v>0</v>
      </c>
      <c r="E221">
        <f t="shared" si="11"/>
        <v>1.2025511520815308</v>
      </c>
      <c r="F221">
        <f t="shared" si="10"/>
        <v>2.0265429231161223</v>
      </c>
    </row>
    <row r="222" spans="1:6">
      <c r="A222" s="1">
        <v>13970</v>
      </c>
      <c r="B222" s="2">
        <v>-5.8521327395610889E-4</v>
      </c>
      <c r="C222">
        <v>34.85</v>
      </c>
      <c r="D222" s="2">
        <f t="shared" si="9"/>
        <v>0</v>
      </c>
      <c r="E222">
        <f t="shared" si="11"/>
        <v>1.2032553130626933</v>
      </c>
      <c r="F222">
        <f t="shared" si="10"/>
        <v>2.0277295773807991</v>
      </c>
    </row>
    <row r="223" spans="1:6">
      <c r="A223" s="1">
        <v>14000</v>
      </c>
      <c r="B223" s="2">
        <v>-5.8521327395610889E-4</v>
      </c>
      <c r="C223">
        <v>34.85</v>
      </c>
      <c r="D223" s="2">
        <f t="shared" si="9"/>
        <v>0</v>
      </c>
      <c r="E223">
        <f t="shared" si="11"/>
        <v>1.2039598863695073</v>
      </c>
      <c r="F223">
        <f t="shared" si="10"/>
        <v>2.0289169264979399</v>
      </c>
    </row>
    <row r="224" spans="1:6">
      <c r="A224" s="1">
        <v>14031</v>
      </c>
      <c r="B224" s="2">
        <v>-1.7670732553261015E-3</v>
      </c>
      <c r="C224">
        <v>34.85</v>
      </c>
      <c r="D224" s="2">
        <f t="shared" si="9"/>
        <v>0</v>
      </c>
      <c r="E224">
        <f t="shared" si="11"/>
        <v>1.2060911377625334</v>
      </c>
      <c r="F224">
        <f t="shared" si="10"/>
        <v>2.0325085179412161</v>
      </c>
    </row>
    <row r="225" spans="1:6">
      <c r="A225" s="1">
        <v>14061</v>
      </c>
      <c r="B225" s="2">
        <v>-1.7670732553261015E-3</v>
      </c>
      <c r="C225">
        <v>34.85</v>
      </c>
      <c r="D225" s="2">
        <f t="shared" si="9"/>
        <v>0</v>
      </c>
      <c r="E225">
        <f t="shared" si="11"/>
        <v>1.2082261618996115</v>
      </c>
      <c r="F225">
        <f t="shared" si="10"/>
        <v>2.0361064672244451</v>
      </c>
    </row>
    <row r="226" spans="1:6">
      <c r="A226" s="1">
        <v>14092</v>
      </c>
      <c r="B226" s="2">
        <v>-2.3638246327857271E-3</v>
      </c>
      <c r="C226">
        <v>34.85</v>
      </c>
      <c r="D226" s="2">
        <f t="shared" si="9"/>
        <v>0</v>
      </c>
      <c r="E226">
        <f t="shared" si="11"/>
        <v>1.2110889638247955</v>
      </c>
      <c r="F226">
        <f t="shared" si="10"/>
        <v>2.0409308698885003</v>
      </c>
    </row>
    <row r="227" spans="1:6">
      <c r="A227" s="1">
        <v>14123</v>
      </c>
      <c r="B227" s="2">
        <v>-2.3638246327857271E-3</v>
      </c>
      <c r="C227">
        <v>34.85</v>
      </c>
      <c r="D227" s="2">
        <f t="shared" si="9"/>
        <v>0</v>
      </c>
      <c r="E227">
        <f t="shared" si="11"/>
        <v>1.2139585489459748</v>
      </c>
      <c r="F227">
        <f t="shared" si="10"/>
        <v>2.0457667036154392</v>
      </c>
    </row>
    <row r="228" spans="1:6">
      <c r="A228" s="1">
        <v>14153</v>
      </c>
      <c r="B228" s="2">
        <v>-2.8784696366042084E-3</v>
      </c>
      <c r="C228">
        <v>34.85</v>
      </c>
      <c r="D228" s="2">
        <f t="shared" si="9"/>
        <v>0</v>
      </c>
      <c r="E228">
        <f t="shared" si="11"/>
        <v>1.2174629791651914</v>
      </c>
      <c r="F228">
        <f t="shared" si="10"/>
        <v>2.0516723802662953</v>
      </c>
    </row>
    <row r="229" spans="1:6">
      <c r="A229" s="1">
        <v>14184</v>
      </c>
      <c r="B229" s="2">
        <v>-3.4826052885766901E-3</v>
      </c>
      <c r="C229">
        <v>34.85</v>
      </c>
      <c r="D229" s="2">
        <f t="shared" si="9"/>
        <v>0</v>
      </c>
      <c r="E229">
        <f t="shared" si="11"/>
        <v>1.2217177398270611</v>
      </c>
      <c r="F229">
        <f t="shared" si="10"/>
        <v>2.0588425161012158</v>
      </c>
    </row>
    <row r="230" spans="1:6">
      <c r="A230" s="1">
        <v>14214</v>
      </c>
      <c r="B230" s="2">
        <v>-2.8784696366042084E-3</v>
      </c>
      <c r="C230">
        <v>34.85</v>
      </c>
      <c r="D230" s="2">
        <f t="shared" si="9"/>
        <v>0</v>
      </c>
      <c r="E230">
        <f t="shared" si="11"/>
        <v>1.2252445691166778</v>
      </c>
      <c r="F230">
        <f t="shared" si="10"/>
        <v>2.0647859397348296</v>
      </c>
    </row>
    <row r="231" spans="1:6">
      <c r="A231" s="1">
        <v>14245</v>
      </c>
      <c r="B231" s="2">
        <v>-2.3638246327857271E-3</v>
      </c>
      <c r="C231">
        <v>34.85</v>
      </c>
      <c r="D231" s="2">
        <f t="shared" si="9"/>
        <v>0</v>
      </c>
      <c r="E231">
        <f t="shared" si="11"/>
        <v>1.2281476948905592</v>
      </c>
      <c r="F231">
        <f t="shared" si="10"/>
        <v>2.0696782962735027</v>
      </c>
    </row>
    <row r="232" spans="1:6">
      <c r="A232" s="1">
        <v>14276</v>
      </c>
      <c r="B232" s="2">
        <v>-1.1742204280067448E-3</v>
      </c>
      <c r="C232">
        <v>34.42</v>
      </c>
      <c r="D232" s="2">
        <f t="shared" si="9"/>
        <v>-1.2338593974175027E-2</v>
      </c>
      <c r="E232">
        <f t="shared" si="11"/>
        <v>1.2295915063554252</v>
      </c>
      <c r="F232">
        <f t="shared" si="10"/>
        <v>2.0465444704426399</v>
      </c>
    </row>
    <row r="233" spans="1:6">
      <c r="A233" s="1">
        <v>14304</v>
      </c>
      <c r="B233" s="2">
        <v>-1.1742204280067448E-3</v>
      </c>
      <c r="C233">
        <v>34.42</v>
      </c>
      <c r="D233" s="2">
        <f t="shared" si="9"/>
        <v>0</v>
      </c>
      <c r="E233">
        <f t="shared" si="11"/>
        <v>1.231037015166266</v>
      </c>
      <c r="F233">
        <f t="shared" si="10"/>
        <v>2.0489503898463699</v>
      </c>
    </row>
    <row r="234" spans="1:6">
      <c r="A234" s="1">
        <v>14335</v>
      </c>
      <c r="B234" s="2">
        <v>-1.1742204280067448E-3</v>
      </c>
      <c r="C234">
        <v>34.42</v>
      </c>
      <c r="D234" s="2">
        <f t="shared" si="9"/>
        <v>0</v>
      </c>
      <c r="E234">
        <f t="shared" si="11"/>
        <v>1.2324842233184825</v>
      </c>
      <c r="F234">
        <f t="shared" si="10"/>
        <v>2.0513591376509779</v>
      </c>
    </row>
    <row r="235" spans="1:6">
      <c r="A235" s="1">
        <v>14365</v>
      </c>
      <c r="B235" s="2">
        <v>-2.3638246327857271E-3</v>
      </c>
      <c r="C235">
        <v>34.42</v>
      </c>
      <c r="D235" s="2">
        <f t="shared" si="9"/>
        <v>0</v>
      </c>
      <c r="E235">
        <f t="shared" si="11"/>
        <v>1.2354045029139249</v>
      </c>
      <c r="F235">
        <f t="shared" si="10"/>
        <v>2.0562196803818833</v>
      </c>
    </row>
    <row r="236" spans="1:6">
      <c r="A236" s="1">
        <v>14396</v>
      </c>
      <c r="B236" s="2">
        <v>-1.7670732553261015E-3</v>
      </c>
      <c r="C236">
        <v>34.42</v>
      </c>
      <c r="D236" s="2">
        <f t="shared" si="9"/>
        <v>0</v>
      </c>
      <c r="E236">
        <f t="shared" si="11"/>
        <v>1.2375914176090028</v>
      </c>
      <c r="F236">
        <f t="shared" si="10"/>
        <v>2.0598596031964185</v>
      </c>
    </row>
    <row r="237" spans="1:6">
      <c r="A237" s="1">
        <v>14426</v>
      </c>
      <c r="B237" s="2">
        <v>-1.7670732553261015E-3</v>
      </c>
      <c r="C237">
        <v>34.42</v>
      </c>
      <c r="D237" s="2">
        <f t="shared" si="9"/>
        <v>0</v>
      </c>
      <c r="E237">
        <f t="shared" si="11"/>
        <v>1.2397822035833843</v>
      </c>
      <c r="F237">
        <f t="shared" si="10"/>
        <v>2.0635059694071636</v>
      </c>
    </row>
    <row r="238" spans="1:6">
      <c r="A238" s="1">
        <v>14457</v>
      </c>
      <c r="B238" s="2">
        <v>-1.7670732553261015E-3</v>
      </c>
      <c r="C238">
        <v>34.42</v>
      </c>
      <c r="D238" s="2">
        <f t="shared" si="9"/>
        <v>0</v>
      </c>
      <c r="E238">
        <f t="shared" si="11"/>
        <v>1.2419768676900129</v>
      </c>
      <c r="F238">
        <f t="shared" si="10"/>
        <v>2.0671587904202275</v>
      </c>
    </row>
    <row r="239" spans="1:6">
      <c r="A239" s="1">
        <v>14488</v>
      </c>
      <c r="B239" s="2">
        <v>-1.7670732553261015E-3</v>
      </c>
      <c r="C239">
        <v>34.42</v>
      </c>
      <c r="D239" s="2">
        <f t="shared" si="9"/>
        <v>0</v>
      </c>
      <c r="E239">
        <f t="shared" si="11"/>
        <v>1.2441754167939638</v>
      </c>
      <c r="F239">
        <f t="shared" si="10"/>
        <v>2.0708180776619098</v>
      </c>
    </row>
    <row r="240" spans="1:6">
      <c r="A240" s="1">
        <v>14518</v>
      </c>
      <c r="B240" s="2">
        <v>0</v>
      </c>
      <c r="C240">
        <v>34.42</v>
      </c>
      <c r="D240" s="2">
        <f t="shared" si="9"/>
        <v>0</v>
      </c>
      <c r="E240">
        <f t="shared" si="11"/>
        <v>1.2441754167939638</v>
      </c>
      <c r="F240">
        <f t="shared" si="10"/>
        <v>2.0708180776619098</v>
      </c>
    </row>
    <row r="241" spans="1:6">
      <c r="A241" s="1">
        <v>14549</v>
      </c>
      <c r="B241" s="2">
        <v>0</v>
      </c>
      <c r="C241">
        <v>34.42</v>
      </c>
      <c r="D241" s="2">
        <f t="shared" si="9"/>
        <v>0</v>
      </c>
      <c r="E241">
        <f t="shared" si="11"/>
        <v>1.2441754167939638</v>
      </c>
      <c r="F241">
        <f t="shared" si="10"/>
        <v>2.0708180776619098</v>
      </c>
    </row>
    <row r="242" spans="1:6">
      <c r="A242" s="1">
        <v>14579</v>
      </c>
      <c r="B242" s="2">
        <v>0</v>
      </c>
      <c r="C242">
        <v>34.42</v>
      </c>
      <c r="D242" s="2">
        <f t="shared" si="9"/>
        <v>0</v>
      </c>
      <c r="E242">
        <f t="shared" si="11"/>
        <v>1.2441754167939638</v>
      </c>
      <c r="F242">
        <f t="shared" si="10"/>
        <v>2.0708180776619098</v>
      </c>
    </row>
    <row r="243" spans="1:6">
      <c r="A243" s="1">
        <v>14610</v>
      </c>
      <c r="B243" s="2">
        <v>0</v>
      </c>
      <c r="C243">
        <v>34.42</v>
      </c>
      <c r="D243" s="2">
        <f t="shared" si="9"/>
        <v>0</v>
      </c>
      <c r="E243">
        <f t="shared" si="11"/>
        <v>1.2441754167939638</v>
      </c>
      <c r="F243">
        <f t="shared" si="10"/>
        <v>2.0708180776619098</v>
      </c>
    </row>
    <row r="244" spans="1:6">
      <c r="A244" s="1">
        <v>14641</v>
      </c>
      <c r="B244" s="2">
        <v>-5.8521327395610889E-4</v>
      </c>
      <c r="C244">
        <v>33.85</v>
      </c>
      <c r="D244" s="2">
        <f t="shared" si="9"/>
        <v>-1.6560139453805967E-2</v>
      </c>
      <c r="E244">
        <f t="shared" si="11"/>
        <v>1.2449039511109543</v>
      </c>
      <c r="F244">
        <f t="shared" si="10"/>
        <v>2.0377175408658541</v>
      </c>
    </row>
    <row r="245" spans="1:6">
      <c r="A245" s="1">
        <v>14670</v>
      </c>
      <c r="B245" s="2">
        <v>5.8147013295517525E-4</v>
      </c>
      <c r="C245">
        <v>33.85</v>
      </c>
      <c r="D245" s="2">
        <f t="shared" si="9"/>
        <v>0</v>
      </c>
      <c r="E245">
        <f t="shared" si="11"/>
        <v>1.2441804973117623</v>
      </c>
      <c r="F245">
        <f t="shared" si="10"/>
        <v>2.0365333575436755</v>
      </c>
    </row>
    <row r="246" spans="1:6">
      <c r="A246" s="1">
        <v>14701</v>
      </c>
      <c r="B246" s="2">
        <v>5.8147013295517525E-4</v>
      </c>
      <c r="C246">
        <v>33.85</v>
      </c>
      <c r="D246" s="2">
        <f t="shared" si="9"/>
        <v>0</v>
      </c>
      <c r="E246">
        <f t="shared" si="11"/>
        <v>1.2434574639348839</v>
      </c>
      <c r="F246">
        <f t="shared" si="10"/>
        <v>2.035349862388582</v>
      </c>
    </row>
    <row r="247" spans="1:6">
      <c r="A247" s="1">
        <v>14731</v>
      </c>
      <c r="B247" s="2">
        <v>1.1592468385308585E-3</v>
      </c>
      <c r="C247">
        <v>33.85</v>
      </c>
      <c r="D247" s="2">
        <f t="shared" si="9"/>
        <v>0</v>
      </c>
      <c r="E247">
        <f t="shared" si="11"/>
        <v>1.2420176588904157</v>
      </c>
      <c r="F247">
        <f t="shared" si="10"/>
        <v>2.0329931215396821</v>
      </c>
    </row>
    <row r="248" spans="1:6">
      <c r="A248" s="1">
        <v>14762</v>
      </c>
      <c r="B248" s="2">
        <v>1.1592468385308585E-3</v>
      </c>
      <c r="C248">
        <v>33.85</v>
      </c>
      <c r="D248" s="2">
        <f t="shared" si="9"/>
        <v>0</v>
      </c>
      <c r="E248">
        <f t="shared" si="11"/>
        <v>1.240579521002747</v>
      </c>
      <c r="F248">
        <f t="shared" si="10"/>
        <v>2.0306391095717142</v>
      </c>
    </row>
    <row r="249" spans="1:6">
      <c r="A249" s="1">
        <v>14792</v>
      </c>
      <c r="B249" s="2">
        <v>1.8151029571964461E-3</v>
      </c>
      <c r="C249">
        <v>33.85</v>
      </c>
      <c r="D249" s="2">
        <f t="shared" si="9"/>
        <v>0</v>
      </c>
      <c r="E249">
        <f t="shared" si="11"/>
        <v>1.238331821252002</v>
      </c>
      <c r="F249">
        <f t="shared" si="10"/>
        <v>2.026959968538701</v>
      </c>
    </row>
    <row r="250" spans="1:6">
      <c r="A250" s="1">
        <v>14823</v>
      </c>
      <c r="B250" s="2">
        <v>1.1592468385308585E-3</v>
      </c>
      <c r="C250">
        <v>33.85</v>
      </c>
      <c r="D250" s="2">
        <f t="shared" si="9"/>
        <v>0</v>
      </c>
      <c r="E250">
        <f t="shared" si="11"/>
        <v>1.2368979512124736</v>
      </c>
      <c r="F250">
        <f t="shared" si="10"/>
        <v>2.0246129423859913</v>
      </c>
    </row>
    <row r="251" spans="1:6">
      <c r="A251" s="1">
        <v>14854</v>
      </c>
      <c r="B251" s="2">
        <v>1.1592468385308585E-3</v>
      </c>
      <c r="C251">
        <v>33.85</v>
      </c>
      <c r="D251" s="2">
        <f t="shared" si="9"/>
        <v>0</v>
      </c>
      <c r="E251">
        <f t="shared" si="11"/>
        <v>1.2354657414575758</v>
      </c>
      <c r="F251">
        <f t="shared" si="10"/>
        <v>2.0222686338655227</v>
      </c>
    </row>
    <row r="252" spans="1:6">
      <c r="A252" s="1">
        <v>14884</v>
      </c>
      <c r="B252" s="2">
        <v>-5.8521327395610889E-4</v>
      </c>
      <c r="C252">
        <v>33.85</v>
      </c>
      <c r="D252" s="2">
        <f t="shared" si="9"/>
        <v>0</v>
      </c>
      <c r="E252">
        <f t="shared" si="11"/>
        <v>1.2361891757723587</v>
      </c>
      <c r="F252">
        <f t="shared" si="10"/>
        <v>2.0234527852947006</v>
      </c>
    </row>
    <row r="253" spans="1:6">
      <c r="A253" s="1">
        <v>14915</v>
      </c>
      <c r="B253" s="2">
        <v>0</v>
      </c>
      <c r="C253">
        <v>33.85</v>
      </c>
      <c r="D253" s="2">
        <f t="shared" si="9"/>
        <v>0</v>
      </c>
      <c r="E253">
        <f t="shared" si="11"/>
        <v>1.2361891757723587</v>
      </c>
      <c r="F253">
        <f t="shared" si="10"/>
        <v>2.0234527852947006</v>
      </c>
    </row>
    <row r="254" spans="1:6">
      <c r="A254" s="1">
        <v>14945</v>
      </c>
      <c r="B254" s="2">
        <v>0</v>
      </c>
      <c r="C254">
        <v>33.85</v>
      </c>
      <c r="D254" s="2">
        <f t="shared" si="9"/>
        <v>0</v>
      </c>
      <c r="E254">
        <f t="shared" si="11"/>
        <v>1.2361891757723587</v>
      </c>
      <c r="F254">
        <f t="shared" si="10"/>
        <v>2.0234527852947006</v>
      </c>
    </row>
    <row r="255" spans="1:6">
      <c r="A255" s="1">
        <v>14976</v>
      </c>
      <c r="B255" s="2">
        <v>5.8147013295517525E-4</v>
      </c>
      <c r="C255">
        <v>33.85</v>
      </c>
      <c r="D255" s="2">
        <f t="shared" si="9"/>
        <v>0</v>
      </c>
      <c r="E255">
        <f t="shared" si="11"/>
        <v>1.2354707864099226</v>
      </c>
      <c r="F255">
        <f t="shared" si="10"/>
        <v>2.0222768916816225</v>
      </c>
    </row>
    <row r="256" spans="1:6">
      <c r="A256" s="1">
        <v>15007</v>
      </c>
      <c r="B256" s="2">
        <v>1.1592468385308585E-3</v>
      </c>
      <c r="C256">
        <v>33.85</v>
      </c>
      <c r="D256" s="2">
        <f t="shared" si="9"/>
        <v>0</v>
      </c>
      <c r="E256">
        <f t="shared" si="11"/>
        <v>1.2340402291756309</v>
      </c>
      <c r="F256">
        <f t="shared" si="10"/>
        <v>2.0199352880848731</v>
      </c>
    </row>
    <row r="257" spans="1:6">
      <c r="A257" s="1">
        <v>15035</v>
      </c>
      <c r="B257" s="2">
        <v>5.8147013295517525E-4</v>
      </c>
      <c r="C257">
        <v>33.85</v>
      </c>
      <c r="D257" s="2">
        <f t="shared" si="9"/>
        <v>0</v>
      </c>
      <c r="E257">
        <f t="shared" si="11"/>
        <v>1.2333230886353055</v>
      </c>
      <c r="F257">
        <f t="shared" si="10"/>
        <v>2.0187614386027639</v>
      </c>
    </row>
    <row r="258" spans="1:6">
      <c r="A258" s="1">
        <v>15066</v>
      </c>
      <c r="B258" s="2">
        <v>1.1592468385308585E-3</v>
      </c>
      <c r="C258">
        <v>33.85</v>
      </c>
      <c r="D258" s="2">
        <f t="shared" si="9"/>
        <v>0</v>
      </c>
      <c r="E258">
        <f t="shared" si="11"/>
        <v>1.2318950182300203</v>
      </c>
      <c r="F258">
        <f t="shared" si="10"/>
        <v>2.0164239055650994</v>
      </c>
    </row>
    <row r="259" spans="1:6">
      <c r="A259" s="1">
        <v>15096</v>
      </c>
      <c r="B259" s="2">
        <v>1.73337883251512E-3</v>
      </c>
      <c r="C259">
        <v>33.85</v>
      </c>
      <c r="D259" s="2">
        <f t="shared" si="9"/>
        <v>0</v>
      </c>
      <c r="E259">
        <f t="shared" si="11"/>
        <v>1.2297633724312456</v>
      </c>
      <c r="F259">
        <f t="shared" si="10"/>
        <v>2.0129347271178788</v>
      </c>
    </row>
    <row r="260" spans="1:6">
      <c r="A260" s="1">
        <v>15127</v>
      </c>
      <c r="B260" s="2">
        <v>2.3851279739270925E-3</v>
      </c>
      <c r="C260">
        <v>33.85</v>
      </c>
      <c r="D260" s="2">
        <f t="shared" si="9"/>
        <v>0</v>
      </c>
      <c r="E260">
        <f t="shared" si="11"/>
        <v>1.2268372086853554</v>
      </c>
      <c r="F260">
        <f t="shared" si="10"/>
        <v>2.0081450441972608</v>
      </c>
    </row>
    <row r="261" spans="1:6">
      <c r="A261" s="1">
        <v>15157</v>
      </c>
      <c r="B261" s="2">
        <v>3.5145930840192463E-3</v>
      </c>
      <c r="C261">
        <v>33.85</v>
      </c>
      <c r="D261" s="2">
        <f t="shared" ref="D261:D324" si="12">C261/C260-1</f>
        <v>0</v>
      </c>
      <c r="E261">
        <f t="shared" si="11"/>
        <v>1.2225404763821293</v>
      </c>
      <c r="F261">
        <f t="shared" ref="F261:F324" si="13">F260*(1+D261)/(1+B261)</f>
        <v>2.0011119499775214</v>
      </c>
    </row>
    <row r="262" spans="1:6">
      <c r="A262" s="1">
        <v>15188</v>
      </c>
      <c r="B262" s="2">
        <v>4.0741237836483535E-3</v>
      </c>
      <c r="C262">
        <v>33.85</v>
      </c>
      <c r="D262" s="2">
        <f t="shared" si="12"/>
        <v>0</v>
      </c>
      <c r="E262">
        <f t="shared" ref="E262:E325" si="14">E261/(1+B262)</f>
        <v>1.2175799051321381</v>
      </c>
      <c r="F262">
        <f t="shared" si="13"/>
        <v>1.9929922528396007</v>
      </c>
    </row>
    <row r="263" spans="1:6">
      <c r="A263" s="1">
        <v>15219</v>
      </c>
      <c r="B263" s="2">
        <v>5.1830014303420047E-3</v>
      </c>
      <c r="C263">
        <v>33.85</v>
      </c>
      <c r="D263" s="2">
        <f t="shared" si="12"/>
        <v>0</v>
      </c>
      <c r="E263">
        <f t="shared" si="14"/>
        <v>1.2113017265508492</v>
      </c>
      <c r="F263">
        <f t="shared" si="13"/>
        <v>1.9827158338368625</v>
      </c>
    </row>
    <row r="264" spans="1:6">
      <c r="A264" s="1">
        <v>15249</v>
      </c>
      <c r="B264" s="2">
        <v>6.356340187460896E-3</v>
      </c>
      <c r="C264">
        <v>33.85</v>
      </c>
      <c r="D264" s="2">
        <f t="shared" si="12"/>
        <v>0</v>
      </c>
      <c r="E264">
        <f t="shared" si="14"/>
        <v>1.2036509118879419</v>
      </c>
      <c r="F264">
        <f t="shared" si="13"/>
        <v>1.9701926193136801</v>
      </c>
    </row>
    <row r="265" spans="1:6">
      <c r="A265" s="1">
        <v>15280</v>
      </c>
      <c r="B265" s="2">
        <v>7.4380432687306541E-3</v>
      </c>
      <c r="C265">
        <v>33.85</v>
      </c>
      <c r="D265" s="2">
        <f t="shared" si="12"/>
        <v>0</v>
      </c>
      <c r="E265">
        <f t="shared" si="14"/>
        <v>1.1947642040423445</v>
      </c>
      <c r="F265">
        <f t="shared" si="13"/>
        <v>1.9556464365006494</v>
      </c>
    </row>
    <row r="266" spans="1:6">
      <c r="A266" s="1">
        <v>15310</v>
      </c>
      <c r="B266" s="2">
        <v>7.9741404289037643E-3</v>
      </c>
      <c r="C266">
        <v>33.85</v>
      </c>
      <c r="D266" s="2">
        <f t="shared" si="12"/>
        <v>0</v>
      </c>
      <c r="E266">
        <f t="shared" si="14"/>
        <v>1.1853123568566546</v>
      </c>
      <c r="F266">
        <f t="shared" si="13"/>
        <v>1.9401752069438021</v>
      </c>
    </row>
    <row r="267" spans="1:6">
      <c r="A267" s="1">
        <v>15341</v>
      </c>
      <c r="B267" s="2">
        <v>7.8977469157408553E-3</v>
      </c>
      <c r="C267">
        <v>33.85</v>
      </c>
      <c r="D267" s="2">
        <f t="shared" si="12"/>
        <v>0</v>
      </c>
      <c r="E267">
        <f t="shared" si="14"/>
        <v>1.1760244136707505</v>
      </c>
      <c r="F267">
        <f t="shared" si="13"/>
        <v>1.924972263189312</v>
      </c>
    </row>
    <row r="268" spans="1:6">
      <c r="A268" s="1">
        <v>15372</v>
      </c>
      <c r="B268" s="2">
        <v>8.9615053525176069E-3</v>
      </c>
      <c r="C268">
        <v>33.85</v>
      </c>
      <c r="D268" s="2">
        <f t="shared" si="12"/>
        <v>0</v>
      </c>
      <c r="E268">
        <f t="shared" si="14"/>
        <v>1.165579070590868</v>
      </c>
      <c r="F268">
        <f t="shared" si="13"/>
        <v>1.9078748326644559</v>
      </c>
    </row>
    <row r="269" spans="1:6">
      <c r="A269" s="1">
        <v>15400</v>
      </c>
      <c r="B269" s="2">
        <v>9.5638729880933582E-3</v>
      </c>
      <c r="C269">
        <v>33.85</v>
      </c>
      <c r="D269" s="2">
        <f t="shared" si="12"/>
        <v>0</v>
      </c>
      <c r="E269">
        <f t="shared" si="14"/>
        <v>1.1545372232278903</v>
      </c>
      <c r="F269">
        <f t="shared" si="13"/>
        <v>1.8898010157767968</v>
      </c>
    </row>
    <row r="270" spans="1:6">
      <c r="A270" s="1">
        <v>15431</v>
      </c>
      <c r="B270" s="2">
        <v>1.0013068206861098E-2</v>
      </c>
      <c r="C270">
        <v>33.85</v>
      </c>
      <c r="D270" s="2">
        <f t="shared" si="12"/>
        <v>0</v>
      </c>
      <c r="E270">
        <f t="shared" si="14"/>
        <v>1.1430913713597903</v>
      </c>
      <c r="F270">
        <f t="shared" si="13"/>
        <v>1.8710659052480161</v>
      </c>
    </row>
    <row r="271" spans="1:6">
      <c r="A271" s="1">
        <v>15461</v>
      </c>
      <c r="B271" s="2">
        <v>9.9383548041853675E-3</v>
      </c>
      <c r="C271">
        <v>33.85</v>
      </c>
      <c r="D271" s="2">
        <f t="shared" si="12"/>
        <v>0</v>
      </c>
      <c r="E271">
        <f t="shared" si="14"/>
        <v>1.131842716857131</v>
      </c>
      <c r="F271">
        <f t="shared" si="13"/>
        <v>1.8526535766737888</v>
      </c>
    </row>
    <row r="272" spans="1:6">
      <c r="A272" s="1">
        <v>15492</v>
      </c>
      <c r="B272" s="2">
        <v>1.0385726106876492E-2</v>
      </c>
      <c r="C272">
        <v>33.85</v>
      </c>
      <c r="D272" s="2">
        <f t="shared" si="12"/>
        <v>0</v>
      </c>
      <c r="E272">
        <f t="shared" si="14"/>
        <v>1.1202085378009459</v>
      </c>
      <c r="F272">
        <f t="shared" si="13"/>
        <v>1.8336102033153812</v>
      </c>
    </row>
    <row r="273" spans="1:6">
      <c r="A273" s="1">
        <v>15522</v>
      </c>
      <c r="B273" s="2">
        <v>8.6588317099438594E-3</v>
      </c>
      <c r="C273">
        <v>33.85</v>
      </c>
      <c r="D273" s="2">
        <f t="shared" si="12"/>
        <v>0</v>
      </c>
      <c r="E273">
        <f t="shared" si="14"/>
        <v>1.1105921076424778</v>
      </c>
      <c r="F273">
        <f t="shared" si="13"/>
        <v>1.8178695765811381</v>
      </c>
    </row>
    <row r="274" spans="1:6">
      <c r="A274" s="1">
        <v>15553</v>
      </c>
      <c r="B274" s="2">
        <v>9.187856919632198E-3</v>
      </c>
      <c r="C274">
        <v>33.85</v>
      </c>
      <c r="D274" s="2">
        <f t="shared" si="12"/>
        <v>0</v>
      </c>
      <c r="E274">
        <f t="shared" si="14"/>
        <v>1.1004810452558993</v>
      </c>
      <c r="F274">
        <f t="shared" si="13"/>
        <v>1.8013193124715789</v>
      </c>
    </row>
    <row r="275" spans="1:6">
      <c r="A275" s="1">
        <v>15584</v>
      </c>
      <c r="B275" s="2">
        <v>8.5071194284280782E-3</v>
      </c>
      <c r="C275">
        <v>33.85</v>
      </c>
      <c r="D275" s="2">
        <f t="shared" si="12"/>
        <v>0</v>
      </c>
      <c r="E275">
        <f t="shared" si="14"/>
        <v>1.091198092760711</v>
      </c>
      <c r="F275">
        <f t="shared" si="13"/>
        <v>1.78612453771519</v>
      </c>
    </row>
    <row r="276" spans="1:6">
      <c r="A276" s="1">
        <v>15614</v>
      </c>
      <c r="B276" s="2">
        <v>7.4380432687306541E-3</v>
      </c>
      <c r="C276">
        <v>33.85</v>
      </c>
      <c r="D276" s="2">
        <f t="shared" si="12"/>
        <v>0</v>
      </c>
      <c r="E276">
        <f t="shared" si="14"/>
        <v>1.0831416383882155</v>
      </c>
      <c r="F276">
        <f t="shared" si="13"/>
        <v>1.7729373529710426</v>
      </c>
    </row>
    <row r="277" spans="1:6">
      <c r="A277" s="1">
        <v>15645</v>
      </c>
      <c r="B277" s="2">
        <v>7.3612011869552685E-3</v>
      </c>
      <c r="C277">
        <v>33.85</v>
      </c>
      <c r="D277" s="2">
        <f t="shared" si="12"/>
        <v>0</v>
      </c>
      <c r="E277">
        <f t="shared" si="14"/>
        <v>1.0752266784862963</v>
      </c>
      <c r="F277">
        <f t="shared" si="13"/>
        <v>1.7599817730542162</v>
      </c>
    </row>
    <row r="278" spans="1:6">
      <c r="A278" s="1">
        <v>15675</v>
      </c>
      <c r="B278" s="2">
        <v>7.2842945738960108E-3</v>
      </c>
      <c r="C278">
        <v>33.85</v>
      </c>
      <c r="D278" s="2">
        <f t="shared" si="12"/>
        <v>0</v>
      </c>
      <c r="E278">
        <f t="shared" si="14"/>
        <v>1.0674510505905797</v>
      </c>
      <c r="F278">
        <f t="shared" si="13"/>
        <v>1.7472542583409665</v>
      </c>
    </row>
    <row r="279" spans="1:6">
      <c r="A279" s="1">
        <v>15706</v>
      </c>
      <c r="B279" s="2">
        <v>7.2073233161367156E-3</v>
      </c>
      <c r="C279">
        <v>33.85</v>
      </c>
      <c r="D279" s="2">
        <f t="shared" si="12"/>
        <v>0</v>
      </c>
      <c r="E279">
        <f t="shared" si="14"/>
        <v>1.0598126382521684</v>
      </c>
      <c r="F279">
        <f t="shared" si="13"/>
        <v>1.7347513445278513</v>
      </c>
    </row>
    <row r="280" spans="1:6">
      <c r="A280" s="1">
        <v>15737</v>
      </c>
      <c r="B280" s="2">
        <v>6.1228737715701698E-3</v>
      </c>
      <c r="C280">
        <v>33.85</v>
      </c>
      <c r="D280" s="2">
        <f t="shared" si="12"/>
        <v>0</v>
      </c>
      <c r="E280">
        <f t="shared" si="14"/>
        <v>1.0533630293875895</v>
      </c>
      <c r="F280">
        <f t="shared" si="13"/>
        <v>1.7241943203467103</v>
      </c>
    </row>
    <row r="281" spans="1:6">
      <c r="A281" s="1">
        <v>15765</v>
      </c>
      <c r="B281" s="2">
        <v>5.6541453874052738E-3</v>
      </c>
      <c r="C281">
        <v>33.85</v>
      </c>
      <c r="D281" s="2">
        <f t="shared" si="12"/>
        <v>0</v>
      </c>
      <c r="E281">
        <f t="shared" si="14"/>
        <v>1.0474406476809237</v>
      </c>
      <c r="F281">
        <f t="shared" si="13"/>
        <v>1.7145002864603156</v>
      </c>
    </row>
    <row r="282" spans="1:6">
      <c r="A282" s="1">
        <v>15796</v>
      </c>
      <c r="B282" s="2">
        <v>6.0449190242917172E-3</v>
      </c>
      <c r="C282">
        <v>33.85</v>
      </c>
      <c r="D282" s="2">
        <f t="shared" si="12"/>
        <v>0</v>
      </c>
      <c r="E282">
        <f t="shared" si="14"/>
        <v>1.0411469983833121</v>
      </c>
      <c r="F282">
        <f t="shared" si="13"/>
        <v>1.7041985442589545</v>
      </c>
    </row>
    <row r="283" spans="1:6">
      <c r="A283" s="1">
        <v>15826</v>
      </c>
      <c r="B283" s="2">
        <v>6.5116541199878863E-3</v>
      </c>
      <c r="C283">
        <v>33.85</v>
      </c>
      <c r="D283" s="2">
        <f t="shared" si="12"/>
        <v>0</v>
      </c>
      <c r="E283">
        <f t="shared" si="14"/>
        <v>1.0344112699754149</v>
      </c>
      <c r="F283">
        <f t="shared" si="13"/>
        <v>1.6931731861057957</v>
      </c>
    </row>
    <row r="284" spans="1:6">
      <c r="A284" s="1">
        <v>15857</v>
      </c>
      <c r="B284" s="2">
        <v>5.9668977756095476E-3</v>
      </c>
      <c r="C284">
        <v>33.85</v>
      </c>
      <c r="D284" s="2">
        <f t="shared" si="12"/>
        <v>0</v>
      </c>
      <c r="E284">
        <f t="shared" si="14"/>
        <v>1.0282756542612896</v>
      </c>
      <c r="F284">
        <f t="shared" si="13"/>
        <v>1.6831301207323366</v>
      </c>
    </row>
    <row r="285" spans="1:6">
      <c r="A285" s="1">
        <v>15887</v>
      </c>
      <c r="B285" s="2">
        <v>5.9668977756095476E-3</v>
      </c>
      <c r="C285">
        <v>33.85</v>
      </c>
      <c r="D285" s="2">
        <f t="shared" si="12"/>
        <v>0</v>
      </c>
      <c r="E285">
        <f t="shared" si="14"/>
        <v>1.0221764319830098</v>
      </c>
      <c r="F285">
        <f t="shared" si="13"/>
        <v>1.67314662585227</v>
      </c>
    </row>
    <row r="286" spans="1:6">
      <c r="A286" s="1">
        <v>15918</v>
      </c>
      <c r="B286" s="2">
        <v>4.946515448805977E-3</v>
      </c>
      <c r="C286">
        <v>33.85</v>
      </c>
      <c r="D286" s="2">
        <f t="shared" si="12"/>
        <v>0</v>
      </c>
      <c r="E286">
        <f t="shared" si="14"/>
        <v>1.0171451079926468</v>
      </c>
      <c r="F286">
        <f t="shared" si="13"/>
        <v>1.6649111172897078</v>
      </c>
    </row>
    <row r="287" spans="1:6">
      <c r="A287" s="1">
        <v>15949</v>
      </c>
      <c r="B287" s="2">
        <v>3.914607630530309E-3</v>
      </c>
      <c r="C287">
        <v>33.85</v>
      </c>
      <c r="D287" s="2">
        <f t="shared" si="12"/>
        <v>0</v>
      </c>
      <c r="E287">
        <f t="shared" si="14"/>
        <v>1.0131789101000765</v>
      </c>
      <c r="F287">
        <f t="shared" si="13"/>
        <v>1.6584190573930202</v>
      </c>
    </row>
    <row r="288" spans="1:6">
      <c r="A288" s="1">
        <v>15979</v>
      </c>
      <c r="B288" s="2">
        <v>4.471698917043021E-3</v>
      </c>
      <c r="C288">
        <v>33.85</v>
      </c>
      <c r="D288" s="2">
        <f t="shared" si="12"/>
        <v>0</v>
      </c>
      <c r="E288">
        <f t="shared" si="14"/>
        <v>1.0086684484913024</v>
      </c>
      <c r="F288">
        <f t="shared" si="13"/>
        <v>1.6510361209589293</v>
      </c>
    </row>
    <row r="289" spans="1:6">
      <c r="A289" s="1">
        <v>16010</v>
      </c>
      <c r="B289" s="2">
        <v>3.4343792900468628E-3</v>
      </c>
      <c r="C289">
        <v>33.85</v>
      </c>
      <c r="D289" s="2">
        <f t="shared" si="12"/>
        <v>0</v>
      </c>
      <c r="E289">
        <f t="shared" si="14"/>
        <v>1.0052161549467329</v>
      </c>
      <c r="F289">
        <f t="shared" si="13"/>
        <v>1.6453852439529486</v>
      </c>
    </row>
    <row r="290" spans="1:6">
      <c r="A290" s="1">
        <v>16040</v>
      </c>
      <c r="B290" s="2">
        <v>2.9516094330215292E-3</v>
      </c>
      <c r="C290">
        <v>33.85</v>
      </c>
      <c r="D290" s="2">
        <f t="shared" si="12"/>
        <v>0</v>
      </c>
      <c r="E290">
        <f t="shared" si="14"/>
        <v>1.0022578811304681</v>
      </c>
      <c r="F290">
        <f t="shared" si="13"/>
        <v>1.6405430017536951</v>
      </c>
    </row>
    <row r="291" spans="1:6">
      <c r="A291" s="1">
        <v>16071</v>
      </c>
      <c r="B291" s="2">
        <v>2.4662697723036864E-3</v>
      </c>
      <c r="C291">
        <v>33.85</v>
      </c>
      <c r="D291" s="2">
        <f t="shared" si="12"/>
        <v>0</v>
      </c>
      <c r="E291">
        <f t="shared" si="14"/>
        <v>0.99979212403636986</v>
      </c>
      <c r="F291">
        <f t="shared" si="13"/>
        <v>1.6365069341697867</v>
      </c>
    </row>
    <row r="292" spans="1:6">
      <c r="A292" s="1">
        <v>16102</v>
      </c>
      <c r="B292" s="2">
        <v>2.4662697723036864E-3</v>
      </c>
      <c r="C292">
        <v>33.85</v>
      </c>
      <c r="D292" s="2">
        <f t="shared" si="12"/>
        <v>0</v>
      </c>
      <c r="E292">
        <f t="shared" si="14"/>
        <v>0.99733243320342213</v>
      </c>
      <c r="F292">
        <f t="shared" si="13"/>
        <v>1.6324807961284289</v>
      </c>
    </row>
    <row r="293" spans="1:6">
      <c r="A293" s="1">
        <v>16131</v>
      </c>
      <c r="B293" s="2">
        <v>2.4662697723036864E-3</v>
      </c>
      <c r="C293">
        <v>33.85</v>
      </c>
      <c r="D293" s="2">
        <f t="shared" si="12"/>
        <v>0</v>
      </c>
      <c r="E293">
        <f t="shared" si="14"/>
        <v>0.99487879370739563</v>
      </c>
      <c r="F293">
        <f t="shared" si="13"/>
        <v>1.6284645632009387</v>
      </c>
    </row>
    <row r="294" spans="1:6">
      <c r="A294" s="1">
        <v>16162</v>
      </c>
      <c r="B294" s="2">
        <v>9.9454180114277868E-4</v>
      </c>
      <c r="C294">
        <v>33.85</v>
      </c>
      <c r="D294" s="2">
        <f t="shared" si="12"/>
        <v>0</v>
      </c>
      <c r="E294">
        <f t="shared" si="14"/>
        <v>0.99389032823021917</v>
      </c>
      <c r="F294">
        <f t="shared" si="13"/>
        <v>1.6268465962569143</v>
      </c>
    </row>
    <row r="295" spans="1:6">
      <c r="A295" s="1">
        <v>16192</v>
      </c>
      <c r="B295" s="2">
        <v>4.9863024788132648E-4</v>
      </c>
      <c r="C295">
        <v>33.85</v>
      </c>
      <c r="D295" s="2">
        <f t="shared" si="12"/>
        <v>0</v>
      </c>
      <c r="E295">
        <f t="shared" si="14"/>
        <v>0.99339499143939369</v>
      </c>
      <c r="F295">
        <f t="shared" si="13"/>
        <v>1.6260358056200941</v>
      </c>
    </row>
    <row r="296" spans="1:6">
      <c r="A296" s="1">
        <v>16223</v>
      </c>
      <c r="B296" s="2">
        <v>0</v>
      </c>
      <c r="C296">
        <v>33.85</v>
      </c>
      <c r="D296" s="2">
        <f t="shared" si="12"/>
        <v>0</v>
      </c>
      <c r="E296">
        <f t="shared" si="14"/>
        <v>0.99339499143939369</v>
      </c>
      <c r="F296">
        <f t="shared" si="13"/>
        <v>1.6260358056200941</v>
      </c>
    </row>
    <row r="297" spans="1:6">
      <c r="A297" s="1">
        <v>16253</v>
      </c>
      <c r="B297" s="2">
        <v>4.9863024788132648E-4</v>
      </c>
      <c r="C297">
        <v>33.85</v>
      </c>
      <c r="D297" s="2">
        <f t="shared" si="12"/>
        <v>0</v>
      </c>
      <c r="E297">
        <f t="shared" si="14"/>
        <v>0.99289990151537977</v>
      </c>
      <c r="F297">
        <f t="shared" si="13"/>
        <v>1.6252254190665218</v>
      </c>
    </row>
    <row r="298" spans="1:6">
      <c r="A298" s="1">
        <v>16284</v>
      </c>
      <c r="B298" s="2">
        <v>1.4057468926966799E-3</v>
      </c>
      <c r="C298">
        <v>33.85</v>
      </c>
      <c r="D298" s="2">
        <f t="shared" si="12"/>
        <v>0</v>
      </c>
      <c r="E298">
        <f t="shared" si="14"/>
        <v>0.99150609490337949</v>
      </c>
      <c r="F298">
        <f t="shared" si="13"/>
        <v>1.6229439706227979</v>
      </c>
    </row>
    <row r="299" spans="1:6">
      <c r="A299" s="1">
        <v>16315</v>
      </c>
      <c r="B299" s="2">
        <v>1.8967538135683526E-3</v>
      </c>
      <c r="C299">
        <v>33.85</v>
      </c>
      <c r="D299" s="2">
        <f t="shared" si="12"/>
        <v>0</v>
      </c>
      <c r="E299">
        <f t="shared" si="14"/>
        <v>0.989629012300281</v>
      </c>
      <c r="F299">
        <f t="shared" si="13"/>
        <v>1.6198714732284614</v>
      </c>
    </row>
    <row r="300" spans="1:6">
      <c r="A300" s="1">
        <v>16345</v>
      </c>
      <c r="B300" s="2">
        <v>1.4057468926966799E-3</v>
      </c>
      <c r="C300">
        <v>33.85</v>
      </c>
      <c r="D300" s="2">
        <f t="shared" si="12"/>
        <v>0</v>
      </c>
      <c r="E300">
        <f t="shared" si="14"/>
        <v>0.98823979727602107</v>
      </c>
      <c r="F300">
        <f t="shared" si="13"/>
        <v>1.6175975405122525</v>
      </c>
    </row>
    <row r="301" spans="1:6">
      <c r="A301" s="1">
        <v>16376</v>
      </c>
      <c r="B301" s="2">
        <v>1.4057468926966799E-3</v>
      </c>
      <c r="C301">
        <v>33.85</v>
      </c>
      <c r="D301" s="2">
        <f t="shared" si="12"/>
        <v>0</v>
      </c>
      <c r="E301">
        <f t="shared" si="14"/>
        <v>0.98685253239505688</v>
      </c>
      <c r="F301">
        <f t="shared" si="13"/>
        <v>1.6153267998826277</v>
      </c>
    </row>
    <row r="302" spans="1:6">
      <c r="A302" s="1">
        <v>16406</v>
      </c>
      <c r="B302" s="2">
        <v>1.4057468926966799E-3</v>
      </c>
      <c r="C302">
        <v>33.85</v>
      </c>
      <c r="D302" s="2">
        <f t="shared" si="12"/>
        <v>0</v>
      </c>
      <c r="E302">
        <f t="shared" si="14"/>
        <v>0.98546721491982892</v>
      </c>
      <c r="F302">
        <f t="shared" si="13"/>
        <v>1.6130592468586207</v>
      </c>
    </row>
    <row r="303" spans="1:6">
      <c r="A303" s="1">
        <v>16437</v>
      </c>
      <c r="B303" s="2">
        <v>1.8967538135683526E-3</v>
      </c>
      <c r="C303">
        <v>33.85</v>
      </c>
      <c r="D303" s="2">
        <f t="shared" si="12"/>
        <v>0</v>
      </c>
      <c r="E303">
        <f t="shared" si="14"/>
        <v>0.98360156490057193</v>
      </c>
      <c r="F303">
        <f t="shared" si="13"/>
        <v>1.6100054628570806</v>
      </c>
    </row>
    <row r="304" spans="1:6">
      <c r="A304" s="1">
        <v>16468</v>
      </c>
      <c r="B304" s="2">
        <v>1.8967538135683526E-3</v>
      </c>
      <c r="C304">
        <v>34.71</v>
      </c>
      <c r="D304" s="2">
        <f t="shared" si="12"/>
        <v>2.5406203840472763E-2</v>
      </c>
      <c r="E304">
        <f t="shared" si="14"/>
        <v>0.98173944686080816</v>
      </c>
      <c r="F304">
        <f t="shared" si="13"/>
        <v>1.6477841489622207</v>
      </c>
    </row>
    <row r="305" spans="1:6">
      <c r="A305" s="1">
        <v>16496</v>
      </c>
      <c r="B305" s="2">
        <v>1.8967538135683526E-3</v>
      </c>
      <c r="C305">
        <v>34.71</v>
      </c>
      <c r="D305" s="2">
        <f t="shared" si="12"/>
        <v>0</v>
      </c>
      <c r="E305">
        <f t="shared" si="14"/>
        <v>0.979880854113925</v>
      </c>
      <c r="F305">
        <f t="shared" si="13"/>
        <v>1.6446646250625923</v>
      </c>
    </row>
    <row r="306" spans="1:6">
      <c r="A306" s="1">
        <v>16527</v>
      </c>
      <c r="B306" s="2">
        <v>1.8967538135683526E-3</v>
      </c>
      <c r="C306">
        <v>34.71</v>
      </c>
      <c r="D306" s="2">
        <f t="shared" si="12"/>
        <v>0</v>
      </c>
      <c r="E306">
        <f t="shared" si="14"/>
        <v>0.9780257799859684</v>
      </c>
      <c r="F306">
        <f t="shared" si="13"/>
        <v>1.6415510069300308</v>
      </c>
    </row>
    <row r="307" spans="1:6">
      <c r="A307" s="1">
        <v>16557</v>
      </c>
      <c r="B307" s="2">
        <v>1.4057468926966799E-3</v>
      </c>
      <c r="C307">
        <v>34.71</v>
      </c>
      <c r="D307" s="2">
        <f t="shared" si="12"/>
        <v>0</v>
      </c>
      <c r="E307">
        <f t="shared" si="14"/>
        <v>0.97665285327223761</v>
      </c>
      <c r="F307">
        <f t="shared" si="13"/>
        <v>1.639246641058</v>
      </c>
    </row>
    <row r="308" spans="1:6">
      <c r="A308" s="1">
        <v>16588</v>
      </c>
      <c r="B308" s="2">
        <v>1.8967538135683526E-3</v>
      </c>
      <c r="C308">
        <v>34.71</v>
      </c>
      <c r="D308" s="2">
        <f t="shared" si="12"/>
        <v>0</v>
      </c>
      <c r="E308">
        <f t="shared" si="14"/>
        <v>0.97480389027587555</v>
      </c>
      <c r="F308">
        <f t="shared" si="13"/>
        <v>1.636143280052017</v>
      </c>
    </row>
    <row r="309" spans="1:6">
      <c r="A309" s="1">
        <v>16618</v>
      </c>
      <c r="B309" s="2">
        <v>2.3039138595752906E-3</v>
      </c>
      <c r="C309">
        <v>34.71</v>
      </c>
      <c r="D309" s="2">
        <f t="shared" si="12"/>
        <v>0</v>
      </c>
      <c r="E309">
        <f t="shared" si="14"/>
        <v>0.97256318846665446</v>
      </c>
      <c r="F309">
        <f t="shared" si="13"/>
        <v>1.6323824115898282</v>
      </c>
    </row>
    <row r="310" spans="1:6">
      <c r="A310" s="1">
        <v>16649</v>
      </c>
      <c r="B310" s="2">
        <v>1.8967538135683526E-3</v>
      </c>
      <c r="C310">
        <v>34.71</v>
      </c>
      <c r="D310" s="2">
        <f t="shared" si="12"/>
        <v>0</v>
      </c>
      <c r="E310">
        <f t="shared" si="14"/>
        <v>0.97072196787217835</v>
      </c>
      <c r="F310">
        <f t="shared" si="13"/>
        <v>1.6292920456887514</v>
      </c>
    </row>
    <row r="311" spans="1:6">
      <c r="A311" s="1">
        <v>16680</v>
      </c>
      <c r="B311" s="2">
        <v>1.8967538135683526E-3</v>
      </c>
      <c r="C311">
        <v>34.71</v>
      </c>
      <c r="D311" s="2">
        <f t="shared" si="12"/>
        <v>0</v>
      </c>
      <c r="E311">
        <f t="shared" si="14"/>
        <v>0.96888423300831361</v>
      </c>
      <c r="F311">
        <f t="shared" si="13"/>
        <v>1.626207530353899</v>
      </c>
    </row>
    <row r="312" spans="1:6">
      <c r="A312" s="1">
        <v>16710</v>
      </c>
      <c r="B312" s="2">
        <v>1.8967538135683526E-3</v>
      </c>
      <c r="C312">
        <v>34.71</v>
      </c>
      <c r="D312" s="2">
        <f t="shared" si="12"/>
        <v>0</v>
      </c>
      <c r="E312">
        <f t="shared" si="14"/>
        <v>0.96704997727600417</v>
      </c>
      <c r="F312">
        <f t="shared" si="13"/>
        <v>1.6231288545091958</v>
      </c>
    </row>
    <row r="313" spans="1:6">
      <c r="A313" s="1">
        <v>16741</v>
      </c>
      <c r="B313" s="2">
        <v>1.8967538135683526E-3</v>
      </c>
      <c r="C313">
        <v>34.71</v>
      </c>
      <c r="D313" s="2">
        <f t="shared" si="12"/>
        <v>0</v>
      </c>
      <c r="E313">
        <f t="shared" si="14"/>
        <v>0.96521919408868706</v>
      </c>
      <c r="F313">
        <f t="shared" si="13"/>
        <v>1.6200560070995353</v>
      </c>
    </row>
    <row r="314" spans="1:6">
      <c r="A314" s="1">
        <v>16771</v>
      </c>
      <c r="B314" s="2">
        <v>1.8967538135683526E-3</v>
      </c>
      <c r="C314">
        <v>34.71</v>
      </c>
      <c r="D314" s="2">
        <f t="shared" si="12"/>
        <v>0</v>
      </c>
      <c r="E314">
        <f t="shared" si="14"/>
        <v>0.96339187687226879</v>
      </c>
      <c r="F314">
        <f t="shared" si="13"/>
        <v>1.6169889770907404</v>
      </c>
    </row>
    <row r="315" spans="1:6">
      <c r="A315" s="1">
        <v>16802</v>
      </c>
      <c r="B315" s="2">
        <v>1.8151029571964461E-3</v>
      </c>
      <c r="C315">
        <v>34.71</v>
      </c>
      <c r="D315" s="2">
        <f t="shared" si="12"/>
        <v>0</v>
      </c>
      <c r="E315">
        <f t="shared" si="14"/>
        <v>0.96164638966660765</v>
      </c>
      <c r="F315">
        <f t="shared" si="13"/>
        <v>1.6140592932943914</v>
      </c>
    </row>
    <row r="316" spans="1:6">
      <c r="A316" s="1">
        <v>16833</v>
      </c>
      <c r="B316" s="2">
        <v>1.8151029571964461E-3</v>
      </c>
      <c r="C316">
        <v>34.71</v>
      </c>
      <c r="D316" s="2">
        <f t="shared" si="12"/>
        <v>0</v>
      </c>
      <c r="E316">
        <f t="shared" si="14"/>
        <v>0.95990406495967451</v>
      </c>
      <c r="F316">
        <f t="shared" si="13"/>
        <v>1.61113491754112</v>
      </c>
    </row>
    <row r="317" spans="1:6">
      <c r="A317" s="1">
        <v>16861</v>
      </c>
      <c r="B317" s="2">
        <v>1.4057468926966799E-3</v>
      </c>
      <c r="C317">
        <v>34.71</v>
      </c>
      <c r="D317" s="2">
        <f t="shared" si="12"/>
        <v>0</v>
      </c>
      <c r="E317">
        <f t="shared" si="14"/>
        <v>0.9585565770300406</v>
      </c>
      <c r="F317">
        <f t="shared" si="13"/>
        <v>1.6088732489706368</v>
      </c>
    </row>
    <row r="318" spans="1:6">
      <c r="A318" s="1">
        <v>16892</v>
      </c>
      <c r="B318" s="2">
        <v>2.3039138595752906E-3</v>
      </c>
      <c r="C318">
        <v>34.71</v>
      </c>
      <c r="D318" s="2">
        <f t="shared" si="12"/>
        <v>0</v>
      </c>
      <c r="E318">
        <f t="shared" si="14"/>
        <v>0.95635322158817415</v>
      </c>
      <c r="F318">
        <f t="shared" si="13"/>
        <v>1.6051750638938871</v>
      </c>
    </row>
    <row r="319" spans="1:6">
      <c r="A319" s="1">
        <v>16922</v>
      </c>
      <c r="B319" s="2">
        <v>2.7901164905321796E-3</v>
      </c>
      <c r="C319">
        <v>34.71</v>
      </c>
      <c r="D319" s="2">
        <f t="shared" si="12"/>
        <v>0</v>
      </c>
      <c r="E319">
        <f t="shared" si="14"/>
        <v>0.95369230895007884</v>
      </c>
      <c r="F319">
        <f t="shared" si="13"/>
        <v>1.600708899596581</v>
      </c>
    </row>
    <row r="320" spans="1:6">
      <c r="A320" s="1">
        <v>16953</v>
      </c>
      <c r="B320" s="2">
        <v>2.7901164905321796E-3</v>
      </c>
      <c r="C320">
        <v>34.71</v>
      </c>
      <c r="D320" s="2">
        <f t="shared" si="12"/>
        <v>0</v>
      </c>
      <c r="E320">
        <f t="shared" si="14"/>
        <v>0.95103879991131035</v>
      </c>
      <c r="F320">
        <f t="shared" si="13"/>
        <v>1.5962551617466945</v>
      </c>
    </row>
    <row r="321" spans="1:6">
      <c r="A321" s="1">
        <v>16983</v>
      </c>
      <c r="B321" s="2">
        <v>2.7092626147666721E-3</v>
      </c>
      <c r="C321">
        <v>34.71</v>
      </c>
      <c r="D321" s="2">
        <f t="shared" si="12"/>
        <v>0</v>
      </c>
      <c r="E321">
        <f t="shared" si="14"/>
        <v>0.9484691479076246</v>
      </c>
      <c r="F321">
        <f t="shared" si="13"/>
        <v>1.5919421723343186</v>
      </c>
    </row>
    <row r="322" spans="1:6">
      <c r="A322" s="1">
        <v>17014</v>
      </c>
      <c r="B322" s="2">
        <v>7.5148209323356863E-3</v>
      </c>
      <c r="C322">
        <v>34.71</v>
      </c>
      <c r="D322" s="2">
        <f t="shared" si="12"/>
        <v>0</v>
      </c>
      <c r="E322">
        <f t="shared" si="14"/>
        <v>0.94139473504710203</v>
      </c>
      <c r="F322">
        <f t="shared" si="13"/>
        <v>1.5800682424315748</v>
      </c>
    </row>
    <row r="323" spans="1:6">
      <c r="A323" s="1">
        <v>17045</v>
      </c>
      <c r="B323" s="2">
        <v>9.187856919632198E-3</v>
      </c>
      <c r="C323">
        <v>34.71</v>
      </c>
      <c r="D323" s="2">
        <f t="shared" si="12"/>
        <v>0</v>
      </c>
      <c r="E323">
        <f t="shared" si="14"/>
        <v>0.93282408086096402</v>
      </c>
      <c r="F323">
        <f t="shared" si="13"/>
        <v>1.5656829713096769</v>
      </c>
    </row>
    <row r="324" spans="1:6">
      <c r="A324" s="1">
        <v>17075</v>
      </c>
      <c r="B324" s="2">
        <v>1.0013068206861098E-2</v>
      </c>
      <c r="C324">
        <v>34.71</v>
      </c>
      <c r="D324" s="2">
        <f t="shared" si="12"/>
        <v>0</v>
      </c>
      <c r="E324">
        <f t="shared" si="14"/>
        <v>0.92357624888662537</v>
      </c>
      <c r="F324">
        <f t="shared" si="13"/>
        <v>1.5501611024591306</v>
      </c>
    </row>
    <row r="325" spans="1:6">
      <c r="A325" s="1">
        <v>17106</v>
      </c>
      <c r="B325" s="2">
        <v>1.1641575009651461E-2</v>
      </c>
      <c r="C325">
        <v>34.71</v>
      </c>
      <c r="D325" s="2">
        <f t="shared" ref="D325:D388" si="15">C325/C324-1</f>
        <v>0</v>
      </c>
      <c r="E325">
        <f t="shared" si="14"/>
        <v>0.91294809515693742</v>
      </c>
      <c r="F325">
        <f t="shared" ref="F325:F388" si="16">F324*(1+D325)/(1+B325)</f>
        <v>1.5323224556526767</v>
      </c>
    </row>
    <row r="326" spans="1:6">
      <c r="A326" s="1">
        <v>17136</v>
      </c>
      <c r="B326" s="2">
        <v>1.367337276563374E-2</v>
      </c>
      <c r="C326">
        <v>34.71</v>
      </c>
      <c r="D326" s="2">
        <f t="shared" si="15"/>
        <v>0</v>
      </c>
      <c r="E326">
        <f t="shared" ref="E326:E389" si="17">E325/(1+B326)</f>
        <v>0.90063339896767269</v>
      </c>
      <c r="F326">
        <f t="shared" si="16"/>
        <v>1.511653059872726</v>
      </c>
    </row>
    <row r="327" spans="1:6">
      <c r="A327" s="1">
        <v>17167</v>
      </c>
      <c r="B327" s="2">
        <v>1.3960004842113571E-2</v>
      </c>
      <c r="C327">
        <v>34.71</v>
      </c>
      <c r="D327" s="2">
        <f t="shared" si="15"/>
        <v>0</v>
      </c>
      <c r="E327">
        <f t="shared" si="17"/>
        <v>0.88823365287264233</v>
      </c>
      <c r="F327">
        <f t="shared" si="16"/>
        <v>1.4908409135014251</v>
      </c>
    </row>
    <row r="328" spans="1:6">
      <c r="A328" s="1">
        <v>17198</v>
      </c>
      <c r="B328" s="2">
        <v>1.3960004842113571E-2</v>
      </c>
      <c r="C328">
        <v>34.71</v>
      </c>
      <c r="D328" s="2">
        <f t="shared" si="15"/>
        <v>0</v>
      </c>
      <c r="E328">
        <f t="shared" si="17"/>
        <v>0.87600462407878854</v>
      </c>
      <c r="F328">
        <f t="shared" si="16"/>
        <v>1.4703153047279887</v>
      </c>
    </row>
    <row r="329" spans="1:6">
      <c r="A329" s="1">
        <v>17226</v>
      </c>
      <c r="B329" s="2">
        <v>1.4459476398528182E-2</v>
      </c>
      <c r="C329">
        <v>34.71</v>
      </c>
      <c r="D329" s="2">
        <f t="shared" si="15"/>
        <v>0</v>
      </c>
      <c r="E329">
        <f t="shared" si="17"/>
        <v>0.86351859730141856</v>
      </c>
      <c r="F329">
        <f t="shared" si="16"/>
        <v>1.4493583419889888</v>
      </c>
    </row>
    <row r="330" spans="1:6">
      <c r="A330" s="1">
        <v>17257</v>
      </c>
      <c r="B330" s="2">
        <v>1.5097704935669087E-2</v>
      </c>
      <c r="C330">
        <v>34.71</v>
      </c>
      <c r="D330" s="2">
        <f t="shared" si="15"/>
        <v>0</v>
      </c>
      <c r="E330">
        <f t="shared" si="17"/>
        <v>0.85067535184324283</v>
      </c>
      <c r="F330">
        <f t="shared" si="16"/>
        <v>1.4278018115318669</v>
      </c>
    </row>
    <row r="331" spans="1:6">
      <c r="A331" s="1">
        <v>17287</v>
      </c>
      <c r="B331" s="2">
        <v>1.4601687054440093E-2</v>
      </c>
      <c r="C331">
        <v>34.71</v>
      </c>
      <c r="D331" s="2">
        <f t="shared" si="15"/>
        <v>0</v>
      </c>
      <c r="E331">
        <f t="shared" si="17"/>
        <v>0.83843281821548798</v>
      </c>
      <c r="F331">
        <f t="shared" si="16"/>
        <v>1.4072535357959206</v>
      </c>
    </row>
    <row r="332" spans="1:6">
      <c r="A332" s="1">
        <v>17318</v>
      </c>
      <c r="B332" s="2">
        <v>1.4174395484882085E-2</v>
      </c>
      <c r="C332">
        <v>34.71</v>
      </c>
      <c r="D332" s="2">
        <f t="shared" si="15"/>
        <v>0</v>
      </c>
      <c r="E332">
        <f t="shared" si="17"/>
        <v>0.82671463798356781</v>
      </c>
      <c r="F332">
        <f t="shared" si="16"/>
        <v>1.3875853522441821</v>
      </c>
    </row>
    <row r="333" spans="1:6">
      <c r="A333" s="1">
        <v>17348</v>
      </c>
      <c r="B333" s="2">
        <v>1.3601575235204111E-2</v>
      </c>
      <c r="C333">
        <v>34.71</v>
      </c>
      <c r="D333" s="2">
        <f t="shared" si="15"/>
        <v>0</v>
      </c>
      <c r="E333">
        <f t="shared" si="17"/>
        <v>0.81562090882872829</v>
      </c>
      <c r="F333">
        <f t="shared" si="16"/>
        <v>1.3689652681549906</v>
      </c>
    </row>
    <row r="334" spans="1:6">
      <c r="A334" s="1">
        <v>17379</v>
      </c>
      <c r="B334" s="2">
        <v>9.5638729880933582E-3</v>
      </c>
      <c r="C334">
        <v>34.71</v>
      </c>
      <c r="D334" s="2">
        <f t="shared" si="15"/>
        <v>0</v>
      </c>
      <c r="E334">
        <f t="shared" si="17"/>
        <v>0.80789431025762115</v>
      </c>
      <c r="F334">
        <f t="shared" si="16"/>
        <v>1.3559966880581276</v>
      </c>
    </row>
    <row r="335" spans="1:6">
      <c r="A335" s="1">
        <v>17410</v>
      </c>
      <c r="B335" s="2">
        <v>9.0370179501075842E-3</v>
      </c>
      <c r="C335">
        <v>34.71</v>
      </c>
      <c r="D335" s="2">
        <f t="shared" si="15"/>
        <v>0</v>
      </c>
      <c r="E335">
        <f t="shared" si="17"/>
        <v>0.80065874282678495</v>
      </c>
      <c r="F335">
        <f t="shared" si="16"/>
        <v>1.3438522709631409</v>
      </c>
    </row>
    <row r="336" spans="1:6">
      <c r="A336" s="1">
        <v>17440</v>
      </c>
      <c r="B336" s="2">
        <v>1.0013068206861098E-2</v>
      </c>
      <c r="C336">
        <v>34.71</v>
      </c>
      <c r="D336" s="2">
        <f t="shared" si="15"/>
        <v>0</v>
      </c>
      <c r="E336">
        <f t="shared" si="17"/>
        <v>0.79272117166587175</v>
      </c>
      <c r="F336">
        <f t="shared" si="16"/>
        <v>1.3305295874527299</v>
      </c>
    </row>
    <row r="337" spans="1:6">
      <c r="A337" s="1">
        <v>17471</v>
      </c>
      <c r="B337" s="2">
        <v>8.431169043400244E-3</v>
      </c>
      <c r="C337">
        <v>34.71</v>
      </c>
      <c r="D337" s="2">
        <f t="shared" si="15"/>
        <v>0</v>
      </c>
      <c r="E337">
        <f t="shared" si="17"/>
        <v>0.78609348461318251</v>
      </c>
      <c r="F337">
        <f t="shared" si="16"/>
        <v>1.3194054570079115</v>
      </c>
    </row>
    <row r="338" spans="1:6">
      <c r="A338" s="1">
        <v>17501</v>
      </c>
      <c r="B338" s="2">
        <v>6.8214933659622723E-3</v>
      </c>
      <c r="C338">
        <v>34.71</v>
      </c>
      <c r="D338" s="2">
        <f t="shared" si="15"/>
        <v>0</v>
      </c>
      <c r="E338">
        <f t="shared" si="17"/>
        <v>0.78076748439800248</v>
      </c>
      <c r="F338">
        <f t="shared" si="16"/>
        <v>1.310466121056804</v>
      </c>
    </row>
    <row r="339" spans="1:6">
      <c r="A339" s="1">
        <v>17532</v>
      </c>
      <c r="B339" s="2">
        <v>7.0531864113345666E-3</v>
      </c>
      <c r="C339">
        <v>34.71</v>
      </c>
      <c r="D339" s="2">
        <f t="shared" si="15"/>
        <v>0</v>
      </c>
      <c r="E339">
        <f t="shared" si="17"/>
        <v>0.77529915493370494</v>
      </c>
      <c r="F339">
        <f t="shared" si="16"/>
        <v>1.3012878949588462</v>
      </c>
    </row>
    <row r="340" spans="1:6">
      <c r="A340" s="1">
        <v>17563</v>
      </c>
      <c r="B340" s="2">
        <v>8.1267366616946113E-3</v>
      </c>
      <c r="C340">
        <v>34.71</v>
      </c>
      <c r="D340" s="2">
        <f t="shared" si="15"/>
        <v>0</v>
      </c>
      <c r="E340">
        <f t="shared" si="17"/>
        <v>0.76904929384278242</v>
      </c>
      <c r="F340">
        <f t="shared" si="16"/>
        <v>1.2907979201780957</v>
      </c>
    </row>
    <row r="341" spans="1:6">
      <c r="A341" s="1">
        <v>17592</v>
      </c>
      <c r="B341" s="2">
        <v>7.4380432687306541E-3</v>
      </c>
      <c r="C341">
        <v>34.71</v>
      </c>
      <c r="D341" s="2">
        <f t="shared" si="15"/>
        <v>0</v>
      </c>
      <c r="E341">
        <f t="shared" si="17"/>
        <v>0.7633713050457448</v>
      </c>
      <c r="F341">
        <f t="shared" si="16"/>
        <v>1.2812677948809401</v>
      </c>
    </row>
    <row r="342" spans="1:6">
      <c r="A342" s="1">
        <v>17623</v>
      </c>
      <c r="B342" s="2">
        <v>5.4973670825229082E-3</v>
      </c>
      <c r="C342">
        <v>34.71</v>
      </c>
      <c r="D342" s="2">
        <f t="shared" si="15"/>
        <v>0</v>
      </c>
      <c r="E342">
        <f t="shared" si="17"/>
        <v>0.75919771650987689</v>
      </c>
      <c r="F342">
        <f t="shared" si="16"/>
        <v>1.2742627050318116</v>
      </c>
    </row>
    <row r="343" spans="1:6">
      <c r="A343" s="1">
        <v>17653</v>
      </c>
      <c r="B343" s="2">
        <v>6.9760205359368221E-3</v>
      </c>
      <c r="C343">
        <v>34.71</v>
      </c>
      <c r="D343" s="2">
        <f t="shared" si="15"/>
        <v>0</v>
      </c>
      <c r="E343">
        <f t="shared" si="17"/>
        <v>0.75393822794887766</v>
      </c>
      <c r="F343">
        <f t="shared" si="16"/>
        <v>1.2654350044538483</v>
      </c>
    </row>
    <row r="344" spans="1:6">
      <c r="A344" s="1">
        <v>17684</v>
      </c>
      <c r="B344" s="2">
        <v>7.2842945738960108E-3</v>
      </c>
      <c r="C344">
        <v>34.71</v>
      </c>
      <c r="D344" s="2">
        <f t="shared" si="15"/>
        <v>0</v>
      </c>
      <c r="E344">
        <f t="shared" si="17"/>
        <v>0.7484860351841488</v>
      </c>
      <c r="F344">
        <f t="shared" si="16"/>
        <v>1.256283862729296</v>
      </c>
    </row>
    <row r="345" spans="1:6">
      <c r="A345" s="1">
        <v>17714</v>
      </c>
      <c r="B345" s="2">
        <v>7.5915342905825689E-3</v>
      </c>
      <c r="C345">
        <v>34.71</v>
      </c>
      <c r="D345" s="2">
        <f t="shared" si="15"/>
        <v>0</v>
      </c>
      <c r="E345">
        <f t="shared" si="17"/>
        <v>0.74284668907141738</v>
      </c>
      <c r="F345">
        <f t="shared" si="16"/>
        <v>1.2468185965990781</v>
      </c>
    </row>
    <row r="346" spans="1:6">
      <c r="A346" s="1">
        <v>17745</v>
      </c>
      <c r="B346" s="2">
        <v>7.8977469157408553E-3</v>
      </c>
      <c r="C346">
        <v>34.71</v>
      </c>
      <c r="D346" s="2">
        <f t="shared" si="15"/>
        <v>0</v>
      </c>
      <c r="E346">
        <f t="shared" si="17"/>
        <v>0.73702584547350769</v>
      </c>
      <c r="F346">
        <f t="shared" si="16"/>
        <v>1.2370486990515228</v>
      </c>
    </row>
    <row r="347" spans="1:6">
      <c r="A347" s="1">
        <v>17776</v>
      </c>
      <c r="B347" s="2">
        <v>7.1302872999576827E-3</v>
      </c>
      <c r="C347">
        <v>34.71</v>
      </c>
      <c r="D347" s="2">
        <f t="shared" si="15"/>
        <v>0</v>
      </c>
      <c r="E347">
        <f t="shared" si="17"/>
        <v>0.73180784528823961</v>
      </c>
      <c r="F347">
        <f t="shared" si="16"/>
        <v>1.2282906339436575</v>
      </c>
    </row>
    <row r="348" spans="1:6">
      <c r="A348" s="1">
        <v>17806</v>
      </c>
      <c r="B348" s="2">
        <v>5.2616942768477504E-3</v>
      </c>
      <c r="C348">
        <v>34.71</v>
      </c>
      <c r="D348" s="2">
        <f t="shared" si="15"/>
        <v>0</v>
      </c>
      <c r="E348">
        <f t="shared" si="17"/>
        <v>0.72797745050325247</v>
      </c>
      <c r="F348">
        <f t="shared" si="16"/>
        <v>1.2218615719036716</v>
      </c>
    </row>
    <row r="349" spans="1:6">
      <c r="A349" s="1">
        <v>17837</v>
      </c>
      <c r="B349" s="2">
        <v>4.946515448805977E-3</v>
      </c>
      <c r="C349">
        <v>34.71</v>
      </c>
      <c r="D349" s="2">
        <f t="shared" si="15"/>
        <v>0</v>
      </c>
      <c r="E349">
        <f t="shared" si="17"/>
        <v>0.72439422328673886</v>
      </c>
      <c r="F349">
        <f t="shared" si="16"/>
        <v>1.2158473641335947</v>
      </c>
    </row>
    <row r="350" spans="1:6">
      <c r="A350" s="1">
        <v>17867</v>
      </c>
      <c r="B350" s="2">
        <v>3.914607630530309E-3</v>
      </c>
      <c r="C350">
        <v>34.71</v>
      </c>
      <c r="D350" s="2">
        <f t="shared" si="15"/>
        <v>0</v>
      </c>
      <c r="E350">
        <f t="shared" si="17"/>
        <v>0.72156956157503882</v>
      </c>
      <c r="F350">
        <f t="shared" si="16"/>
        <v>1.2111063579434056</v>
      </c>
    </row>
    <row r="351" spans="1:6">
      <c r="A351" s="1">
        <v>17898</v>
      </c>
      <c r="B351" s="2">
        <v>2.4662697723036864E-3</v>
      </c>
      <c r="C351">
        <v>34.71</v>
      </c>
      <c r="D351" s="2">
        <f t="shared" si="15"/>
        <v>0</v>
      </c>
      <c r="E351">
        <f t="shared" si="17"/>
        <v>0.71979435451622065</v>
      </c>
      <c r="F351">
        <f t="shared" si="16"/>
        <v>1.2081267913567721</v>
      </c>
    </row>
    <row r="352" spans="1:6">
      <c r="A352" s="1">
        <v>17929</v>
      </c>
      <c r="B352" s="2">
        <v>1.0769315803607071E-3</v>
      </c>
      <c r="C352">
        <v>34.69</v>
      </c>
      <c r="D352" s="2">
        <f t="shared" si="15"/>
        <v>-5.7620282339387874E-4</v>
      </c>
      <c r="E352">
        <f t="shared" si="17"/>
        <v>0.7190200191506857</v>
      </c>
      <c r="F352">
        <f t="shared" si="16"/>
        <v>1.206131743923468</v>
      </c>
    </row>
    <row r="353" spans="1:6">
      <c r="A353" s="1">
        <v>17957</v>
      </c>
      <c r="B353" s="2">
        <v>1.0769315803607071E-3</v>
      </c>
      <c r="C353">
        <v>34.69</v>
      </c>
      <c r="D353" s="2">
        <f t="shared" si="15"/>
        <v>0</v>
      </c>
      <c r="E353">
        <f t="shared" si="17"/>
        <v>0.71824651679426588</v>
      </c>
      <c r="F353">
        <f t="shared" si="16"/>
        <v>1.2048342199029554</v>
      </c>
    </row>
    <row r="354" spans="1:6">
      <c r="A354" s="1">
        <v>17988</v>
      </c>
      <c r="B354" s="2">
        <v>1.4057468926966799E-3</v>
      </c>
      <c r="C354">
        <v>34.69</v>
      </c>
      <c r="D354" s="2">
        <f t="shared" si="15"/>
        <v>0</v>
      </c>
      <c r="E354">
        <f t="shared" si="17"/>
        <v>0.71723826133706814</v>
      </c>
      <c r="F354">
        <f t="shared" si="16"/>
        <v>1.2031429055020757</v>
      </c>
    </row>
    <row r="355" spans="1:6">
      <c r="A355" s="1">
        <v>18018</v>
      </c>
      <c r="B355" s="2">
        <v>3.3272377940973819E-4</v>
      </c>
      <c r="C355">
        <v>34.69</v>
      </c>
      <c r="D355" s="2">
        <f t="shared" si="15"/>
        <v>0</v>
      </c>
      <c r="E355">
        <f t="shared" si="17"/>
        <v>0.71699969848755174</v>
      </c>
      <c r="F355">
        <f t="shared" si="16"/>
        <v>1.2027427243971567</v>
      </c>
    </row>
    <row r="356" spans="1:6">
      <c r="A356" s="1">
        <v>18049</v>
      </c>
      <c r="B356" s="2">
        <v>-3.3394601074221431E-4</v>
      </c>
      <c r="C356">
        <v>34.69</v>
      </c>
      <c r="D356" s="2">
        <f t="shared" si="15"/>
        <v>0</v>
      </c>
      <c r="E356">
        <f t="shared" si="17"/>
        <v>0.71723921766303822</v>
      </c>
      <c r="F356">
        <f t="shared" si="16"/>
        <v>1.2031445097065196</v>
      </c>
    </row>
    <row r="357" spans="1:6">
      <c r="A357" s="1">
        <v>18079</v>
      </c>
      <c r="B357" s="2">
        <v>-6.6912367827864916E-4</v>
      </c>
      <c r="C357">
        <v>34.69</v>
      </c>
      <c r="D357" s="2">
        <f t="shared" si="15"/>
        <v>0</v>
      </c>
      <c r="E357">
        <f t="shared" si="17"/>
        <v>0.7177194607485865</v>
      </c>
      <c r="F357">
        <f t="shared" si="16"/>
        <v>1.2039501012267164</v>
      </c>
    </row>
    <row r="358" spans="1:6">
      <c r="A358" s="1">
        <v>18110</v>
      </c>
      <c r="B358" s="2">
        <v>-2.4493962125633484E-3</v>
      </c>
      <c r="C358">
        <v>34.69</v>
      </c>
      <c r="D358" s="2">
        <f t="shared" si="15"/>
        <v>0</v>
      </c>
      <c r="E358">
        <f t="shared" si="17"/>
        <v>0.71948175663830483</v>
      </c>
      <c r="F358">
        <f t="shared" si="16"/>
        <v>1.2069062929295369</v>
      </c>
    </row>
    <row r="359" spans="1:6">
      <c r="A359" s="1">
        <v>18141</v>
      </c>
      <c r="B359" s="2">
        <v>-2.4493962125633484E-3</v>
      </c>
      <c r="C359">
        <v>34.69</v>
      </c>
      <c r="D359" s="2">
        <f t="shared" si="15"/>
        <v>0</v>
      </c>
      <c r="E359">
        <f t="shared" si="17"/>
        <v>0.72124837968782962</v>
      </c>
      <c r="F359">
        <f t="shared" si="16"/>
        <v>1.2098697432964622</v>
      </c>
    </row>
    <row r="360" spans="1:6">
      <c r="A360" s="1">
        <v>18171</v>
      </c>
      <c r="B360" s="2">
        <v>-2.0223433498771648E-3</v>
      </c>
      <c r="C360">
        <v>34.69</v>
      </c>
      <c r="D360" s="2">
        <f t="shared" si="15"/>
        <v>0</v>
      </c>
      <c r="E360">
        <f t="shared" si="17"/>
        <v>0.72270994734373029</v>
      </c>
      <c r="F360">
        <f t="shared" si="16"/>
        <v>1.2123214735664427</v>
      </c>
    </row>
    <row r="361" spans="1:6">
      <c r="A361" s="1">
        <v>18202</v>
      </c>
      <c r="B361" s="2">
        <v>-2.4493962125633484E-3</v>
      </c>
      <c r="C361">
        <v>34.69</v>
      </c>
      <c r="D361" s="2">
        <f t="shared" si="15"/>
        <v>0</v>
      </c>
      <c r="E361">
        <f t="shared" si="17"/>
        <v>0.72448449692656303</v>
      </c>
      <c r="F361">
        <f t="shared" si="16"/>
        <v>1.2152982204246858</v>
      </c>
    </row>
    <row r="362" spans="1:6">
      <c r="A362" s="1">
        <v>18232</v>
      </c>
      <c r="B362" s="2">
        <v>-1.4278262543370168E-3</v>
      </c>
      <c r="C362">
        <v>34.69</v>
      </c>
      <c r="D362" s="2">
        <f t="shared" si="15"/>
        <v>0</v>
      </c>
      <c r="E362">
        <f t="shared" si="17"/>
        <v>0.72552041402176071</v>
      </c>
      <c r="F362">
        <f t="shared" si="16"/>
        <v>1.217035936286988</v>
      </c>
    </row>
    <row r="363" spans="1:6">
      <c r="A363" s="1">
        <v>18263</v>
      </c>
      <c r="B363" s="2">
        <v>-1.7670732553261015E-3</v>
      </c>
      <c r="C363">
        <v>34.69</v>
      </c>
      <c r="D363" s="2">
        <f t="shared" si="15"/>
        <v>0</v>
      </c>
      <c r="E363">
        <f t="shared" si="17"/>
        <v>0.72680473122415135</v>
      </c>
      <c r="F363">
        <f t="shared" si="16"/>
        <v>1.2191903349209789</v>
      </c>
    </row>
    <row r="364" spans="1:6">
      <c r="A364" s="1">
        <v>18294</v>
      </c>
      <c r="B364" s="2">
        <v>-1.7670732553261015E-3</v>
      </c>
      <c r="C364">
        <v>34.72</v>
      </c>
      <c r="D364" s="2">
        <f t="shared" si="15"/>
        <v>8.6480253675413898E-4</v>
      </c>
      <c r="E364">
        <f t="shared" si="17"/>
        <v>0.72809132192656278</v>
      </c>
      <c r="F364">
        <f t="shared" si="16"/>
        <v>1.2224047725962426</v>
      </c>
    </row>
    <row r="365" spans="1:6">
      <c r="A365" s="1">
        <v>18322</v>
      </c>
      <c r="B365" s="2">
        <v>-1.0898423190723872E-3</v>
      </c>
      <c r="C365">
        <v>34.72</v>
      </c>
      <c r="D365" s="2">
        <f t="shared" si="15"/>
        <v>0</v>
      </c>
      <c r="E365">
        <f t="shared" si="17"/>
        <v>0.72888569239990653</v>
      </c>
      <c r="F365">
        <f t="shared" si="16"/>
        <v>1.2237384545514891</v>
      </c>
    </row>
    <row r="366" spans="1:6">
      <c r="A366" s="1">
        <v>18353</v>
      </c>
      <c r="B366" s="2">
        <v>-6.6912367827864916E-4</v>
      </c>
      <c r="C366">
        <v>34.72</v>
      </c>
      <c r="D366" s="2">
        <f t="shared" si="15"/>
        <v>0</v>
      </c>
      <c r="E366">
        <f t="shared" si="17"/>
        <v>0.72937373363539648</v>
      </c>
      <c r="F366">
        <f t="shared" si="16"/>
        <v>1.2245578351944393</v>
      </c>
    </row>
    <row r="367" spans="1:6">
      <c r="A367" s="1">
        <v>18383</v>
      </c>
      <c r="B367" s="2">
        <v>-1.0898423190723872E-3</v>
      </c>
      <c r="C367">
        <v>34.72</v>
      </c>
      <c r="D367" s="2">
        <f t="shared" si="15"/>
        <v>0</v>
      </c>
      <c r="E367">
        <f t="shared" si="17"/>
        <v>0.7301695032601454</v>
      </c>
      <c r="F367">
        <f t="shared" si="16"/>
        <v>1.2258938662085246</v>
      </c>
    </row>
    <row r="368" spans="1:6">
      <c r="A368" s="1">
        <v>18414</v>
      </c>
      <c r="B368" s="2">
        <v>-3.3394601074221431E-4</v>
      </c>
      <c r="C368">
        <v>34.72</v>
      </c>
      <c r="D368" s="2">
        <f t="shared" si="15"/>
        <v>0</v>
      </c>
      <c r="E368">
        <f t="shared" si="17"/>
        <v>0.73041342190858438</v>
      </c>
      <c r="F368">
        <f t="shared" si="16"/>
        <v>1.226303385332016</v>
      </c>
    </row>
    <row r="369" spans="1:6">
      <c r="A369" s="1">
        <v>18444</v>
      </c>
      <c r="B369" s="2">
        <v>-3.3394601074221431E-4</v>
      </c>
      <c r="C369">
        <v>34.72</v>
      </c>
      <c r="D369" s="2">
        <f t="shared" si="15"/>
        <v>0</v>
      </c>
      <c r="E369">
        <f t="shared" si="17"/>
        <v>0.73065742203989381</v>
      </c>
      <c r="F369">
        <f t="shared" si="16"/>
        <v>1.2267130412584697</v>
      </c>
    </row>
    <row r="370" spans="1:6">
      <c r="A370" s="1">
        <v>18475</v>
      </c>
      <c r="B370" s="2">
        <v>1.4057468926966799E-3</v>
      </c>
      <c r="C370">
        <v>34.72</v>
      </c>
      <c r="D370" s="2">
        <f t="shared" si="15"/>
        <v>0</v>
      </c>
      <c r="E370">
        <f t="shared" si="17"/>
        <v>0.72963174448227497</v>
      </c>
      <c r="F370">
        <f t="shared" si="16"/>
        <v>1.2249910139470324</v>
      </c>
    </row>
    <row r="371" spans="1:6">
      <c r="A371" s="1">
        <v>18506</v>
      </c>
      <c r="B371" s="2">
        <v>1.73337883251512E-3</v>
      </c>
      <c r="C371">
        <v>34.72</v>
      </c>
      <c r="D371" s="2">
        <f t="shared" si="15"/>
        <v>0</v>
      </c>
      <c r="E371">
        <f t="shared" si="17"/>
        <v>0.72836920472055644</v>
      </c>
      <c r="F371">
        <f t="shared" si="16"/>
        <v>1.2228713146952497</v>
      </c>
    </row>
    <row r="372" spans="1:6">
      <c r="A372" s="1">
        <v>18536</v>
      </c>
      <c r="B372" s="2">
        <v>1.73337883251512E-3</v>
      </c>
      <c r="C372">
        <v>34.72</v>
      </c>
      <c r="D372" s="2">
        <f t="shared" si="15"/>
        <v>0</v>
      </c>
      <c r="E372">
        <f t="shared" si="17"/>
        <v>0.72710884963167044</v>
      </c>
      <c r="F372">
        <f t="shared" si="16"/>
        <v>1.2207552833274489</v>
      </c>
    </row>
    <row r="373" spans="1:6">
      <c r="A373" s="1">
        <v>18567</v>
      </c>
      <c r="B373" s="2">
        <v>3.1128168457330574E-3</v>
      </c>
      <c r="C373">
        <v>34.72</v>
      </c>
      <c r="D373" s="2">
        <f t="shared" si="15"/>
        <v>0</v>
      </c>
      <c r="E373">
        <f t="shared" si="17"/>
        <v>0.72485251650761351</v>
      </c>
      <c r="F373">
        <f t="shared" si="16"/>
        <v>1.2169670876762275</v>
      </c>
    </row>
    <row r="374" spans="1:6">
      <c r="A374" s="1">
        <v>18597</v>
      </c>
      <c r="B374" s="2">
        <v>3.1128168457330574E-3</v>
      </c>
      <c r="C374">
        <v>34.72</v>
      </c>
      <c r="D374" s="2">
        <f t="shared" si="15"/>
        <v>0</v>
      </c>
      <c r="E374">
        <f t="shared" si="17"/>
        <v>0.722603185140129</v>
      </c>
      <c r="F374">
        <f t="shared" si="16"/>
        <v>1.21319064739194</v>
      </c>
    </row>
    <row r="375" spans="1:6">
      <c r="A375" s="1">
        <v>18628</v>
      </c>
      <c r="B375" s="2">
        <v>4.7885173650881185E-3</v>
      </c>
      <c r="C375">
        <v>34.72</v>
      </c>
      <c r="D375" s="2">
        <f t="shared" si="15"/>
        <v>0</v>
      </c>
      <c r="E375">
        <f t="shared" si="17"/>
        <v>0.71915947749388187</v>
      </c>
      <c r="F375">
        <f t="shared" si="16"/>
        <v>1.2074089486744497</v>
      </c>
    </row>
    <row r="376" spans="1:6">
      <c r="A376" s="1">
        <v>18659</v>
      </c>
      <c r="B376" s="2">
        <v>6.5116541199878863E-3</v>
      </c>
      <c r="C376">
        <v>34.72</v>
      </c>
      <c r="D376" s="2">
        <f t="shared" si="15"/>
        <v>0</v>
      </c>
      <c r="E376">
        <f t="shared" si="17"/>
        <v>0.7145068559813712</v>
      </c>
      <c r="F376">
        <f t="shared" si="16"/>
        <v>1.1995975841234647</v>
      </c>
    </row>
    <row r="377" spans="1:6">
      <c r="A377" s="1">
        <v>18687</v>
      </c>
      <c r="B377" s="2">
        <v>7.5148209323356863E-3</v>
      </c>
      <c r="C377">
        <v>34.72</v>
      </c>
      <c r="D377" s="2">
        <f t="shared" si="15"/>
        <v>0</v>
      </c>
      <c r="E377">
        <f t="shared" si="17"/>
        <v>0.70917751395476214</v>
      </c>
      <c r="F377">
        <f t="shared" si="16"/>
        <v>1.1906500621136067</v>
      </c>
    </row>
    <row r="378" spans="1:6">
      <c r="A378" s="1">
        <v>18718</v>
      </c>
      <c r="B378" s="2">
        <v>7.4380432687306541E-3</v>
      </c>
      <c r="C378">
        <v>34.72</v>
      </c>
      <c r="D378" s="2">
        <f t="shared" si="15"/>
        <v>0</v>
      </c>
      <c r="E378">
        <f t="shared" si="17"/>
        <v>0.70394156612724967</v>
      </c>
      <c r="F378">
        <f t="shared" si="16"/>
        <v>1.1818593411962355</v>
      </c>
    </row>
    <row r="379" spans="1:6">
      <c r="A379" s="1">
        <v>18748</v>
      </c>
      <c r="B379" s="2">
        <v>7.4380432687306541E-3</v>
      </c>
      <c r="C379">
        <v>34.72</v>
      </c>
      <c r="D379" s="2">
        <f t="shared" si="15"/>
        <v>0</v>
      </c>
      <c r="E379">
        <f t="shared" si="17"/>
        <v>0.69874427596881572</v>
      </c>
      <c r="F379">
        <f t="shared" si="16"/>
        <v>1.173133523290006</v>
      </c>
    </row>
    <row r="380" spans="1:6">
      <c r="A380" s="1">
        <v>18779</v>
      </c>
      <c r="B380" s="2">
        <v>7.4380432687306541E-3</v>
      </c>
      <c r="C380">
        <v>34.72</v>
      </c>
      <c r="D380" s="2">
        <f t="shared" si="15"/>
        <v>0</v>
      </c>
      <c r="E380">
        <f t="shared" si="17"/>
        <v>0.69358535806497046</v>
      </c>
      <c r="F380">
        <f t="shared" si="16"/>
        <v>1.164472129207728</v>
      </c>
    </row>
    <row r="381" spans="1:6">
      <c r="A381" s="1">
        <v>18809</v>
      </c>
      <c r="B381" s="2">
        <v>7.0531864113345666E-3</v>
      </c>
      <c r="C381">
        <v>34.72</v>
      </c>
      <c r="D381" s="2">
        <f t="shared" si="15"/>
        <v>0</v>
      </c>
      <c r="E381">
        <f t="shared" si="17"/>
        <v>0.68872763367800216</v>
      </c>
      <c r="F381">
        <f t="shared" si="16"/>
        <v>1.1563164139893751</v>
      </c>
    </row>
    <row r="382" spans="1:6">
      <c r="A382" s="1">
        <v>18840</v>
      </c>
      <c r="B382" s="2">
        <v>6.0449190242917172E-3</v>
      </c>
      <c r="C382">
        <v>34.72</v>
      </c>
      <c r="D382" s="2">
        <f t="shared" si="15"/>
        <v>0</v>
      </c>
      <c r="E382">
        <f t="shared" si="17"/>
        <v>0.68458934651343561</v>
      </c>
      <c r="F382">
        <f t="shared" si="16"/>
        <v>1.1493685740302964</v>
      </c>
    </row>
    <row r="383" spans="1:6">
      <c r="A383" s="1">
        <v>18871</v>
      </c>
      <c r="B383" s="2">
        <v>5.3403194199830306E-3</v>
      </c>
      <c r="C383">
        <v>34.72</v>
      </c>
      <c r="D383" s="2">
        <f t="shared" si="15"/>
        <v>0</v>
      </c>
      <c r="E383">
        <f t="shared" si="17"/>
        <v>0.68095284083344021</v>
      </c>
      <c r="F383">
        <f t="shared" si="16"/>
        <v>1.143263183449569</v>
      </c>
    </row>
    <row r="384" spans="1:6">
      <c r="A384" s="1">
        <v>18901</v>
      </c>
      <c r="B384" s="2">
        <v>5.6541453874052738E-3</v>
      </c>
      <c r="C384">
        <v>34.72</v>
      </c>
      <c r="D384" s="2">
        <f t="shared" si="15"/>
        <v>0</v>
      </c>
      <c r="E384">
        <f t="shared" si="17"/>
        <v>0.67712428169936956</v>
      </c>
      <c r="F384">
        <f t="shared" si="16"/>
        <v>1.1368353510929476</v>
      </c>
    </row>
    <row r="385" spans="1:6">
      <c r="A385" s="1">
        <v>18932</v>
      </c>
      <c r="B385" s="2">
        <v>5.2616942768477504E-3</v>
      </c>
      <c r="C385">
        <v>34.72</v>
      </c>
      <c r="D385" s="2">
        <f t="shared" si="15"/>
        <v>0</v>
      </c>
      <c r="E385">
        <f t="shared" si="17"/>
        <v>0.67358010909434929</v>
      </c>
      <c r="F385">
        <f t="shared" si="16"/>
        <v>1.1308849800655636</v>
      </c>
    </row>
    <row r="386" spans="1:6">
      <c r="A386" s="1">
        <v>18962</v>
      </c>
      <c r="B386" s="2">
        <v>5.5757898442876375E-3</v>
      </c>
      <c r="C386">
        <v>34.72</v>
      </c>
      <c r="D386" s="2">
        <f t="shared" si="15"/>
        <v>0</v>
      </c>
      <c r="E386">
        <f t="shared" si="17"/>
        <v>0.66984519306958701</v>
      </c>
      <c r="F386">
        <f t="shared" si="16"/>
        <v>1.1246143667009723</v>
      </c>
    </row>
    <row r="387" spans="1:6">
      <c r="A387" s="1">
        <v>18993</v>
      </c>
      <c r="B387" s="2">
        <v>4.8675505653430484E-3</v>
      </c>
      <c r="C387">
        <v>34.72</v>
      </c>
      <c r="D387" s="2">
        <f t="shared" si="15"/>
        <v>0</v>
      </c>
      <c r="E387">
        <f t="shared" si="17"/>
        <v>0.66660048151891171</v>
      </c>
      <c r="F387">
        <f t="shared" si="16"/>
        <v>1.1191667658770144</v>
      </c>
    </row>
    <row r="388" spans="1:6">
      <c r="A388" s="1">
        <v>19024</v>
      </c>
      <c r="B388" s="2">
        <v>3.5145930840192463E-3</v>
      </c>
      <c r="C388">
        <v>34.6</v>
      </c>
      <c r="D388" s="2">
        <f t="shared" si="15"/>
        <v>-3.4562211981565838E-3</v>
      </c>
      <c r="E388">
        <f t="shared" si="17"/>
        <v>0.6642658573307868</v>
      </c>
      <c r="F388">
        <f t="shared" si="16"/>
        <v>1.1113925852826532</v>
      </c>
    </row>
    <row r="389" spans="1:6">
      <c r="A389" s="1">
        <v>19053</v>
      </c>
      <c r="B389" s="2">
        <v>1.8967538135683526E-3</v>
      </c>
      <c r="C389">
        <v>34.6</v>
      </c>
      <c r="D389" s="2">
        <f t="shared" ref="D389:D452" si="18">C389/C388-1</f>
        <v>0</v>
      </c>
      <c r="E389">
        <f t="shared" si="17"/>
        <v>0.66300829382105431</v>
      </c>
      <c r="F389">
        <f t="shared" ref="F389:F452" si="19">F388*(1+D389)/(1+B389)</f>
        <v>1.1092885380178201</v>
      </c>
    </row>
    <row r="390" spans="1:6">
      <c r="A390" s="1">
        <v>19084</v>
      </c>
      <c r="B390" s="2">
        <v>1.5697102274137009E-3</v>
      </c>
      <c r="C390">
        <v>34.6</v>
      </c>
      <c r="D390" s="2">
        <f t="shared" si="18"/>
        <v>0</v>
      </c>
      <c r="E390">
        <f t="shared" ref="E390:E453" si="20">E389/(1+B390)</f>
        <v>0.66196919400698873</v>
      </c>
      <c r="F390">
        <f t="shared" si="19"/>
        <v>1.1075500054468981</v>
      </c>
    </row>
    <row r="391" spans="1:6">
      <c r="A391" s="1">
        <v>19114</v>
      </c>
      <c r="B391" s="2">
        <v>1.8967538135683526E-3</v>
      </c>
      <c r="C391">
        <v>34.6</v>
      </c>
      <c r="D391" s="2">
        <f t="shared" si="18"/>
        <v>0</v>
      </c>
      <c r="E391">
        <f t="shared" si="20"/>
        <v>0.66071597845516838</v>
      </c>
      <c r="F391">
        <f t="shared" si="19"/>
        <v>1.1054532328118407</v>
      </c>
    </row>
    <row r="392" spans="1:6">
      <c r="A392" s="1">
        <v>19145</v>
      </c>
      <c r="B392" s="2">
        <v>1.5697102274137009E-3</v>
      </c>
      <c r="C392">
        <v>34.6</v>
      </c>
      <c r="D392" s="2">
        <f t="shared" si="18"/>
        <v>0</v>
      </c>
      <c r="E392">
        <f t="shared" si="20"/>
        <v>0.65968047127258667</v>
      </c>
      <c r="F392">
        <f t="shared" si="19"/>
        <v>1.103720711123382</v>
      </c>
    </row>
    <row r="393" spans="1:6">
      <c r="A393" s="1">
        <v>19175</v>
      </c>
      <c r="B393" s="2">
        <v>1.8967538135683526E-3</v>
      </c>
      <c r="C393">
        <v>34.6</v>
      </c>
      <c r="D393" s="2">
        <f t="shared" si="18"/>
        <v>0</v>
      </c>
      <c r="E393">
        <f t="shared" si="20"/>
        <v>0.65843158864584883</v>
      </c>
      <c r="F393">
        <f t="shared" si="19"/>
        <v>1.1016311879664609</v>
      </c>
    </row>
    <row r="394" spans="1:6">
      <c r="A394" s="1">
        <v>19206</v>
      </c>
      <c r="B394" s="2">
        <v>2.5473393892132545E-3</v>
      </c>
      <c r="C394">
        <v>34.6</v>
      </c>
      <c r="D394" s="2">
        <f t="shared" si="18"/>
        <v>0</v>
      </c>
      <c r="E394">
        <f t="shared" si="20"/>
        <v>0.6567586015908119</v>
      </c>
      <c r="F394">
        <f t="shared" si="19"/>
        <v>1.0988320897022308</v>
      </c>
    </row>
    <row r="395" spans="1:6">
      <c r="A395" s="1">
        <v>19237</v>
      </c>
      <c r="B395" s="2">
        <v>2.5473393892132545E-3</v>
      </c>
      <c r="C395">
        <v>34.6</v>
      </c>
      <c r="D395" s="2">
        <f t="shared" si="18"/>
        <v>0</v>
      </c>
      <c r="E395">
        <f t="shared" si="20"/>
        <v>0.65508986537327218</v>
      </c>
      <c r="F395">
        <f t="shared" si="19"/>
        <v>1.0960401035742386</v>
      </c>
    </row>
    <row r="396" spans="1:6">
      <c r="A396" s="1">
        <v>19267</v>
      </c>
      <c r="B396" s="2">
        <v>1.8967538135683526E-3</v>
      </c>
      <c r="C396">
        <v>34.6</v>
      </c>
      <c r="D396" s="2">
        <f t="shared" si="18"/>
        <v>0</v>
      </c>
      <c r="E396">
        <f t="shared" si="20"/>
        <v>0.65384967351153878</v>
      </c>
      <c r="F396">
        <f t="shared" si="19"/>
        <v>1.0939651210589594</v>
      </c>
    </row>
    <row r="397" spans="1:6">
      <c r="A397" s="1">
        <v>19298</v>
      </c>
      <c r="B397" s="2">
        <v>1.5697102274137009E-3</v>
      </c>
      <c r="C397">
        <v>34.6</v>
      </c>
      <c r="D397" s="2">
        <f t="shared" si="18"/>
        <v>0</v>
      </c>
      <c r="E397">
        <f t="shared" si="20"/>
        <v>0.65282492754605914</v>
      </c>
      <c r="F397">
        <f t="shared" si="19"/>
        <v>1.0922506041147817</v>
      </c>
    </row>
    <row r="398" spans="1:6">
      <c r="A398" s="1">
        <v>19328</v>
      </c>
      <c r="B398" s="2">
        <v>9.1207735967446801E-4</v>
      </c>
      <c r="C398">
        <v>34.6</v>
      </c>
      <c r="D398" s="2">
        <f t="shared" si="18"/>
        <v>0</v>
      </c>
      <c r="E398">
        <f t="shared" si="20"/>
        <v>0.65223004329027456</v>
      </c>
      <c r="F398">
        <f t="shared" si="19"/>
        <v>1.0912552948667089</v>
      </c>
    </row>
    <row r="399" spans="1:6">
      <c r="A399" s="1">
        <v>19359</v>
      </c>
      <c r="B399" s="2">
        <v>6.6423464362252993E-4</v>
      </c>
      <c r="C399">
        <v>34.6</v>
      </c>
      <c r="D399" s="2">
        <f t="shared" si="18"/>
        <v>0</v>
      </c>
      <c r="E399">
        <f t="shared" si="20"/>
        <v>0.65179709707778288</v>
      </c>
      <c r="F399">
        <f t="shared" si="19"/>
        <v>1.0905309264454222</v>
      </c>
    </row>
    <row r="400" spans="1:6">
      <c r="A400" s="1">
        <v>19390</v>
      </c>
      <c r="B400" s="2">
        <v>3.3272377940973819E-4</v>
      </c>
      <c r="C400">
        <v>34.840000000000003</v>
      </c>
      <c r="D400" s="2">
        <f t="shared" si="18"/>
        <v>6.9364161849712058E-3</v>
      </c>
      <c r="E400">
        <f t="shared" si="20"/>
        <v>0.65158030081750595</v>
      </c>
      <c r="F400">
        <f t="shared" si="19"/>
        <v>1.0977300619188566</v>
      </c>
    </row>
    <row r="401" spans="1:6">
      <c r="A401" s="1">
        <v>19418</v>
      </c>
      <c r="B401" s="2">
        <v>6.6423464362252993E-4</v>
      </c>
      <c r="C401">
        <v>34.840000000000003</v>
      </c>
      <c r="D401" s="2">
        <f t="shared" si="18"/>
        <v>0</v>
      </c>
      <c r="E401">
        <f t="shared" si="20"/>
        <v>0.65114778589999311</v>
      </c>
      <c r="F401">
        <f t="shared" si="19"/>
        <v>1.0970013955878049</v>
      </c>
    </row>
    <row r="402" spans="1:6">
      <c r="A402" s="1">
        <v>19449</v>
      </c>
      <c r="B402" s="2">
        <v>9.1207735967446801E-4</v>
      </c>
      <c r="C402">
        <v>34.840000000000003</v>
      </c>
      <c r="D402" s="2">
        <f t="shared" si="18"/>
        <v>0</v>
      </c>
      <c r="E402">
        <f t="shared" si="20"/>
        <v>0.65055442993321511</v>
      </c>
      <c r="F402">
        <f t="shared" si="19"/>
        <v>1.0960017571989003</v>
      </c>
    </row>
    <row r="403" spans="1:6">
      <c r="A403" s="1">
        <v>19479</v>
      </c>
      <c r="B403" s="2">
        <v>6.6423464362252993E-4</v>
      </c>
      <c r="C403">
        <v>34.840000000000003</v>
      </c>
      <c r="D403" s="2">
        <f t="shared" si="18"/>
        <v>0</v>
      </c>
      <c r="E403">
        <f t="shared" si="20"/>
        <v>0.65012259598236177</v>
      </c>
      <c r="F403">
        <f t="shared" si="19"/>
        <v>1.0952742381056833</v>
      </c>
    </row>
    <row r="404" spans="1:6">
      <c r="A404" s="1">
        <v>19510</v>
      </c>
      <c r="B404" s="2">
        <v>9.1207735967446801E-4</v>
      </c>
      <c r="C404">
        <v>34.840000000000003</v>
      </c>
      <c r="D404" s="2">
        <f t="shared" si="18"/>
        <v>0</v>
      </c>
      <c r="E404">
        <f t="shared" si="20"/>
        <v>0.64953017421603387</v>
      </c>
      <c r="F404">
        <f t="shared" si="19"/>
        <v>1.0942761735825275</v>
      </c>
    </row>
    <row r="405" spans="1:6">
      <c r="A405" s="1">
        <v>19540</v>
      </c>
      <c r="B405" s="2">
        <v>9.1207735967446801E-4</v>
      </c>
      <c r="C405">
        <v>34.840000000000003</v>
      </c>
      <c r="D405" s="2">
        <f t="shared" si="18"/>
        <v>0</v>
      </c>
      <c r="E405">
        <f t="shared" si="20"/>
        <v>0.64893829229180866</v>
      </c>
      <c r="F405">
        <f t="shared" si="19"/>
        <v>1.0932790185419083</v>
      </c>
    </row>
    <row r="406" spans="1:6">
      <c r="A406" s="1">
        <v>19571</v>
      </c>
      <c r="B406" s="2">
        <v>3.3272377940973819E-4</v>
      </c>
      <c r="C406">
        <v>34.840000000000003</v>
      </c>
      <c r="D406" s="2">
        <f t="shared" si="18"/>
        <v>0</v>
      </c>
      <c r="E406">
        <f t="shared" si="20"/>
        <v>0.64872244690748571</v>
      </c>
      <c r="F406">
        <f t="shared" si="19"/>
        <v>1.0929153796062308</v>
      </c>
    </row>
    <row r="407" spans="1:6">
      <c r="A407" s="1">
        <v>19602</v>
      </c>
      <c r="B407" s="2">
        <v>5.8147013295517525E-4</v>
      </c>
      <c r="C407">
        <v>34.840000000000003</v>
      </c>
      <c r="D407" s="2">
        <f t="shared" si="18"/>
        <v>0</v>
      </c>
      <c r="E407">
        <f t="shared" si="20"/>
        <v>0.64834545339050187</v>
      </c>
      <c r="F407">
        <f t="shared" si="19"/>
        <v>1.0922802512633043</v>
      </c>
    </row>
    <row r="408" spans="1:6">
      <c r="A408" s="1">
        <v>19632</v>
      </c>
      <c r="B408" s="2">
        <v>5.8147013295517525E-4</v>
      </c>
      <c r="C408">
        <v>34.840000000000003</v>
      </c>
      <c r="D408" s="2">
        <f t="shared" si="18"/>
        <v>0</v>
      </c>
      <c r="E408">
        <f t="shared" si="20"/>
        <v>0.64796867895659815</v>
      </c>
      <c r="F408">
        <f t="shared" si="19"/>
        <v>1.0916454920139231</v>
      </c>
    </row>
    <row r="409" spans="1:6">
      <c r="A409" s="1">
        <v>19663</v>
      </c>
      <c r="B409" s="2">
        <v>9.1207735967446801E-4</v>
      </c>
      <c r="C409">
        <v>34.840000000000003</v>
      </c>
      <c r="D409" s="2">
        <f t="shared" si="18"/>
        <v>0</v>
      </c>
      <c r="E409">
        <f t="shared" si="20"/>
        <v>0.64737821993904543</v>
      </c>
      <c r="F409">
        <f t="shared" si="19"/>
        <v>1.0906507341719724</v>
      </c>
    </row>
    <row r="410" spans="1:6">
      <c r="A410" s="1">
        <v>19693</v>
      </c>
      <c r="B410" s="2">
        <v>5.8147013295517525E-4</v>
      </c>
      <c r="C410">
        <v>34.840000000000003</v>
      </c>
      <c r="D410" s="2">
        <f t="shared" si="18"/>
        <v>0</v>
      </c>
      <c r="E410">
        <f t="shared" si="20"/>
        <v>0.64700200759566651</v>
      </c>
      <c r="F410">
        <f t="shared" si="19"/>
        <v>1.0900169218874791</v>
      </c>
    </row>
    <row r="411" spans="1:6">
      <c r="A411" s="1">
        <v>19724</v>
      </c>
      <c r="B411" s="2">
        <v>5.8147013295517525E-4</v>
      </c>
      <c r="C411">
        <v>34.840000000000003</v>
      </c>
      <c r="D411" s="2">
        <f t="shared" si="18"/>
        <v>0</v>
      </c>
      <c r="E411">
        <f t="shared" si="20"/>
        <v>0.64662601388140262</v>
      </c>
      <c r="F411">
        <f t="shared" si="19"/>
        <v>1.0893834779317271</v>
      </c>
    </row>
    <row r="412" spans="1:6">
      <c r="A412" s="1">
        <v>19755</v>
      </c>
      <c r="B412" s="2">
        <v>9.1207735967446801E-4</v>
      </c>
      <c r="C412">
        <v>35.04</v>
      </c>
      <c r="D412" s="2">
        <f t="shared" si="18"/>
        <v>5.7405281285876075E-3</v>
      </c>
      <c r="E412">
        <f t="shared" si="20"/>
        <v>0.6460367783623413</v>
      </c>
      <c r="F412">
        <f t="shared" si="19"/>
        <v>1.0946387192367737</v>
      </c>
    </row>
    <row r="413" spans="1:6">
      <c r="A413" s="1">
        <v>19783</v>
      </c>
      <c r="B413" s="2">
        <v>1.2414877164492744E-3</v>
      </c>
      <c r="C413">
        <v>35.04</v>
      </c>
      <c r="D413" s="2">
        <f t="shared" si="18"/>
        <v>0</v>
      </c>
      <c r="E413">
        <f t="shared" si="20"/>
        <v>0.6452357261341316</v>
      </c>
      <c r="F413">
        <f t="shared" si="19"/>
        <v>1.0932814237785304</v>
      </c>
    </row>
    <row r="414" spans="1:6">
      <c r="A414" s="1">
        <v>19814</v>
      </c>
      <c r="B414" s="2">
        <v>9.1207735967446801E-4</v>
      </c>
      <c r="C414">
        <v>35.04</v>
      </c>
      <c r="D414" s="2">
        <f t="shared" si="18"/>
        <v>0</v>
      </c>
      <c r="E414">
        <f t="shared" si="20"/>
        <v>0.64464775750954229</v>
      </c>
      <c r="F414">
        <f t="shared" si="19"/>
        <v>1.0922851751999225</v>
      </c>
    </row>
    <row r="415" spans="1:6">
      <c r="A415" s="1">
        <v>19844</v>
      </c>
      <c r="B415" s="2">
        <v>6.6423464362252993E-4</v>
      </c>
      <c r="C415">
        <v>35.04</v>
      </c>
      <c r="D415" s="2">
        <f t="shared" si="18"/>
        <v>0</v>
      </c>
      <c r="E415">
        <f t="shared" si="20"/>
        <v>0.64421984437080204</v>
      </c>
      <c r="F415">
        <f t="shared" si="19"/>
        <v>1.091560123150529</v>
      </c>
    </row>
    <row r="416" spans="1:6">
      <c r="A416" s="1">
        <v>19875</v>
      </c>
      <c r="B416" s="2">
        <v>5.8147013295517525E-4</v>
      </c>
      <c r="C416">
        <v>35.04</v>
      </c>
      <c r="D416" s="2">
        <f t="shared" si="18"/>
        <v>0</v>
      </c>
      <c r="E416">
        <f t="shared" si="20"/>
        <v>0.64384546746123472</v>
      </c>
      <c r="F416">
        <f t="shared" si="19"/>
        <v>1.0909257823907981</v>
      </c>
    </row>
    <row r="417" spans="1:6">
      <c r="A417" s="1">
        <v>19905</v>
      </c>
      <c r="B417" s="2">
        <v>3.3272377940973819E-4</v>
      </c>
      <c r="C417">
        <v>35.04</v>
      </c>
      <c r="D417" s="2">
        <f t="shared" si="18"/>
        <v>0</v>
      </c>
      <c r="E417">
        <f t="shared" si="20"/>
        <v>0.64363131601722301</v>
      </c>
      <c r="F417">
        <f t="shared" si="19"/>
        <v>1.090562926172318</v>
      </c>
    </row>
    <row r="418" spans="1:6">
      <c r="A418" s="1">
        <v>19936</v>
      </c>
      <c r="B418" s="2">
        <v>3.3272377940973819E-4</v>
      </c>
      <c r="C418">
        <v>35.04</v>
      </c>
      <c r="D418" s="2">
        <f t="shared" si="18"/>
        <v>0</v>
      </c>
      <c r="E418">
        <f t="shared" si="20"/>
        <v>0.64341723580278931</v>
      </c>
      <c r="F418">
        <f t="shared" si="19"/>
        <v>1.0902001906445735</v>
      </c>
    </row>
    <row r="419" spans="1:6">
      <c r="A419" s="1">
        <v>19967</v>
      </c>
      <c r="B419" s="2">
        <v>0</v>
      </c>
      <c r="C419">
        <v>35.04</v>
      </c>
      <c r="D419" s="2">
        <f t="shared" si="18"/>
        <v>0</v>
      </c>
      <c r="E419">
        <f t="shared" si="20"/>
        <v>0.64341723580278931</v>
      </c>
      <c r="F419">
        <f t="shared" si="19"/>
        <v>1.0902001906445735</v>
      </c>
    </row>
    <row r="420" spans="1:6">
      <c r="A420" s="1">
        <v>19997</v>
      </c>
      <c r="B420" s="2">
        <v>-3.3394601074221431E-4</v>
      </c>
      <c r="C420">
        <v>35.04</v>
      </c>
      <c r="D420" s="2">
        <f t="shared" si="18"/>
        <v>0</v>
      </c>
      <c r="E420">
        <f t="shared" si="20"/>
        <v>0.64363217419974861</v>
      </c>
      <c r="F420">
        <f t="shared" si="19"/>
        <v>1.0905643802688219</v>
      </c>
    </row>
    <row r="421" spans="1:6">
      <c r="A421" s="1">
        <v>20028</v>
      </c>
      <c r="B421" s="2">
        <v>-5.8521327395610889E-4</v>
      </c>
      <c r="C421">
        <v>35.04</v>
      </c>
      <c r="D421" s="2">
        <f t="shared" si="18"/>
        <v>0</v>
      </c>
      <c r="E421">
        <f t="shared" si="20"/>
        <v>0.64400905684836418</v>
      </c>
      <c r="F421">
        <f t="shared" si="19"/>
        <v>1.0912029667295322</v>
      </c>
    </row>
    <row r="422" spans="1:6">
      <c r="A422" s="1">
        <v>20058</v>
      </c>
      <c r="B422" s="2">
        <v>-3.3394601074221431E-4</v>
      </c>
      <c r="C422">
        <v>35.04</v>
      </c>
      <c r="D422" s="2">
        <f t="shared" si="18"/>
        <v>0</v>
      </c>
      <c r="E422">
        <f t="shared" si="20"/>
        <v>0.64422419294762268</v>
      </c>
      <c r="F422">
        <f t="shared" si="19"/>
        <v>1.0915674913387206</v>
      </c>
    </row>
    <row r="423" spans="1:6">
      <c r="A423" s="1">
        <v>20089</v>
      </c>
      <c r="B423" s="2">
        <v>-5.8521327395610889E-4</v>
      </c>
      <c r="C423">
        <v>35.04</v>
      </c>
      <c r="D423" s="2">
        <f t="shared" si="18"/>
        <v>0</v>
      </c>
      <c r="E423">
        <f t="shared" si="20"/>
        <v>0.6446014222563381</v>
      </c>
      <c r="F423">
        <f t="shared" si="19"/>
        <v>1.0922066651770854</v>
      </c>
    </row>
    <row r="424" spans="1:6">
      <c r="A424" s="1">
        <v>20120</v>
      </c>
      <c r="B424" s="2">
        <v>-5.8521327395610889E-4</v>
      </c>
      <c r="C424">
        <v>35.03</v>
      </c>
      <c r="D424" s="2">
        <f t="shared" si="18"/>
        <v>-2.8538812785383616E-4</v>
      </c>
      <c r="E424">
        <f t="shared" si="20"/>
        <v>0.64497887245391938</v>
      </c>
      <c r="F424">
        <f t="shared" si="19"/>
        <v>1.0925343279526518</v>
      </c>
    </row>
    <row r="425" spans="1:6">
      <c r="A425" s="1">
        <v>20148</v>
      </c>
      <c r="B425" s="2">
        <v>-5.8521327395610889E-4</v>
      </c>
      <c r="C425">
        <v>35.03</v>
      </c>
      <c r="D425" s="2">
        <f t="shared" si="18"/>
        <v>0</v>
      </c>
      <c r="E425">
        <f t="shared" si="20"/>
        <v>0.64535654366970929</v>
      </c>
      <c r="F425">
        <f t="shared" si="19"/>
        <v>1.0931740679279478</v>
      </c>
    </row>
    <row r="426" spans="1:6">
      <c r="A426" s="1">
        <v>20179</v>
      </c>
      <c r="B426" s="2">
        <v>-5.8521327395610889E-4</v>
      </c>
      <c r="C426">
        <v>35.03</v>
      </c>
      <c r="D426" s="2">
        <f t="shared" si="18"/>
        <v>0</v>
      </c>
      <c r="E426">
        <f t="shared" si="20"/>
        <v>0.64573443603312641</v>
      </c>
      <c r="F426">
        <f t="shared" si="19"/>
        <v>1.0938141825067922</v>
      </c>
    </row>
    <row r="427" spans="1:6">
      <c r="A427" s="1">
        <v>20209</v>
      </c>
      <c r="B427" s="2">
        <v>-3.3394601074221431E-4</v>
      </c>
      <c r="C427">
        <v>35.03</v>
      </c>
      <c r="D427" s="2">
        <f t="shared" si="18"/>
        <v>0</v>
      </c>
      <c r="E427">
        <f t="shared" si="20"/>
        <v>0.64595014850835908</v>
      </c>
      <c r="F427">
        <f t="shared" si="19"/>
        <v>1.0941795794123725</v>
      </c>
    </row>
    <row r="428" spans="1:6">
      <c r="A428" s="1">
        <v>20240</v>
      </c>
      <c r="B428" s="2">
        <v>-5.8521327395610889E-4</v>
      </c>
      <c r="C428">
        <v>35.03</v>
      </c>
      <c r="D428" s="2">
        <f t="shared" si="18"/>
        <v>0</v>
      </c>
      <c r="E428">
        <f t="shared" si="20"/>
        <v>0.64632838846062091</v>
      </c>
      <c r="F428">
        <f t="shared" si="19"/>
        <v>1.0948202827744484</v>
      </c>
    </row>
    <row r="429" spans="1:6">
      <c r="A429" s="1">
        <v>20270</v>
      </c>
      <c r="B429" s="2">
        <v>-5.8521327395610889E-4</v>
      </c>
      <c r="C429">
        <v>35.03</v>
      </c>
      <c r="D429" s="2">
        <f t="shared" si="18"/>
        <v>0</v>
      </c>
      <c r="E429">
        <f t="shared" si="20"/>
        <v>0.64670684989353699</v>
      </c>
      <c r="F429">
        <f t="shared" si="19"/>
        <v>1.0954613613041897</v>
      </c>
    </row>
    <row r="430" spans="1:6">
      <c r="A430" s="1">
        <v>20301</v>
      </c>
      <c r="B430" s="2">
        <v>-3.3394601074221431E-4</v>
      </c>
      <c r="C430">
        <v>35.03</v>
      </c>
      <c r="D430" s="2">
        <f t="shared" si="18"/>
        <v>0</v>
      </c>
      <c r="E430">
        <f t="shared" si="20"/>
        <v>0.6469228872109789</v>
      </c>
      <c r="F430">
        <f t="shared" si="19"/>
        <v>1.0958273084623131</v>
      </c>
    </row>
    <row r="431" spans="1:6">
      <c r="A431" s="1">
        <v>20332</v>
      </c>
      <c r="B431" s="2">
        <v>-3.3394601074221431E-4</v>
      </c>
      <c r="C431">
        <v>35.03</v>
      </c>
      <c r="D431" s="2">
        <f t="shared" si="18"/>
        <v>0</v>
      </c>
      <c r="E431">
        <f t="shared" si="20"/>
        <v>0.64713899669732167</v>
      </c>
      <c r="F431">
        <f t="shared" si="19"/>
        <v>1.0961933778678541</v>
      </c>
    </row>
    <row r="432" spans="1:6">
      <c r="A432" s="1">
        <v>20362</v>
      </c>
      <c r="B432" s="2">
        <v>3.3272377940973819E-4</v>
      </c>
      <c r="C432">
        <v>35.03</v>
      </c>
      <c r="D432" s="2">
        <f t="shared" si="18"/>
        <v>0</v>
      </c>
      <c r="E432">
        <f t="shared" si="20"/>
        <v>0.64692374978230416</v>
      </c>
      <c r="F432">
        <f t="shared" si="19"/>
        <v>1.0958287695780542</v>
      </c>
    </row>
    <row r="433" spans="1:6">
      <c r="A433" s="1">
        <v>20393</v>
      </c>
      <c r="B433" s="2">
        <v>3.3272377940973819E-4</v>
      </c>
      <c r="C433">
        <v>35.03</v>
      </c>
      <c r="D433" s="2">
        <f t="shared" si="18"/>
        <v>0</v>
      </c>
      <c r="E433">
        <f t="shared" si="20"/>
        <v>0.64670857446123275</v>
      </c>
      <c r="F433">
        <f t="shared" si="19"/>
        <v>1.0954642825617518</v>
      </c>
    </row>
    <row r="434" spans="1:6">
      <c r="A434" s="1">
        <v>20423</v>
      </c>
      <c r="B434" s="2">
        <v>3.3272377940973819E-4</v>
      </c>
      <c r="C434">
        <v>35.03</v>
      </c>
      <c r="D434" s="2">
        <f t="shared" si="18"/>
        <v>0</v>
      </c>
      <c r="E434">
        <f t="shared" si="20"/>
        <v>0.64649347071029428</v>
      </c>
      <c r="F434">
        <f t="shared" si="19"/>
        <v>1.09509991677861</v>
      </c>
    </row>
    <row r="435" spans="1:6">
      <c r="A435" s="1">
        <v>20454</v>
      </c>
      <c r="B435" s="2">
        <v>3.3272377940973819E-4</v>
      </c>
      <c r="C435">
        <v>35.03</v>
      </c>
      <c r="D435" s="2">
        <f t="shared" si="18"/>
        <v>0</v>
      </c>
      <c r="E435">
        <f t="shared" si="20"/>
        <v>0.64627843850568367</v>
      </c>
      <c r="F435">
        <f t="shared" si="19"/>
        <v>1.0947356721883048</v>
      </c>
    </row>
    <row r="436" spans="1:6">
      <c r="A436" s="1">
        <v>20485</v>
      </c>
      <c r="B436" s="2">
        <v>3.3272377940973819E-4</v>
      </c>
      <c r="C436">
        <v>34.99</v>
      </c>
      <c r="D436" s="2">
        <f t="shared" si="18"/>
        <v>-1.1418783899515006E-3</v>
      </c>
      <c r="E436">
        <f t="shared" si="20"/>
        <v>0.64606347782360363</v>
      </c>
      <c r="F436">
        <f t="shared" si="19"/>
        <v>1.0931219095284301</v>
      </c>
    </row>
    <row r="437" spans="1:6">
      <c r="A437" s="1">
        <v>20514</v>
      </c>
      <c r="B437" s="2">
        <v>3.3272377940973819E-4</v>
      </c>
      <c r="C437">
        <v>34.99</v>
      </c>
      <c r="D437" s="2">
        <f t="shared" si="18"/>
        <v>0</v>
      </c>
      <c r="E437">
        <f t="shared" si="20"/>
        <v>0.64584858864026484</v>
      </c>
      <c r="F437">
        <f t="shared" si="19"/>
        <v>1.0927583228492703</v>
      </c>
    </row>
    <row r="438" spans="1:6">
      <c r="A438" s="1">
        <v>20545</v>
      </c>
      <c r="B438" s="2">
        <v>3.3272377940973819E-4</v>
      </c>
      <c r="C438">
        <v>34.99</v>
      </c>
      <c r="D438" s="2">
        <f t="shared" si="18"/>
        <v>0</v>
      </c>
      <c r="E438">
        <f t="shared" si="20"/>
        <v>0.64563377093188579</v>
      </c>
      <c r="F438">
        <f t="shared" si="19"/>
        <v>1.0923948571038069</v>
      </c>
    </row>
    <row r="439" spans="1:6">
      <c r="A439" s="1">
        <v>20575</v>
      </c>
      <c r="B439" s="2">
        <v>5.8147013295517525E-4</v>
      </c>
      <c r="C439">
        <v>34.99</v>
      </c>
      <c r="D439" s="2">
        <f t="shared" si="18"/>
        <v>0</v>
      </c>
      <c r="E439">
        <f t="shared" si="20"/>
        <v>0.64525857234403439</v>
      </c>
      <c r="F439">
        <f t="shared" si="19"/>
        <v>1.0917600312532789</v>
      </c>
    </row>
    <row r="440" spans="1:6">
      <c r="A440" s="1">
        <v>20606</v>
      </c>
      <c r="B440" s="2">
        <v>9.1207735967446801E-4</v>
      </c>
      <c r="C440">
        <v>34.99</v>
      </c>
      <c r="D440" s="2">
        <f t="shared" si="18"/>
        <v>0</v>
      </c>
      <c r="E440">
        <f t="shared" si="20"/>
        <v>0.64467058290092227</v>
      </c>
      <c r="F440">
        <f t="shared" si="19"/>
        <v>1.0907651690378779</v>
      </c>
    </row>
    <row r="441" spans="1:6">
      <c r="A441" s="1">
        <v>20636</v>
      </c>
      <c r="B441" s="2">
        <v>1.5697102274137009E-3</v>
      </c>
      <c r="C441">
        <v>34.99</v>
      </c>
      <c r="D441" s="2">
        <f t="shared" si="18"/>
        <v>0</v>
      </c>
      <c r="E441">
        <f t="shared" si="20"/>
        <v>0.64366022286610991</v>
      </c>
      <c r="F441">
        <f t="shared" si="19"/>
        <v>1.0890556672188216</v>
      </c>
    </row>
    <row r="442" spans="1:6">
      <c r="A442" s="1">
        <v>20667</v>
      </c>
      <c r="B442" s="2">
        <v>1.8151029571964461E-3</v>
      </c>
      <c r="C442">
        <v>34.99</v>
      </c>
      <c r="D442" s="2">
        <f t="shared" si="18"/>
        <v>0</v>
      </c>
      <c r="E442">
        <f t="shared" si="20"/>
        <v>0.64249403005218109</v>
      </c>
      <c r="F442">
        <f t="shared" si="19"/>
        <v>1.0870825005573435</v>
      </c>
    </row>
    <row r="443" spans="1:6">
      <c r="A443" s="1">
        <v>20698</v>
      </c>
      <c r="B443" s="2">
        <v>1.5697102274137009E-3</v>
      </c>
      <c r="C443">
        <v>34.99</v>
      </c>
      <c r="D443" s="2">
        <f t="shared" si="18"/>
        <v>0</v>
      </c>
      <c r="E443">
        <f t="shared" si="20"/>
        <v>0.64148708122003628</v>
      </c>
      <c r="F443">
        <f t="shared" si="19"/>
        <v>1.0853787704008275</v>
      </c>
    </row>
    <row r="444" spans="1:6">
      <c r="A444" s="1">
        <v>20728</v>
      </c>
      <c r="B444" s="2">
        <v>1.5697102274137009E-3</v>
      </c>
      <c r="C444">
        <v>34.99</v>
      </c>
      <c r="D444" s="2">
        <f t="shared" si="18"/>
        <v>0</v>
      </c>
      <c r="E444">
        <f t="shared" si="20"/>
        <v>0.64048171052854819</v>
      </c>
      <c r="F444">
        <f t="shared" si="19"/>
        <v>1.0836777104155679</v>
      </c>
    </row>
    <row r="445" spans="1:6">
      <c r="A445" s="1">
        <v>20759</v>
      </c>
      <c r="B445" s="2">
        <v>1.8151029571964461E-3</v>
      </c>
      <c r="C445">
        <v>34.99</v>
      </c>
      <c r="D445" s="2">
        <f t="shared" si="18"/>
        <v>0</v>
      </c>
      <c r="E445">
        <f t="shared" si="20"/>
        <v>0.63932127658881321</v>
      </c>
      <c r="F445">
        <f t="shared" si="19"/>
        <v>1.0817142876132795</v>
      </c>
    </row>
    <row r="446" spans="1:6">
      <c r="A446" s="1">
        <v>20789</v>
      </c>
      <c r="B446" s="2">
        <v>1.8151029571964461E-3</v>
      </c>
      <c r="C446">
        <v>34.99</v>
      </c>
      <c r="D446" s="2">
        <f t="shared" si="18"/>
        <v>0</v>
      </c>
      <c r="E446">
        <f t="shared" si="20"/>
        <v>0.63816294513991656</v>
      </c>
      <c r="F446">
        <f t="shared" si="19"/>
        <v>1.0797544221685553</v>
      </c>
    </row>
    <row r="447" spans="1:6">
      <c r="A447" s="1">
        <v>20820</v>
      </c>
      <c r="B447" s="2">
        <v>2.4662697723036864E-3</v>
      </c>
      <c r="C447">
        <v>34.99</v>
      </c>
      <c r="D447" s="2">
        <f t="shared" si="18"/>
        <v>0</v>
      </c>
      <c r="E447">
        <f t="shared" si="20"/>
        <v>0.6365929352265054</v>
      </c>
      <c r="F447">
        <f t="shared" si="19"/>
        <v>1.0770980079098387</v>
      </c>
    </row>
    <row r="448" spans="1:6">
      <c r="A448" s="1">
        <v>20851</v>
      </c>
      <c r="B448" s="2">
        <v>2.4662697723036864E-3</v>
      </c>
      <c r="C448">
        <v>34.950000000000003</v>
      </c>
      <c r="D448" s="2">
        <f t="shared" si="18"/>
        <v>-1.1431837667904565E-3</v>
      </c>
      <c r="E448">
        <f t="shared" si="20"/>
        <v>0.63502678785501543</v>
      </c>
      <c r="F448">
        <f t="shared" si="19"/>
        <v>1.0732198373081641</v>
      </c>
    </row>
    <row r="449" spans="1:6">
      <c r="A449" s="1">
        <v>20879</v>
      </c>
      <c r="B449" s="2">
        <v>2.7901164905321796E-3</v>
      </c>
      <c r="C449">
        <v>34.950000000000003</v>
      </c>
      <c r="D449" s="2">
        <f t="shared" si="18"/>
        <v>0</v>
      </c>
      <c r="E449">
        <f t="shared" si="20"/>
        <v>0.63325991891246469</v>
      </c>
      <c r="F449">
        <f t="shared" si="19"/>
        <v>1.0702337604444239</v>
      </c>
    </row>
    <row r="450" spans="1:6">
      <c r="A450" s="1">
        <v>20910</v>
      </c>
      <c r="B450" s="2">
        <v>3.0322487646148311E-3</v>
      </c>
      <c r="C450">
        <v>34.950000000000003</v>
      </c>
      <c r="D450" s="2">
        <f t="shared" si="18"/>
        <v>0</v>
      </c>
      <c r="E450">
        <f t="shared" si="20"/>
        <v>0.63134552223262974</v>
      </c>
      <c r="F450">
        <f t="shared" si="19"/>
        <v>1.0669983559976042</v>
      </c>
    </row>
    <row r="451" spans="1:6">
      <c r="A451" s="1">
        <v>20940</v>
      </c>
      <c r="B451" s="2">
        <v>3.0322487646148311E-3</v>
      </c>
      <c r="C451">
        <v>34.950000000000003</v>
      </c>
      <c r="D451" s="2">
        <f t="shared" si="18"/>
        <v>0</v>
      </c>
      <c r="E451">
        <f t="shared" si="20"/>
        <v>0.6294369129309918</v>
      </c>
      <c r="F451">
        <f t="shared" si="19"/>
        <v>1.0637727324438204</v>
      </c>
    </row>
    <row r="452" spans="1:6">
      <c r="A452" s="1">
        <v>20971</v>
      </c>
      <c r="B452" s="2">
        <v>3.0322487646148311E-3</v>
      </c>
      <c r="C452">
        <v>34.950000000000003</v>
      </c>
      <c r="D452" s="2">
        <f t="shared" si="18"/>
        <v>0</v>
      </c>
      <c r="E452">
        <f t="shared" si="20"/>
        <v>0.62753407351183188</v>
      </c>
      <c r="F452">
        <f t="shared" si="19"/>
        <v>1.0605568602146309</v>
      </c>
    </row>
    <row r="453" spans="1:6">
      <c r="A453" s="1">
        <v>21001</v>
      </c>
      <c r="B453" s="2">
        <v>2.7092626147666721E-3</v>
      </c>
      <c r="C453">
        <v>34.950000000000003</v>
      </c>
      <c r="D453" s="2">
        <f t="shared" ref="D453:D516" si="21">C453/C452-1</f>
        <v>0</v>
      </c>
      <c r="E453">
        <f t="shared" si="20"/>
        <v>0.62583851262669121</v>
      </c>
      <c r="F453">
        <f t="shared" ref="F453:F516" si="22">F452*(1+D453)/(1+B453)</f>
        <v>1.0576912967264458</v>
      </c>
    </row>
    <row r="454" spans="1:6">
      <c r="A454" s="1">
        <v>21032</v>
      </c>
      <c r="B454" s="2">
        <v>2.7092626147666721E-3</v>
      </c>
      <c r="C454">
        <v>34.950000000000003</v>
      </c>
      <c r="D454" s="2">
        <f t="shared" si="21"/>
        <v>0</v>
      </c>
      <c r="E454">
        <f t="shared" ref="E454:E517" si="23">E453/(1+B454)</f>
        <v>0.62414753304930193</v>
      </c>
      <c r="F454">
        <f t="shared" si="22"/>
        <v>1.0548334758255871</v>
      </c>
    </row>
    <row r="455" spans="1:6">
      <c r="A455" s="1">
        <v>21063</v>
      </c>
      <c r="B455" s="2">
        <v>3.0322487646148311E-3</v>
      </c>
      <c r="C455">
        <v>34.950000000000003</v>
      </c>
      <c r="D455" s="2">
        <f t="shared" si="21"/>
        <v>0</v>
      </c>
      <c r="E455">
        <f t="shared" si="23"/>
        <v>0.62226068385940092</v>
      </c>
      <c r="F455">
        <f t="shared" si="22"/>
        <v>1.0516446277024225</v>
      </c>
    </row>
    <row r="456" spans="1:6">
      <c r="A456" s="1">
        <v>21093</v>
      </c>
      <c r="B456" s="2">
        <v>2.7092626147666721E-3</v>
      </c>
      <c r="C456">
        <v>34.950000000000003</v>
      </c>
      <c r="D456" s="2">
        <f t="shared" si="21"/>
        <v>0</v>
      </c>
      <c r="E456">
        <f t="shared" si="23"/>
        <v>0.62057937136905539</v>
      </c>
      <c r="F456">
        <f t="shared" si="22"/>
        <v>1.0488031445526362</v>
      </c>
    </row>
    <row r="457" spans="1:6">
      <c r="A457" s="1">
        <v>21124</v>
      </c>
      <c r="B457" s="2">
        <v>2.3851279739270925E-3</v>
      </c>
      <c r="C457">
        <v>34.950000000000003</v>
      </c>
      <c r="D457" s="2">
        <f t="shared" si="21"/>
        <v>0</v>
      </c>
      <c r="E457">
        <f t="shared" si="23"/>
        <v>0.61910273212393185</v>
      </c>
      <c r="F457">
        <f t="shared" si="22"/>
        <v>1.0463075671050024</v>
      </c>
    </row>
    <row r="458" spans="1:6">
      <c r="A458" s="1">
        <v>21154</v>
      </c>
      <c r="B458" s="2">
        <v>2.7092626147666721E-3</v>
      </c>
      <c r="C458">
        <v>34.950000000000003</v>
      </c>
      <c r="D458" s="2">
        <f t="shared" si="21"/>
        <v>0</v>
      </c>
      <c r="E458">
        <f t="shared" si="23"/>
        <v>0.61742995223709873</v>
      </c>
      <c r="F458">
        <f t="shared" si="22"/>
        <v>1.0434805043852335</v>
      </c>
    </row>
    <row r="459" spans="1:6">
      <c r="A459" s="1">
        <v>21185</v>
      </c>
      <c r="B459" s="2">
        <v>2.3851279739270925E-3</v>
      </c>
      <c r="C459">
        <v>34.950000000000003</v>
      </c>
      <c r="D459" s="2">
        <f t="shared" si="21"/>
        <v>0</v>
      </c>
      <c r="E459">
        <f t="shared" si="23"/>
        <v>0.61596080688575283</v>
      </c>
      <c r="F459">
        <f t="shared" si="22"/>
        <v>1.040997591907983</v>
      </c>
    </row>
    <row r="460" spans="1:6">
      <c r="A460" s="1">
        <v>21216</v>
      </c>
      <c r="B460" s="2">
        <v>2.9516094330215292E-3</v>
      </c>
      <c r="C460">
        <v>35.1</v>
      </c>
      <c r="D460" s="2">
        <f t="shared" si="21"/>
        <v>4.2918454935620964E-3</v>
      </c>
      <c r="E460">
        <f t="shared" si="23"/>
        <v>0.61414808161478651</v>
      </c>
      <c r="F460">
        <f t="shared" si="22"/>
        <v>1.0423886685047887</v>
      </c>
    </row>
    <row r="461" spans="1:6">
      <c r="A461" s="1">
        <v>21244</v>
      </c>
      <c r="B461" s="2">
        <v>2.6283369587845051E-3</v>
      </c>
      <c r="C461">
        <v>35.1</v>
      </c>
      <c r="D461" s="2">
        <f t="shared" si="21"/>
        <v>0</v>
      </c>
      <c r="E461">
        <f t="shared" si="23"/>
        <v>0.61253812502212635</v>
      </c>
      <c r="F461">
        <f t="shared" si="22"/>
        <v>1.039656101947614</v>
      </c>
    </row>
    <row r="462" spans="1:6">
      <c r="A462" s="1">
        <v>21275</v>
      </c>
      <c r="B462" s="2">
        <v>2.9516094330215292E-3</v>
      </c>
      <c r="C462">
        <v>35.1</v>
      </c>
      <c r="D462" s="2">
        <f t="shared" si="21"/>
        <v>0</v>
      </c>
      <c r="E462">
        <f t="shared" si="23"/>
        <v>0.61073547244058979</v>
      </c>
      <c r="F462">
        <f t="shared" si="22"/>
        <v>1.0365964740166695</v>
      </c>
    </row>
    <row r="463" spans="1:6">
      <c r="A463" s="1">
        <v>21305</v>
      </c>
      <c r="B463" s="2">
        <v>2.9516094330215292E-3</v>
      </c>
      <c r="C463">
        <v>35.1</v>
      </c>
      <c r="D463" s="2">
        <f t="shared" si="21"/>
        <v>0</v>
      </c>
      <c r="E463">
        <f t="shared" si="23"/>
        <v>0.608938124926929</v>
      </c>
      <c r="F463">
        <f t="shared" si="22"/>
        <v>1.0335458503353594</v>
      </c>
    </row>
    <row r="464" spans="1:6">
      <c r="A464" s="1">
        <v>21336</v>
      </c>
      <c r="B464" s="2">
        <v>2.6283369587845051E-3</v>
      </c>
      <c r="C464">
        <v>35.1</v>
      </c>
      <c r="D464" s="2">
        <f t="shared" si="21"/>
        <v>0</v>
      </c>
      <c r="E464">
        <f t="shared" si="23"/>
        <v>0.60734182595914488</v>
      </c>
      <c r="F464">
        <f t="shared" si="22"/>
        <v>1.0308364647565769</v>
      </c>
    </row>
    <row r="465" spans="1:6">
      <c r="A465" s="1">
        <v>21366</v>
      </c>
      <c r="B465" s="2">
        <v>2.3039138595752906E-3</v>
      </c>
      <c r="C465">
        <v>35.1</v>
      </c>
      <c r="D465" s="2">
        <f t="shared" si="21"/>
        <v>0</v>
      </c>
      <c r="E465">
        <f t="shared" si="23"/>
        <v>0.60594577908057001</v>
      </c>
      <c r="F465">
        <f t="shared" si="22"/>
        <v>1.0284669654607366</v>
      </c>
    </row>
    <row r="466" spans="1:6">
      <c r="A466" s="1">
        <v>21397</v>
      </c>
      <c r="B466" s="2">
        <v>2.0598362698427408E-3</v>
      </c>
      <c r="C466">
        <v>35.1</v>
      </c>
      <c r="D466" s="2">
        <f t="shared" si="21"/>
        <v>0</v>
      </c>
      <c r="E466">
        <f t="shared" si="23"/>
        <v>0.60470019568511679</v>
      </c>
      <c r="F466">
        <f t="shared" si="22"/>
        <v>1.0263528466415679</v>
      </c>
    </row>
    <row r="467" spans="1:6">
      <c r="A467" s="1">
        <v>21428</v>
      </c>
      <c r="B467" s="2">
        <v>1.73337883251512E-3</v>
      </c>
      <c r="C467">
        <v>35.1</v>
      </c>
      <c r="D467" s="2">
        <f t="shared" si="21"/>
        <v>0</v>
      </c>
      <c r="E467">
        <f t="shared" si="23"/>
        <v>0.60365383490552493</v>
      </c>
      <c r="F467">
        <f t="shared" si="22"/>
        <v>1.0245768667883923</v>
      </c>
    </row>
    <row r="468" spans="1:6">
      <c r="A468" s="1">
        <v>21458</v>
      </c>
      <c r="B468" s="2">
        <v>1.73337883251512E-3</v>
      </c>
      <c r="C468">
        <v>35.1</v>
      </c>
      <c r="D468" s="2">
        <f t="shared" si="21"/>
        <v>0</v>
      </c>
      <c r="E468">
        <f t="shared" si="23"/>
        <v>0.60260928472710185</v>
      </c>
      <c r="F468">
        <f t="shared" si="22"/>
        <v>1.0228039600542218</v>
      </c>
    </row>
    <row r="469" spans="1:6">
      <c r="A469" s="1">
        <v>21489</v>
      </c>
      <c r="B469" s="2">
        <v>1.73337883251512E-3</v>
      </c>
      <c r="C469">
        <v>35.1</v>
      </c>
      <c r="D469" s="2">
        <f t="shared" si="21"/>
        <v>0</v>
      </c>
      <c r="E469">
        <f t="shared" si="23"/>
        <v>0.60156654201682058</v>
      </c>
      <c r="F469">
        <f t="shared" si="22"/>
        <v>1.0210341211213942</v>
      </c>
    </row>
    <row r="470" spans="1:6">
      <c r="A470" s="1">
        <v>21519</v>
      </c>
      <c r="B470" s="2">
        <v>1.73337883251512E-3</v>
      </c>
      <c r="C470">
        <v>35.1</v>
      </c>
      <c r="D470" s="2">
        <f t="shared" si="21"/>
        <v>0</v>
      </c>
      <c r="E470">
        <f t="shared" si="23"/>
        <v>0.60052560364707541</v>
      </c>
      <c r="F470">
        <f t="shared" si="22"/>
        <v>1.0192673446814495</v>
      </c>
    </row>
    <row r="471" spans="1:6">
      <c r="A471" s="1">
        <v>21550</v>
      </c>
      <c r="B471" s="2">
        <v>1.4877654706024757E-3</v>
      </c>
      <c r="C471">
        <v>35.1</v>
      </c>
      <c r="D471" s="2">
        <f t="shared" si="21"/>
        <v>0</v>
      </c>
      <c r="E471">
        <f t="shared" si="23"/>
        <v>0.59963348964616303</v>
      </c>
      <c r="F471">
        <f t="shared" si="22"/>
        <v>1.0177531666624928</v>
      </c>
    </row>
    <row r="472" spans="1:6">
      <c r="A472" s="1">
        <v>21581</v>
      </c>
      <c r="B472" s="2">
        <v>1.1592468385308585E-3</v>
      </c>
      <c r="C472">
        <v>35.1</v>
      </c>
      <c r="D472" s="2">
        <f t="shared" si="21"/>
        <v>0</v>
      </c>
      <c r="E472">
        <f t="shared" si="23"/>
        <v>0.59893917130535501</v>
      </c>
      <c r="F472">
        <f t="shared" si="22"/>
        <v>1.016574705648839</v>
      </c>
    </row>
    <row r="473" spans="1:6">
      <c r="A473" s="1">
        <v>21609</v>
      </c>
      <c r="B473" s="2">
        <v>8.295381143461622E-4</v>
      </c>
      <c r="C473">
        <v>35.1</v>
      </c>
      <c r="D473" s="2">
        <f t="shared" si="21"/>
        <v>0</v>
      </c>
      <c r="E473">
        <f t="shared" si="23"/>
        <v>0.59844274024306965</v>
      </c>
      <c r="F473">
        <f t="shared" si="22"/>
        <v>1.0157321171437028</v>
      </c>
    </row>
    <row r="474" spans="1:6">
      <c r="A474" s="1">
        <v>21640</v>
      </c>
      <c r="B474" s="2">
        <v>2.4965690741618474E-4</v>
      </c>
      <c r="C474">
        <v>35.1</v>
      </c>
      <c r="D474" s="2">
        <f t="shared" si="21"/>
        <v>0</v>
      </c>
      <c r="E474">
        <f t="shared" si="23"/>
        <v>0.59829337217004608</v>
      </c>
      <c r="F474">
        <f t="shared" si="22"/>
        <v>1.0154785958979036</v>
      </c>
    </row>
    <row r="475" spans="1:6">
      <c r="A475" s="1">
        <v>21670</v>
      </c>
      <c r="B475" s="2">
        <v>2.4965690741618474E-4</v>
      </c>
      <c r="C475">
        <v>35.1</v>
      </c>
      <c r="D475" s="2">
        <f t="shared" si="21"/>
        <v>0</v>
      </c>
      <c r="E475">
        <f t="shared" si="23"/>
        <v>0.59814404137848609</v>
      </c>
      <c r="F475">
        <f t="shared" si="22"/>
        <v>1.0152251379296369</v>
      </c>
    </row>
    <row r="476" spans="1:6">
      <c r="A476" s="1">
        <v>21701</v>
      </c>
      <c r="B476" s="2">
        <v>2.4965690741618474E-4</v>
      </c>
      <c r="C476">
        <v>35.1</v>
      </c>
      <c r="D476" s="2">
        <f t="shared" si="21"/>
        <v>0</v>
      </c>
      <c r="E476">
        <f t="shared" si="23"/>
        <v>0.59799474785908446</v>
      </c>
      <c r="F476">
        <f t="shared" si="22"/>
        <v>1.0149717432231089</v>
      </c>
    </row>
    <row r="477" spans="1:6">
      <c r="A477" s="1">
        <v>21731</v>
      </c>
      <c r="B477" s="2">
        <v>5.8147013295517525E-4</v>
      </c>
      <c r="C477">
        <v>35.1</v>
      </c>
      <c r="D477" s="2">
        <f t="shared" si="21"/>
        <v>0</v>
      </c>
      <c r="E477">
        <f t="shared" si="23"/>
        <v>0.59764723384256169</v>
      </c>
      <c r="F477">
        <f t="shared" si="22"/>
        <v>1.0143819104387788</v>
      </c>
    </row>
    <row r="478" spans="1:6">
      <c r="A478" s="1">
        <v>21762</v>
      </c>
      <c r="B478" s="2">
        <v>5.8147013295517525E-4</v>
      </c>
      <c r="C478">
        <v>35.1</v>
      </c>
      <c r="D478" s="2">
        <f t="shared" si="21"/>
        <v>0</v>
      </c>
      <c r="E478">
        <f t="shared" si="23"/>
        <v>0.59729992177763158</v>
      </c>
      <c r="F478">
        <f t="shared" si="22"/>
        <v>1.0137924204252851</v>
      </c>
    </row>
    <row r="479" spans="1:6">
      <c r="A479" s="1">
        <v>21793</v>
      </c>
      <c r="B479" s="2">
        <v>8.295381143461622E-4</v>
      </c>
      <c r="C479">
        <v>35.1</v>
      </c>
      <c r="D479" s="2">
        <f t="shared" si="21"/>
        <v>0</v>
      </c>
      <c r="E479">
        <f t="shared" si="23"/>
        <v>0.59680484940822087</v>
      </c>
      <c r="F479">
        <f t="shared" si="22"/>
        <v>1.01295213801879</v>
      </c>
    </row>
    <row r="480" spans="1:6">
      <c r="A480" s="1">
        <v>21823</v>
      </c>
      <c r="B480" s="2">
        <v>1.1592468385308585E-3</v>
      </c>
      <c r="C480">
        <v>35.1</v>
      </c>
      <c r="D480" s="2">
        <f t="shared" si="21"/>
        <v>0</v>
      </c>
      <c r="E480">
        <f t="shared" si="23"/>
        <v>0.59611380636279021</v>
      </c>
      <c r="F480">
        <f t="shared" si="22"/>
        <v>1.0117792361380058</v>
      </c>
    </row>
    <row r="481" spans="1:6">
      <c r="A481" s="1">
        <v>21854</v>
      </c>
      <c r="B481" s="2">
        <v>1.4057468926966799E-3</v>
      </c>
      <c r="C481">
        <v>35.1</v>
      </c>
      <c r="D481" s="2">
        <f t="shared" si="21"/>
        <v>0</v>
      </c>
      <c r="E481">
        <f t="shared" si="23"/>
        <v>0.59527699757315788</v>
      </c>
      <c r="F481">
        <f t="shared" si="22"/>
        <v>1.0103589272155642</v>
      </c>
    </row>
    <row r="482" spans="1:6">
      <c r="A482" s="1">
        <v>21884</v>
      </c>
      <c r="B482" s="2">
        <v>1.1592468385308585E-3</v>
      </c>
      <c r="C482">
        <v>35.1</v>
      </c>
      <c r="D482" s="2">
        <f t="shared" si="21"/>
        <v>0</v>
      </c>
      <c r="E482">
        <f t="shared" si="23"/>
        <v>0.59458772363430556</v>
      </c>
      <c r="F482">
        <f t="shared" si="22"/>
        <v>1.0091890280253457</v>
      </c>
    </row>
    <row r="483" spans="1:6">
      <c r="A483" s="1">
        <v>21915</v>
      </c>
      <c r="B483" s="2">
        <v>1.4057468926966799E-3</v>
      </c>
      <c r="C483">
        <v>35.1</v>
      </c>
      <c r="D483" s="2">
        <f t="shared" si="21"/>
        <v>0</v>
      </c>
      <c r="E483">
        <f t="shared" si="23"/>
        <v>0.5937530571192311</v>
      </c>
      <c r="F483">
        <f t="shared" si="22"/>
        <v>1.007772355168522</v>
      </c>
    </row>
    <row r="484" spans="1:6">
      <c r="A484" s="1">
        <v>21946</v>
      </c>
      <c r="B484" s="2">
        <v>8.295381143461622E-4</v>
      </c>
      <c r="C484">
        <v>35.270000000000003</v>
      </c>
      <c r="D484" s="2">
        <f t="shared" si="21"/>
        <v>4.8433048433049741E-3</v>
      </c>
      <c r="E484">
        <f t="shared" si="23"/>
        <v>0.59326092457054758</v>
      </c>
      <c r="F484">
        <f t="shared" si="22"/>
        <v>1.0118139656481255</v>
      </c>
    </row>
    <row r="485" spans="1:6">
      <c r="A485" s="1">
        <v>21975</v>
      </c>
      <c r="B485" s="2">
        <v>1.4057468926966799E-3</v>
      </c>
      <c r="C485">
        <v>35.270000000000003</v>
      </c>
      <c r="D485" s="2">
        <f t="shared" si="21"/>
        <v>0</v>
      </c>
      <c r="E485">
        <f t="shared" si="23"/>
        <v>0.59242812058089489</v>
      </c>
      <c r="F485">
        <f t="shared" si="22"/>
        <v>1.0103936079733165</v>
      </c>
    </row>
    <row r="486" spans="1:6">
      <c r="A486" s="1">
        <v>22006</v>
      </c>
      <c r="B486" s="2">
        <v>1.4057468926966799E-3</v>
      </c>
      <c r="C486">
        <v>35.270000000000003</v>
      </c>
      <c r="D486" s="2">
        <f t="shared" si="21"/>
        <v>0</v>
      </c>
      <c r="E486">
        <f t="shared" si="23"/>
        <v>0.59159648565944889</v>
      </c>
      <c r="F486">
        <f t="shared" si="22"/>
        <v>1.0089752441590321</v>
      </c>
    </row>
    <row r="487" spans="1:6">
      <c r="A487" s="1">
        <v>22036</v>
      </c>
      <c r="B487" s="2">
        <v>1.4057468926966799E-3</v>
      </c>
      <c r="C487">
        <v>35.270000000000003</v>
      </c>
      <c r="D487" s="2">
        <f t="shared" si="21"/>
        <v>0</v>
      </c>
      <c r="E487">
        <f t="shared" si="23"/>
        <v>0.59076601816510255</v>
      </c>
      <c r="F487">
        <f t="shared" si="22"/>
        <v>1.0075588714063437</v>
      </c>
    </row>
    <row r="488" spans="1:6">
      <c r="A488" s="1">
        <v>22067</v>
      </c>
      <c r="B488" s="2">
        <v>1.4057468926966799E-3</v>
      </c>
      <c r="C488">
        <v>35.270000000000003</v>
      </c>
      <c r="D488" s="2">
        <f t="shared" si="21"/>
        <v>0</v>
      </c>
      <c r="E488">
        <f t="shared" si="23"/>
        <v>0.58993671645905255</v>
      </c>
      <c r="F488">
        <f t="shared" si="22"/>
        <v>1.0061444869202516</v>
      </c>
    </row>
    <row r="489" spans="1:6">
      <c r="A489" s="1">
        <v>22097</v>
      </c>
      <c r="B489" s="2">
        <v>1.4057468926966799E-3</v>
      </c>
      <c r="C489">
        <v>35.270000000000003</v>
      </c>
      <c r="D489" s="2">
        <f t="shared" si="21"/>
        <v>0</v>
      </c>
      <c r="E489">
        <f t="shared" si="23"/>
        <v>0.58910857890479618</v>
      </c>
      <c r="F489">
        <f t="shared" si="22"/>
        <v>1.0047320879096799</v>
      </c>
    </row>
    <row r="490" spans="1:6">
      <c r="A490" s="1">
        <v>22128</v>
      </c>
      <c r="B490" s="2">
        <v>1.1592468385308585E-3</v>
      </c>
      <c r="C490">
        <v>35.270000000000003</v>
      </c>
      <c r="D490" s="2">
        <f t="shared" si="21"/>
        <v>0</v>
      </c>
      <c r="E490">
        <f t="shared" si="23"/>
        <v>0.58842644740593286</v>
      </c>
      <c r="F490">
        <f t="shared" si="22"/>
        <v>1.0035687040622472</v>
      </c>
    </row>
    <row r="491" spans="1:6">
      <c r="A491" s="1">
        <v>22159</v>
      </c>
      <c r="B491" s="2">
        <v>1.1592468385308585E-3</v>
      </c>
      <c r="C491">
        <v>35.270000000000003</v>
      </c>
      <c r="D491" s="2">
        <f t="shared" si="21"/>
        <v>0</v>
      </c>
      <c r="E491">
        <f t="shared" si="23"/>
        <v>0.58774510575022987</v>
      </c>
      <c r="F491">
        <f t="shared" si="22"/>
        <v>1.0024066673022547</v>
      </c>
    </row>
    <row r="492" spans="1:6">
      <c r="A492" s="1">
        <v>22189</v>
      </c>
      <c r="B492" s="2">
        <v>8.295381143461622E-4</v>
      </c>
      <c r="C492">
        <v>35.270000000000003</v>
      </c>
      <c r="D492" s="2">
        <f t="shared" si="21"/>
        <v>0</v>
      </c>
      <c r="E492">
        <f t="shared" si="23"/>
        <v>0.58725795289535032</v>
      </c>
      <c r="F492">
        <f t="shared" si="22"/>
        <v>1.0015758219835118</v>
      </c>
    </row>
    <row r="493" spans="1:6">
      <c r="A493" s="1">
        <v>22220</v>
      </c>
      <c r="B493" s="2">
        <v>1.1592468385308585E-3</v>
      </c>
      <c r="C493">
        <v>35.270000000000003</v>
      </c>
      <c r="D493" s="2">
        <f t="shared" si="21"/>
        <v>0</v>
      </c>
      <c r="E493">
        <f t="shared" si="23"/>
        <v>0.58657796424474773</v>
      </c>
      <c r="F493">
        <f t="shared" si="22"/>
        <v>1.0004160927907289</v>
      </c>
    </row>
    <row r="494" spans="1:6">
      <c r="A494" s="1">
        <v>22250</v>
      </c>
      <c r="B494" s="2">
        <v>1.1592468385308585E-3</v>
      </c>
      <c r="C494">
        <v>35.270000000000003</v>
      </c>
      <c r="D494" s="2">
        <f t="shared" si="21"/>
        <v>0</v>
      </c>
      <c r="E494">
        <f t="shared" si="23"/>
        <v>0.58589876295609178</v>
      </c>
      <c r="F494">
        <f t="shared" si="22"/>
        <v>0.99925770645364487</v>
      </c>
    </row>
    <row r="495" spans="1:6">
      <c r="A495" s="1">
        <v>22281</v>
      </c>
      <c r="B495" s="2">
        <v>1.1592468385308585E-3</v>
      </c>
      <c r="C495">
        <v>35.270000000000003</v>
      </c>
      <c r="D495" s="2">
        <f t="shared" si="21"/>
        <v>0</v>
      </c>
      <c r="E495">
        <f t="shared" si="23"/>
        <v>0.58522034811769241</v>
      </c>
      <c r="F495">
        <f t="shared" si="22"/>
        <v>0.9981006614173612</v>
      </c>
    </row>
    <row r="496" spans="1:6">
      <c r="A496" s="1">
        <v>22312</v>
      </c>
      <c r="B496" s="2">
        <v>1.4057468926966799E-3</v>
      </c>
      <c r="C496">
        <v>35.25</v>
      </c>
      <c r="D496" s="2">
        <f t="shared" si="21"/>
        <v>-5.6705415367175327E-4</v>
      </c>
      <c r="E496">
        <f t="shared" si="23"/>
        <v>0.58439883127652981</v>
      </c>
      <c r="F496">
        <f t="shared" si="22"/>
        <v>0.99613437149408579</v>
      </c>
    </row>
    <row r="497" spans="1:6">
      <c r="A497" s="1">
        <v>22340</v>
      </c>
      <c r="B497" s="2">
        <v>1.1592468385308585E-3</v>
      </c>
      <c r="C497">
        <v>35.25</v>
      </c>
      <c r="D497" s="2">
        <f t="shared" si="21"/>
        <v>0</v>
      </c>
      <c r="E497">
        <f t="shared" si="23"/>
        <v>0.58372215321583387</v>
      </c>
      <c r="F497">
        <f t="shared" si="22"/>
        <v>0.99498094298153594</v>
      </c>
    </row>
    <row r="498" spans="1:6">
      <c r="A498" s="1">
        <v>22371</v>
      </c>
      <c r="B498" s="2">
        <v>1.1592468385308585E-3</v>
      </c>
      <c r="C498">
        <v>35.25</v>
      </c>
      <c r="D498" s="2">
        <f t="shared" si="21"/>
        <v>0</v>
      </c>
      <c r="E498">
        <f t="shared" si="23"/>
        <v>0.58304625868373749</v>
      </c>
      <c r="F498">
        <f t="shared" si="22"/>
        <v>0.99382885002909893</v>
      </c>
    </row>
    <row r="499" spans="1:6">
      <c r="A499" s="1">
        <v>22401</v>
      </c>
      <c r="B499" s="2">
        <v>8.295381143461622E-4</v>
      </c>
      <c r="C499">
        <v>35.25</v>
      </c>
      <c r="D499" s="2">
        <f t="shared" si="21"/>
        <v>0</v>
      </c>
      <c r="E499">
        <f t="shared" si="23"/>
        <v>0.58256300047083909</v>
      </c>
      <c r="F499">
        <f t="shared" si="22"/>
        <v>0.99300511443893114</v>
      </c>
    </row>
    <row r="500" spans="1:6">
      <c r="A500" s="1">
        <v>22432</v>
      </c>
      <c r="B500" s="2">
        <v>8.295381143461622E-4</v>
      </c>
      <c r="C500">
        <v>35.25</v>
      </c>
      <c r="D500" s="2">
        <f t="shared" si="21"/>
        <v>0</v>
      </c>
      <c r="E500">
        <f t="shared" si="23"/>
        <v>0.58208014280677678</v>
      </c>
      <c r="F500">
        <f t="shared" si="22"/>
        <v>0.99218206160246136</v>
      </c>
    </row>
    <row r="501" spans="1:6">
      <c r="A501" s="1">
        <v>22462</v>
      </c>
      <c r="B501" s="2">
        <v>5.8147013295517525E-4</v>
      </c>
      <c r="C501">
        <v>35.25</v>
      </c>
      <c r="D501" s="2">
        <f t="shared" si="21"/>
        <v>0</v>
      </c>
      <c r="E501">
        <f t="shared" si="23"/>
        <v>0.58174187728004911</v>
      </c>
      <c r="F501">
        <f t="shared" si="22"/>
        <v>0.99160547263644838</v>
      </c>
    </row>
    <row r="502" spans="1:6">
      <c r="A502" s="1">
        <v>22493</v>
      </c>
      <c r="B502" s="2">
        <v>1.1592468385308585E-3</v>
      </c>
      <c r="C502">
        <v>35.25</v>
      </c>
      <c r="D502" s="2">
        <f t="shared" si="21"/>
        <v>0</v>
      </c>
      <c r="E502">
        <f t="shared" si="23"/>
        <v>0.58106827571845188</v>
      </c>
      <c r="F502">
        <f t="shared" si="22"/>
        <v>0.99045728815645317</v>
      </c>
    </row>
    <row r="503" spans="1:6">
      <c r="A503" s="1">
        <v>22524</v>
      </c>
      <c r="B503" s="2">
        <v>8.295381143461622E-4</v>
      </c>
      <c r="C503">
        <v>35.25</v>
      </c>
      <c r="D503" s="2">
        <f t="shared" si="21"/>
        <v>0</v>
      </c>
      <c r="E503">
        <f t="shared" si="23"/>
        <v>0.58058665695782452</v>
      </c>
      <c r="F503">
        <f t="shared" si="22"/>
        <v>0.98963634708720205</v>
      </c>
    </row>
    <row r="504" spans="1:6">
      <c r="A504" s="1">
        <v>22554</v>
      </c>
      <c r="B504" s="2">
        <v>1.1592468385308585E-3</v>
      </c>
      <c r="C504">
        <v>35.25</v>
      </c>
      <c r="D504" s="2">
        <f t="shared" si="21"/>
        <v>0</v>
      </c>
      <c r="E504">
        <f t="shared" si="23"/>
        <v>0.57991439303108472</v>
      </c>
      <c r="F504">
        <f t="shared" si="22"/>
        <v>0.98849044266662278</v>
      </c>
    </row>
    <row r="505" spans="1:6">
      <c r="A505" s="1">
        <v>22585</v>
      </c>
      <c r="B505" s="2">
        <v>5.8147013295517525E-4</v>
      </c>
      <c r="C505">
        <v>35.25</v>
      </c>
      <c r="D505" s="2">
        <f t="shared" si="21"/>
        <v>0</v>
      </c>
      <c r="E505">
        <f t="shared" si="23"/>
        <v>0.57957738609133636</v>
      </c>
      <c r="F505">
        <f t="shared" si="22"/>
        <v>0.98791599901932448</v>
      </c>
    </row>
    <row r="506" spans="1:6">
      <c r="A506" s="1">
        <v>22615</v>
      </c>
      <c r="B506" s="2">
        <v>5.8147013295517525E-4</v>
      </c>
      <c r="C506">
        <v>35.25</v>
      </c>
      <c r="D506" s="2">
        <f t="shared" si="21"/>
        <v>0</v>
      </c>
      <c r="E506">
        <f t="shared" si="23"/>
        <v>0.57924057499717974</v>
      </c>
      <c r="F506">
        <f t="shared" si="22"/>
        <v>0.98734188919973931</v>
      </c>
    </row>
    <row r="507" spans="1:6">
      <c r="A507" s="1">
        <v>22646</v>
      </c>
      <c r="B507" s="2">
        <v>5.8147013295517525E-4</v>
      </c>
      <c r="C507">
        <v>35.25</v>
      </c>
      <c r="D507" s="2">
        <f t="shared" si="21"/>
        <v>0</v>
      </c>
      <c r="E507">
        <f t="shared" si="23"/>
        <v>0.57890395963480257</v>
      </c>
      <c r="F507">
        <f t="shared" si="22"/>
        <v>0.98676811301386924</v>
      </c>
    </row>
    <row r="508" spans="1:6">
      <c r="A508" s="1">
        <v>22677</v>
      </c>
      <c r="B508" s="2">
        <v>5.8147013295517525E-4</v>
      </c>
      <c r="C508">
        <v>35.229999999999997</v>
      </c>
      <c r="D508" s="2">
        <f t="shared" si="21"/>
        <v>-5.6737588652489013E-4</v>
      </c>
      <c r="E508">
        <f t="shared" si="23"/>
        <v>0.57856753989045895</v>
      </c>
      <c r="F508">
        <f t="shared" si="22"/>
        <v>0.98563512719249957</v>
      </c>
    </row>
    <row r="509" spans="1:6">
      <c r="A509" s="1">
        <v>22705</v>
      </c>
      <c r="B509" s="2">
        <v>8.295381143461622E-4</v>
      </c>
      <c r="C509">
        <v>35.229999999999997</v>
      </c>
      <c r="D509" s="2">
        <f t="shared" si="21"/>
        <v>0</v>
      </c>
      <c r="E509">
        <f t="shared" si="23"/>
        <v>0.5780879938661011</v>
      </c>
      <c r="F509">
        <f t="shared" si="22"/>
        <v>0.98481818297402146</v>
      </c>
    </row>
    <row r="510" spans="1:6">
      <c r="A510" s="1">
        <v>22736</v>
      </c>
      <c r="B510" s="2">
        <v>8.295381143461622E-4</v>
      </c>
      <c r="C510">
        <v>35.229999999999997</v>
      </c>
      <c r="D510" s="2">
        <f t="shared" si="21"/>
        <v>0</v>
      </c>
      <c r="E510">
        <f t="shared" si="23"/>
        <v>0.57760884531372991</v>
      </c>
      <c r="F510">
        <f t="shared" si="22"/>
        <v>0.98400191588020913</v>
      </c>
    </row>
    <row r="511" spans="1:6">
      <c r="A511" s="1">
        <v>22766</v>
      </c>
      <c r="B511" s="2">
        <v>1.0769315803607071E-3</v>
      </c>
      <c r="C511">
        <v>35.229999999999997</v>
      </c>
      <c r="D511" s="2">
        <f t="shared" si="21"/>
        <v>0</v>
      </c>
      <c r="E511">
        <f t="shared" si="23"/>
        <v>0.57698746928658284</v>
      </c>
      <c r="F511">
        <f t="shared" si="22"/>
        <v>0.98294335314150538</v>
      </c>
    </row>
    <row r="512" spans="1:6">
      <c r="A512" s="1">
        <v>22797</v>
      </c>
      <c r="B512" s="2">
        <v>1.0769315803607071E-3</v>
      </c>
      <c r="C512">
        <v>35.229999999999997</v>
      </c>
      <c r="D512" s="2">
        <f t="shared" si="21"/>
        <v>0</v>
      </c>
      <c r="E512">
        <f t="shared" si="23"/>
        <v>0.57636676171901735</v>
      </c>
      <c r="F512">
        <f t="shared" si="22"/>
        <v>0.98188592917606388</v>
      </c>
    </row>
    <row r="513" spans="1:6">
      <c r="A513" s="1">
        <v>22827</v>
      </c>
      <c r="B513" s="2">
        <v>1.0769315803607071E-3</v>
      </c>
      <c r="C513">
        <v>35.229999999999997</v>
      </c>
      <c r="D513" s="2">
        <f t="shared" si="21"/>
        <v>0</v>
      </c>
      <c r="E513">
        <f t="shared" si="23"/>
        <v>0.57574672189192277</v>
      </c>
      <c r="F513">
        <f t="shared" si="22"/>
        <v>0.98082964275882301</v>
      </c>
    </row>
    <row r="514" spans="1:6">
      <c r="A514" s="1">
        <v>22858</v>
      </c>
      <c r="B514" s="2">
        <v>8.295381143461622E-4</v>
      </c>
      <c r="C514">
        <v>35.229999999999997</v>
      </c>
      <c r="D514" s="2">
        <f t="shared" si="21"/>
        <v>0</v>
      </c>
      <c r="E514">
        <f t="shared" si="23"/>
        <v>0.57526951390411796</v>
      </c>
      <c r="F514">
        <f t="shared" si="22"/>
        <v>0.98001668156876665</v>
      </c>
    </row>
    <row r="515" spans="1:6">
      <c r="A515" s="1">
        <v>22889</v>
      </c>
      <c r="B515" s="2">
        <v>1.0769315803607071E-3</v>
      </c>
      <c r="C515">
        <v>35.229999999999997</v>
      </c>
      <c r="D515" s="2">
        <f t="shared" si="21"/>
        <v>0</v>
      </c>
      <c r="E515">
        <f t="shared" si="23"/>
        <v>0.57465065446664787</v>
      </c>
      <c r="F515">
        <f t="shared" si="22"/>
        <v>0.97896240603771878</v>
      </c>
    </row>
    <row r="516" spans="1:6">
      <c r="A516" s="1">
        <v>22919</v>
      </c>
      <c r="B516" s="2">
        <v>1.0769315803607071E-3</v>
      </c>
      <c r="C516">
        <v>35.229999999999997</v>
      </c>
      <c r="D516" s="2">
        <f t="shared" si="21"/>
        <v>0</v>
      </c>
      <c r="E516">
        <f t="shared" si="23"/>
        <v>0.57403246078148007</v>
      </c>
      <c r="F516">
        <f t="shared" si="22"/>
        <v>0.97790926466787065</v>
      </c>
    </row>
    <row r="517" spans="1:6">
      <c r="A517" s="1">
        <v>22950</v>
      </c>
      <c r="B517" s="2">
        <v>1.0769315803607071E-3</v>
      </c>
      <c r="C517">
        <v>35.229999999999997</v>
      </c>
      <c r="D517" s="2">
        <f t="shared" ref="D517:D580" si="24">C517/C516-1</f>
        <v>0</v>
      </c>
      <c r="E517">
        <f t="shared" si="23"/>
        <v>0.57341493213241623</v>
      </c>
      <c r="F517">
        <f t="shared" ref="F517:F580" si="25">F516*(1+D517)/(1+B517)</f>
        <v>0.97685725623912223</v>
      </c>
    </row>
    <row r="518" spans="1:6">
      <c r="A518" s="1">
        <v>22980</v>
      </c>
      <c r="B518" s="2">
        <v>1.0769315803607071E-3</v>
      </c>
      <c r="C518">
        <v>35.229999999999997</v>
      </c>
      <c r="D518" s="2">
        <f t="shared" si="24"/>
        <v>0</v>
      </c>
      <c r="E518">
        <f t="shared" ref="E518:E581" si="26">E517/(1+B518)</f>
        <v>0.57279806780402853</v>
      </c>
      <c r="F518">
        <f t="shared" si="25"/>
        <v>0.97580637953268601</v>
      </c>
    </row>
    <row r="519" spans="1:6">
      <c r="A519" s="1">
        <v>23011</v>
      </c>
      <c r="B519" s="2">
        <v>1.0769315803607071E-3</v>
      </c>
      <c r="C519">
        <v>35.229999999999997</v>
      </c>
      <c r="D519" s="2">
        <f t="shared" si="24"/>
        <v>0</v>
      </c>
      <c r="E519">
        <f t="shared" si="26"/>
        <v>0.57218186708165852</v>
      </c>
      <c r="F519">
        <f t="shared" si="25"/>
        <v>0.97475663333108564</v>
      </c>
    </row>
    <row r="520" spans="1:6">
      <c r="A520" s="1">
        <v>23042</v>
      </c>
      <c r="B520" s="2">
        <v>1.0769315803607071E-3</v>
      </c>
      <c r="C520">
        <v>35.090000000000003</v>
      </c>
      <c r="D520" s="2">
        <f t="shared" si="24"/>
        <v>-3.9738858927048648E-3</v>
      </c>
      <c r="E520">
        <f t="shared" si="26"/>
        <v>0.57156632925141682</v>
      </c>
      <c r="F520">
        <f t="shared" si="25"/>
        <v>0.96983861186809683</v>
      </c>
    </row>
    <row r="521" spans="1:6">
      <c r="A521" s="1">
        <v>23070</v>
      </c>
      <c r="B521" s="2">
        <v>8.295381143461622E-4</v>
      </c>
      <c r="C521">
        <v>35.090000000000003</v>
      </c>
      <c r="D521" s="2">
        <f t="shared" si="24"/>
        <v>0</v>
      </c>
      <c r="E521">
        <f t="shared" si="26"/>
        <v>0.57109258618435632</v>
      </c>
      <c r="F521">
        <f t="shared" si="25"/>
        <v>0.96903476060005278</v>
      </c>
    </row>
    <row r="522" spans="1:6">
      <c r="A522" s="1">
        <v>23101</v>
      </c>
      <c r="B522" s="2">
        <v>1.0769315803607071E-3</v>
      </c>
      <c r="C522">
        <v>35.090000000000003</v>
      </c>
      <c r="D522" s="2">
        <f t="shared" si="24"/>
        <v>0</v>
      </c>
      <c r="E522">
        <f t="shared" si="26"/>
        <v>0.57047822017314387</v>
      </c>
      <c r="F522">
        <f t="shared" si="25"/>
        <v>0.96799229912358065</v>
      </c>
    </row>
    <row r="523" spans="1:6">
      <c r="A523" s="1">
        <v>23131</v>
      </c>
      <c r="B523" s="2">
        <v>8.295381143461622E-4</v>
      </c>
      <c r="C523">
        <v>35.090000000000003</v>
      </c>
      <c r="D523" s="2">
        <f t="shared" si="24"/>
        <v>0</v>
      </c>
      <c r="E523">
        <f t="shared" si="26"/>
        <v>0.57000537898589276</v>
      </c>
      <c r="F523">
        <f t="shared" si="25"/>
        <v>0.96718997817287267</v>
      </c>
    </row>
    <row r="524" spans="1:6">
      <c r="A524" s="1">
        <v>23162</v>
      </c>
      <c r="B524" s="2">
        <v>8.295381143461622E-4</v>
      </c>
      <c r="C524">
        <v>35.090000000000003</v>
      </c>
      <c r="D524" s="2">
        <f t="shared" si="24"/>
        <v>0</v>
      </c>
      <c r="E524">
        <f t="shared" si="26"/>
        <v>0.56953292971332037</v>
      </c>
      <c r="F524">
        <f t="shared" si="25"/>
        <v>0.96638832222632687</v>
      </c>
    </row>
    <row r="525" spans="1:6">
      <c r="A525" s="1">
        <v>23192</v>
      </c>
      <c r="B525" s="2">
        <v>1.0769315803607071E-3</v>
      </c>
      <c r="C525">
        <v>35.090000000000003</v>
      </c>
      <c r="D525" s="2">
        <f t="shared" si="24"/>
        <v>0</v>
      </c>
      <c r="E525">
        <f t="shared" si="26"/>
        <v>0.56892024153850107</v>
      </c>
      <c r="F525">
        <f t="shared" si="25"/>
        <v>0.96534870771692616</v>
      </c>
    </row>
    <row r="526" spans="1:6">
      <c r="A526" s="1">
        <v>23223</v>
      </c>
      <c r="B526" s="2">
        <v>1.0769315803607071E-3</v>
      </c>
      <c r="C526">
        <v>35.090000000000003</v>
      </c>
      <c r="D526" s="2">
        <f t="shared" si="24"/>
        <v>0</v>
      </c>
      <c r="E526">
        <f t="shared" si="26"/>
        <v>0.56830821247710617</v>
      </c>
      <c r="F526">
        <f t="shared" si="25"/>
        <v>0.96431021159679331</v>
      </c>
    </row>
    <row r="527" spans="1:6">
      <c r="A527" s="1">
        <v>23254</v>
      </c>
      <c r="B527" s="2">
        <v>1.0769315803607071E-3</v>
      </c>
      <c r="C527">
        <v>35.090000000000003</v>
      </c>
      <c r="D527" s="2">
        <f t="shared" si="24"/>
        <v>0</v>
      </c>
      <c r="E527">
        <f t="shared" si="26"/>
        <v>0.56769684182007907</v>
      </c>
      <c r="F527">
        <f t="shared" si="25"/>
        <v>0.96327283266279518</v>
      </c>
    </row>
    <row r="528" spans="1:6">
      <c r="A528" s="1">
        <v>23284</v>
      </c>
      <c r="B528" s="2">
        <v>8.295381143461622E-4</v>
      </c>
      <c r="C528">
        <v>35.090000000000003</v>
      </c>
      <c r="D528" s="2">
        <f t="shared" si="24"/>
        <v>0</v>
      </c>
      <c r="E528">
        <f t="shared" si="26"/>
        <v>0.56722630597980905</v>
      </c>
      <c r="F528">
        <f t="shared" si="25"/>
        <v>0.96247442344446466</v>
      </c>
    </row>
    <row r="529" spans="1:6">
      <c r="A529" s="1">
        <v>23315</v>
      </c>
      <c r="B529" s="2">
        <v>1.0769315803607071E-3</v>
      </c>
      <c r="C529">
        <v>35.090000000000003</v>
      </c>
      <c r="D529" s="2">
        <f t="shared" si="24"/>
        <v>0</v>
      </c>
      <c r="E529">
        <f t="shared" si="26"/>
        <v>0.56661609920863043</v>
      </c>
      <c r="F529">
        <f t="shared" si="25"/>
        <v>0.9614390194018797</v>
      </c>
    </row>
    <row r="530" spans="1:6">
      <c r="A530" s="1">
        <v>23345</v>
      </c>
      <c r="B530" s="2">
        <v>1.0769315803607071E-3</v>
      </c>
      <c r="C530">
        <v>35.090000000000003</v>
      </c>
      <c r="D530" s="2">
        <f t="shared" si="24"/>
        <v>0</v>
      </c>
      <c r="E530">
        <f t="shared" si="26"/>
        <v>0.56600654888144897</v>
      </c>
      <c r="F530">
        <f t="shared" si="25"/>
        <v>0.96040472921905595</v>
      </c>
    </row>
    <row r="531" spans="1:6">
      <c r="A531" s="1">
        <v>23376</v>
      </c>
      <c r="B531" s="2">
        <v>1.323654354508319E-3</v>
      </c>
      <c r="C531">
        <v>35.090000000000003</v>
      </c>
      <c r="D531" s="2">
        <f t="shared" si="24"/>
        <v>0</v>
      </c>
      <c r="E531">
        <f t="shared" si="26"/>
        <v>0.56525834221535343</v>
      </c>
      <c r="F531">
        <f t="shared" si="25"/>
        <v>0.95913516578030877</v>
      </c>
    </row>
    <row r="532" spans="1:6">
      <c r="A532" s="1">
        <v>23407</v>
      </c>
      <c r="B532" s="2">
        <v>1.323654354508319E-3</v>
      </c>
      <c r="C532">
        <v>35.1</v>
      </c>
      <c r="D532" s="2">
        <f t="shared" si="24"/>
        <v>2.8498147620403813E-4</v>
      </c>
      <c r="E532">
        <f t="shared" si="26"/>
        <v>0.56451112460709885</v>
      </c>
      <c r="F532">
        <f t="shared" si="25"/>
        <v>0.95814025501495181</v>
      </c>
    </row>
    <row r="533" spans="1:6">
      <c r="A533" s="1">
        <v>23436</v>
      </c>
      <c r="B533" s="2">
        <v>1.323654354508319E-3</v>
      </c>
      <c r="C533">
        <v>35.1</v>
      </c>
      <c r="D533" s="2">
        <f t="shared" si="24"/>
        <v>0</v>
      </c>
      <c r="E533">
        <f t="shared" si="26"/>
        <v>0.56376489474924507</v>
      </c>
      <c r="F533">
        <f t="shared" si="25"/>
        <v>0.95687368499509362</v>
      </c>
    </row>
    <row r="534" spans="1:6">
      <c r="A534" s="1">
        <v>23467</v>
      </c>
      <c r="B534" s="2">
        <v>1.0769315803607071E-3</v>
      </c>
      <c r="C534">
        <v>35.1</v>
      </c>
      <c r="D534" s="2">
        <f t="shared" si="24"/>
        <v>0</v>
      </c>
      <c r="E534">
        <f t="shared" si="26"/>
        <v>0.5631584116709708</v>
      </c>
      <c r="F534">
        <f t="shared" si="25"/>
        <v>0.95584430607597248</v>
      </c>
    </row>
    <row r="535" spans="1:6">
      <c r="A535" s="1">
        <v>23497</v>
      </c>
      <c r="B535" s="2">
        <v>1.0769315803607071E-3</v>
      </c>
      <c r="C535">
        <v>35.1</v>
      </c>
      <c r="D535" s="2">
        <f t="shared" si="24"/>
        <v>0</v>
      </c>
      <c r="E535">
        <f t="shared" si="26"/>
        <v>0.56255258103084527</v>
      </c>
      <c r="F535">
        <f t="shared" si="25"/>
        <v>0.95481603453494701</v>
      </c>
    </row>
    <row r="536" spans="1:6">
      <c r="A536" s="1">
        <v>23528</v>
      </c>
      <c r="B536" s="2">
        <v>1.0769315803607071E-3</v>
      </c>
      <c r="C536">
        <v>35.1</v>
      </c>
      <c r="D536" s="2">
        <f t="shared" si="24"/>
        <v>0</v>
      </c>
      <c r="E536">
        <f t="shared" si="26"/>
        <v>0.56194740212699301</v>
      </c>
      <c r="F536">
        <f t="shared" si="25"/>
        <v>0.9537888691807298</v>
      </c>
    </row>
    <row r="537" spans="1:6">
      <c r="A537" s="1">
        <v>23558</v>
      </c>
      <c r="B537" s="2">
        <v>1.0769315803607071E-3</v>
      </c>
      <c r="C537">
        <v>35.1</v>
      </c>
      <c r="D537" s="2">
        <f t="shared" si="24"/>
        <v>0</v>
      </c>
      <c r="E537">
        <f t="shared" si="26"/>
        <v>0.56134287425829377</v>
      </c>
      <c r="F537">
        <f t="shared" si="25"/>
        <v>0.95276280882331477</v>
      </c>
    </row>
    <row r="538" spans="1:6">
      <c r="A538" s="1">
        <v>23589</v>
      </c>
      <c r="B538" s="2">
        <v>1.0769315803607071E-3</v>
      </c>
      <c r="C538">
        <v>35.1</v>
      </c>
      <c r="D538" s="2">
        <f t="shared" si="24"/>
        <v>0</v>
      </c>
      <c r="E538">
        <f t="shared" si="26"/>
        <v>0.56073899672438154</v>
      </c>
      <c r="F538">
        <f t="shared" si="25"/>
        <v>0.95173785227397623</v>
      </c>
    </row>
    <row r="539" spans="1:6">
      <c r="A539" s="1">
        <v>23620</v>
      </c>
      <c r="B539" s="2">
        <v>8.295381143461622E-4</v>
      </c>
      <c r="C539">
        <v>35.1</v>
      </c>
      <c r="D539" s="2">
        <f t="shared" si="24"/>
        <v>0</v>
      </c>
      <c r="E539">
        <f t="shared" si="26"/>
        <v>0.56027422789785442</v>
      </c>
      <c r="F539">
        <f t="shared" si="25"/>
        <v>0.9509490038304993</v>
      </c>
    </row>
    <row r="540" spans="1:6">
      <c r="A540" s="1">
        <v>23650</v>
      </c>
      <c r="B540" s="2">
        <v>1.0769315803607071E-3</v>
      </c>
      <c r="C540">
        <v>35.1</v>
      </c>
      <c r="D540" s="2">
        <f t="shared" si="24"/>
        <v>0</v>
      </c>
      <c r="E540">
        <f t="shared" si="26"/>
        <v>0.55967149998489285</v>
      </c>
      <c r="F540">
        <f t="shared" si="25"/>
        <v>0.94992599852368342</v>
      </c>
    </row>
    <row r="541" spans="1:6">
      <c r="A541" s="1">
        <v>23681</v>
      </c>
      <c r="B541" s="2">
        <v>8.295381143461622E-4</v>
      </c>
      <c r="C541">
        <v>35.1</v>
      </c>
      <c r="D541" s="2">
        <f t="shared" si="24"/>
        <v>0</v>
      </c>
      <c r="E541">
        <f t="shared" si="26"/>
        <v>0.55920761595362667</v>
      </c>
      <c r="F541">
        <f t="shared" si="25"/>
        <v>0.94913865183618618</v>
      </c>
    </row>
    <row r="542" spans="1:6">
      <c r="A542" s="1">
        <v>23711</v>
      </c>
      <c r="B542" s="2">
        <v>1.0769315803607071E-3</v>
      </c>
      <c r="C542">
        <v>35.1</v>
      </c>
      <c r="D542" s="2">
        <f t="shared" si="24"/>
        <v>0</v>
      </c>
      <c r="E542">
        <f t="shared" si="26"/>
        <v>0.55860603547304566</v>
      </c>
      <c r="F542">
        <f t="shared" si="25"/>
        <v>0.94811759405725027</v>
      </c>
    </row>
    <row r="543" spans="1:6">
      <c r="A543" s="1">
        <v>23742</v>
      </c>
      <c r="B543" s="2">
        <v>8.295381143461622E-4</v>
      </c>
      <c r="C543">
        <v>35.1</v>
      </c>
      <c r="D543" s="2">
        <f t="shared" si="24"/>
        <v>0</v>
      </c>
      <c r="E543">
        <f t="shared" si="26"/>
        <v>0.55814303455262748</v>
      </c>
      <c r="F543">
        <f t="shared" si="25"/>
        <v>0.94733174626679184</v>
      </c>
    </row>
    <row r="544" spans="1:6">
      <c r="A544" s="1">
        <v>23773</v>
      </c>
      <c r="B544" s="2">
        <v>8.295381143461622E-4</v>
      </c>
      <c r="C544">
        <v>35.119999999999997</v>
      </c>
      <c r="D544" s="2">
        <f t="shared" si="24"/>
        <v>5.6980056980049376E-4</v>
      </c>
      <c r="E544">
        <f t="shared" si="26"/>
        <v>0.55768041739077734</v>
      </c>
      <c r="F544">
        <f t="shared" si="25"/>
        <v>0.94708589259014164</v>
      </c>
    </row>
    <row r="545" spans="1:6">
      <c r="A545" s="1">
        <v>23801</v>
      </c>
      <c r="B545" s="2">
        <v>8.295381143461622E-4</v>
      </c>
      <c r="C545">
        <v>35.119999999999997</v>
      </c>
      <c r="D545" s="2">
        <f t="shared" si="24"/>
        <v>0</v>
      </c>
      <c r="E545">
        <f t="shared" si="26"/>
        <v>0.55721818366941678</v>
      </c>
      <c r="F545">
        <f t="shared" si="25"/>
        <v>0.94630089992601296</v>
      </c>
    </row>
    <row r="546" spans="1:6">
      <c r="A546" s="1">
        <v>23832</v>
      </c>
      <c r="B546" s="2">
        <v>1.0769315803607071E-3</v>
      </c>
      <c r="C546">
        <v>35.119999999999997</v>
      </c>
      <c r="D546" s="2">
        <f t="shared" si="24"/>
        <v>0</v>
      </c>
      <c r="E546">
        <f t="shared" si="26"/>
        <v>0.55661874336646477</v>
      </c>
      <c r="F546">
        <f t="shared" si="25"/>
        <v>0.94528289492409445</v>
      </c>
    </row>
    <row r="547" spans="1:6">
      <c r="A547" s="1">
        <v>23862</v>
      </c>
      <c r="B547" s="2">
        <v>1.323654354508319E-3</v>
      </c>
      <c r="C547">
        <v>35.119999999999997</v>
      </c>
      <c r="D547" s="2">
        <f t="shared" si="24"/>
        <v>0</v>
      </c>
      <c r="E547">
        <f t="shared" si="26"/>
        <v>0.55588294648375469</v>
      </c>
      <c r="F547">
        <f t="shared" si="25"/>
        <v>0.94403332110780913</v>
      </c>
    </row>
    <row r="548" spans="1:6">
      <c r="A548" s="1">
        <v>23893</v>
      </c>
      <c r="B548" s="2">
        <v>1.323654354508319E-3</v>
      </c>
      <c r="C548">
        <v>35.119999999999997</v>
      </c>
      <c r="D548" s="2">
        <f t="shared" si="24"/>
        <v>0</v>
      </c>
      <c r="E548">
        <f t="shared" si="26"/>
        <v>0.55514812225433563</v>
      </c>
      <c r="F548">
        <f t="shared" si="25"/>
        <v>0.94278539910891179</v>
      </c>
    </row>
    <row r="549" spans="1:6">
      <c r="A549" s="1">
        <v>23923</v>
      </c>
      <c r="B549" s="2">
        <v>1.5697102274137009E-3</v>
      </c>
      <c r="C549">
        <v>35.119999999999997</v>
      </c>
      <c r="D549" s="2">
        <f t="shared" si="24"/>
        <v>0</v>
      </c>
      <c r="E549">
        <f t="shared" si="26"/>
        <v>0.5542780663048259</v>
      </c>
      <c r="F549">
        <f t="shared" si="25"/>
        <v>0.94130781859891255</v>
      </c>
    </row>
    <row r="550" spans="1:6">
      <c r="A550" s="1">
        <v>23954</v>
      </c>
      <c r="B550" s="2">
        <v>1.323654354508319E-3</v>
      </c>
      <c r="C550">
        <v>35.119999999999997</v>
      </c>
      <c r="D550" s="2">
        <f t="shared" si="24"/>
        <v>0</v>
      </c>
      <c r="E550">
        <f t="shared" si="26"/>
        <v>0.55354536357391337</v>
      </c>
      <c r="F550">
        <f t="shared" si="25"/>
        <v>0.94006349945434553</v>
      </c>
    </row>
    <row r="551" spans="1:6">
      <c r="A551" s="1">
        <v>23985</v>
      </c>
      <c r="B551" s="2">
        <v>1.5697102274137009E-3</v>
      </c>
      <c r="C551">
        <v>35.119999999999997</v>
      </c>
      <c r="D551" s="2">
        <f t="shared" si="24"/>
        <v>0</v>
      </c>
      <c r="E551">
        <f t="shared" si="26"/>
        <v>0.55267781954810402</v>
      </c>
      <c r="F551">
        <f t="shared" si="25"/>
        <v>0.9385901848418492</v>
      </c>
    </row>
    <row r="552" spans="1:6">
      <c r="A552" s="1">
        <v>24015</v>
      </c>
      <c r="B552" s="2">
        <v>1.323654354508319E-3</v>
      </c>
      <c r="C552">
        <v>35.119999999999997</v>
      </c>
      <c r="D552" s="2">
        <f t="shared" si="24"/>
        <v>0</v>
      </c>
      <c r="E552">
        <f t="shared" si="26"/>
        <v>0.55194723219075592</v>
      </c>
      <c r="F552">
        <f t="shared" si="25"/>
        <v>0.93734945814987314</v>
      </c>
    </row>
    <row r="553" spans="1:6">
      <c r="A553" s="1">
        <v>24046</v>
      </c>
      <c r="B553" s="2">
        <v>1.5697102274137009E-3</v>
      </c>
      <c r="C553">
        <v>35.119999999999997</v>
      </c>
      <c r="D553" s="2">
        <f t="shared" si="24"/>
        <v>0</v>
      </c>
      <c r="E553">
        <f t="shared" si="26"/>
        <v>0.55108219283651483</v>
      </c>
      <c r="F553">
        <f t="shared" si="25"/>
        <v>0.9358803971188796</v>
      </c>
    </row>
    <row r="554" spans="1:6">
      <c r="A554" s="1">
        <v>24076</v>
      </c>
      <c r="B554" s="2">
        <v>1.323654354508319E-3</v>
      </c>
      <c r="C554">
        <v>35.119999999999997</v>
      </c>
      <c r="D554" s="2">
        <f t="shared" si="24"/>
        <v>0</v>
      </c>
      <c r="E554">
        <f t="shared" si="26"/>
        <v>0.55035371474547212</v>
      </c>
      <c r="F554">
        <f t="shared" si="25"/>
        <v>0.9346432525077859</v>
      </c>
    </row>
    <row r="555" spans="1:6">
      <c r="A555" s="1">
        <v>24107</v>
      </c>
      <c r="B555" s="2">
        <v>1.5697102274137009E-3</v>
      </c>
      <c r="C555">
        <v>35.119999999999997</v>
      </c>
      <c r="D555" s="2">
        <f t="shared" si="24"/>
        <v>0</v>
      </c>
      <c r="E555">
        <f t="shared" si="26"/>
        <v>0.54949117283160476</v>
      </c>
      <c r="F555">
        <f t="shared" si="25"/>
        <v>0.93317843277785262</v>
      </c>
    </row>
    <row r="556" spans="1:6">
      <c r="A556" s="1">
        <v>24138</v>
      </c>
      <c r="B556" s="2">
        <v>1.5697102274137009E-3</v>
      </c>
      <c r="C556">
        <v>35.130000000000003</v>
      </c>
      <c r="D556" s="2">
        <f t="shared" si="24"/>
        <v>2.8473804100248579E-4</v>
      </c>
      <c r="E556">
        <f t="shared" si="26"/>
        <v>0.54862998273663721</v>
      </c>
      <c r="F556">
        <f t="shared" si="25"/>
        <v>0.93198120374942472</v>
      </c>
    </row>
    <row r="557" spans="1:6">
      <c r="A557" s="1">
        <v>24166</v>
      </c>
      <c r="B557" s="2">
        <v>2.1412681429993086E-3</v>
      </c>
      <c r="C557">
        <v>35.130000000000003</v>
      </c>
      <c r="D557" s="2">
        <f t="shared" si="24"/>
        <v>0</v>
      </c>
      <c r="E557">
        <f t="shared" si="26"/>
        <v>0.54745772894201494</v>
      </c>
      <c r="F557">
        <f t="shared" si="25"/>
        <v>0.92998984611861812</v>
      </c>
    </row>
    <row r="558" spans="1:6">
      <c r="A558" s="1">
        <v>24197</v>
      </c>
      <c r="B558" s="2">
        <v>2.1412681429993086E-3</v>
      </c>
      <c r="C558">
        <v>35.130000000000003</v>
      </c>
      <c r="D558" s="2">
        <f t="shared" si="24"/>
        <v>0</v>
      </c>
      <c r="E558">
        <f t="shared" si="26"/>
        <v>0.54628797989376499</v>
      </c>
      <c r="F558">
        <f t="shared" si="25"/>
        <v>0.92800274340754363</v>
      </c>
    </row>
    <row r="559" spans="1:6">
      <c r="A559" s="1">
        <v>24227</v>
      </c>
      <c r="B559" s="2">
        <v>2.3851279739270925E-3</v>
      </c>
      <c r="C559">
        <v>35.130000000000003</v>
      </c>
      <c r="D559" s="2">
        <f t="shared" si="24"/>
        <v>0</v>
      </c>
      <c r="E559">
        <f t="shared" si="26"/>
        <v>0.54498811349880127</v>
      </c>
      <c r="F559">
        <f t="shared" si="25"/>
        <v>0.92579460479753029</v>
      </c>
    </row>
    <row r="560" spans="1:6">
      <c r="A560" s="1">
        <v>24258</v>
      </c>
      <c r="B560" s="2">
        <v>2.3851279739270925E-3</v>
      </c>
      <c r="C560">
        <v>35.130000000000003</v>
      </c>
      <c r="D560" s="2">
        <f t="shared" si="24"/>
        <v>0</v>
      </c>
      <c r="E560">
        <f t="shared" si="26"/>
        <v>0.54369134007440789</v>
      </c>
      <c r="F560">
        <f t="shared" si="25"/>
        <v>0.92359172034883885</v>
      </c>
    </row>
    <row r="561" spans="1:6">
      <c r="A561" s="1">
        <v>24288</v>
      </c>
      <c r="B561" s="2">
        <v>2.0598362698427408E-3</v>
      </c>
      <c r="C561">
        <v>35.130000000000003</v>
      </c>
      <c r="D561" s="2">
        <f t="shared" si="24"/>
        <v>0</v>
      </c>
      <c r="E561">
        <f t="shared" si="26"/>
        <v>0.54257372703240281</v>
      </c>
      <c r="F561">
        <f t="shared" si="25"/>
        <v>0.92169318330021022</v>
      </c>
    </row>
    <row r="562" spans="1:6">
      <c r="A562" s="1">
        <v>24319</v>
      </c>
      <c r="B562" s="2">
        <v>2.3039138595752906E-3</v>
      </c>
      <c r="C562">
        <v>35.130000000000003</v>
      </c>
      <c r="D562" s="2">
        <f t="shared" si="24"/>
        <v>0</v>
      </c>
      <c r="E562">
        <f t="shared" si="26"/>
        <v>0.54132655727454182</v>
      </c>
      <c r="F562">
        <f t="shared" si="25"/>
        <v>0.91957456272024618</v>
      </c>
    </row>
    <row r="563" spans="1:6">
      <c r="A563" s="1">
        <v>24350</v>
      </c>
      <c r="B563" s="2">
        <v>2.8708987190766422E-3</v>
      </c>
      <c r="C563">
        <v>35.130000000000003</v>
      </c>
      <c r="D563" s="2">
        <f t="shared" si="24"/>
        <v>0</v>
      </c>
      <c r="E563">
        <f t="shared" si="26"/>
        <v>0.53977691242806491</v>
      </c>
      <c r="F563">
        <f t="shared" si="25"/>
        <v>0.91694211477746412</v>
      </c>
    </row>
    <row r="564" spans="1:6">
      <c r="A564" s="1">
        <v>24380</v>
      </c>
      <c r="B564" s="2">
        <v>2.8708987190766422E-3</v>
      </c>
      <c r="C564">
        <v>35.130000000000003</v>
      </c>
      <c r="D564" s="2">
        <f t="shared" si="24"/>
        <v>0</v>
      </c>
      <c r="E564">
        <f t="shared" si="26"/>
        <v>0.53823170371929074</v>
      </c>
      <c r="F564">
        <f t="shared" si="25"/>
        <v>0.91431720269142758</v>
      </c>
    </row>
    <row r="565" spans="1:6">
      <c r="A565" s="1">
        <v>24411</v>
      </c>
      <c r="B565" s="2">
        <v>3.1128168457330574E-3</v>
      </c>
      <c r="C565">
        <v>35.130000000000003</v>
      </c>
      <c r="D565" s="2">
        <f t="shared" si="24"/>
        <v>0</v>
      </c>
      <c r="E565">
        <f t="shared" si="26"/>
        <v>0.53656148608662868</v>
      </c>
      <c r="F565">
        <f t="shared" si="25"/>
        <v>0.91147993260267435</v>
      </c>
    </row>
    <row r="566" spans="1:6">
      <c r="A566" s="1">
        <v>24441</v>
      </c>
      <c r="B566" s="2">
        <v>3.1128168457330574E-3</v>
      </c>
      <c r="C566">
        <v>35.130000000000003</v>
      </c>
      <c r="D566" s="2">
        <f t="shared" si="24"/>
        <v>0</v>
      </c>
      <c r="E566">
        <f t="shared" si="26"/>
        <v>0.53489645140198172</v>
      </c>
      <c r="F566">
        <f t="shared" si="25"/>
        <v>0.9086514670092678</v>
      </c>
    </row>
    <row r="567" spans="1:6">
      <c r="A567" s="1">
        <v>24472</v>
      </c>
      <c r="B567" s="2">
        <v>2.8708987190766422E-3</v>
      </c>
      <c r="C567">
        <v>35.130000000000003</v>
      </c>
      <c r="D567" s="2">
        <f t="shared" si="24"/>
        <v>0</v>
      </c>
      <c r="E567">
        <f t="shared" si="26"/>
        <v>0.53336521389261737</v>
      </c>
      <c r="F567">
        <f t="shared" si="25"/>
        <v>0.90605028839689017</v>
      </c>
    </row>
    <row r="568" spans="1:6">
      <c r="A568" s="1">
        <v>24503</v>
      </c>
      <c r="B568" s="2">
        <v>2.8708987190766422E-3</v>
      </c>
      <c r="C568">
        <v>34.950000000000003</v>
      </c>
      <c r="D568" s="2">
        <f t="shared" si="24"/>
        <v>-5.1238257899230977E-3</v>
      </c>
      <c r="E568">
        <f t="shared" si="26"/>
        <v>0.5318383598266353</v>
      </c>
      <c r="F568">
        <f t="shared" si="25"/>
        <v>0.89882740212480383</v>
      </c>
    </row>
    <row r="569" spans="1:6">
      <c r="A569" s="1">
        <v>24531</v>
      </c>
      <c r="B569" s="2">
        <v>2.3039138595752906E-3</v>
      </c>
      <c r="C569">
        <v>34.950000000000003</v>
      </c>
      <c r="D569" s="2">
        <f t="shared" si="24"/>
        <v>0</v>
      </c>
      <c r="E569">
        <f t="shared" si="26"/>
        <v>0.5306158665775168</v>
      </c>
      <c r="F569">
        <f t="shared" si="25"/>
        <v>0.89676134124198514</v>
      </c>
    </row>
    <row r="570" spans="1:6">
      <c r="A570" s="1">
        <v>24562</v>
      </c>
      <c r="B570" s="2">
        <v>2.3039138595752906E-3</v>
      </c>
      <c r="C570">
        <v>34.950000000000003</v>
      </c>
      <c r="D570" s="2">
        <f t="shared" si="24"/>
        <v>0</v>
      </c>
      <c r="E570">
        <f t="shared" si="26"/>
        <v>0.52939618337343652</v>
      </c>
      <c r="F570">
        <f t="shared" si="25"/>
        <v>0.89470002944398674</v>
      </c>
    </row>
    <row r="571" spans="1:6">
      <c r="A571" s="1">
        <v>24592</v>
      </c>
      <c r="B571" s="2">
        <v>2.0598362698427408E-3</v>
      </c>
      <c r="C571">
        <v>34.950000000000003</v>
      </c>
      <c r="D571" s="2">
        <f t="shared" si="24"/>
        <v>0</v>
      </c>
      <c r="E571">
        <f t="shared" si="26"/>
        <v>0.52830795548508191</v>
      </c>
      <c r="F571">
        <f t="shared" si="25"/>
        <v>0.89286088221487681</v>
      </c>
    </row>
    <row r="572" spans="1:6">
      <c r="A572" s="1">
        <v>24623</v>
      </c>
      <c r="B572" s="2">
        <v>2.3039138595752906E-3</v>
      </c>
      <c r="C572">
        <v>34.950000000000003</v>
      </c>
      <c r="D572" s="2">
        <f t="shared" si="24"/>
        <v>0</v>
      </c>
      <c r="E572">
        <f t="shared" si="26"/>
        <v>0.52709357728707706</v>
      </c>
      <c r="F572">
        <f t="shared" si="25"/>
        <v>0.89080853608236865</v>
      </c>
    </row>
    <row r="573" spans="1:6">
      <c r="A573" s="1">
        <v>24653</v>
      </c>
      <c r="B573" s="2">
        <v>2.3039138595752906E-3</v>
      </c>
      <c r="C573">
        <v>34.950000000000003</v>
      </c>
      <c r="D573" s="2">
        <f t="shared" si="24"/>
        <v>0</v>
      </c>
      <c r="E573">
        <f t="shared" si="26"/>
        <v>0.5258819904807075</v>
      </c>
      <c r="F573">
        <f t="shared" si="25"/>
        <v>0.88876090750970838</v>
      </c>
    </row>
    <row r="574" spans="1:6">
      <c r="A574" s="1">
        <v>24684</v>
      </c>
      <c r="B574" s="2">
        <v>2.3039138595752906E-3</v>
      </c>
      <c r="C574">
        <v>34.950000000000003</v>
      </c>
      <c r="D574" s="2">
        <f t="shared" si="24"/>
        <v>0</v>
      </c>
      <c r="E574">
        <f t="shared" si="26"/>
        <v>0.52467318864963008</v>
      </c>
      <c r="F574">
        <f t="shared" si="25"/>
        <v>0.88671798565302773</v>
      </c>
    </row>
    <row r="575" spans="1:6">
      <c r="A575" s="1">
        <v>24715</v>
      </c>
      <c r="B575" s="2">
        <v>1.9783315388433032E-3</v>
      </c>
      <c r="C575">
        <v>34.950000000000003</v>
      </c>
      <c r="D575" s="2">
        <f t="shared" si="24"/>
        <v>0</v>
      </c>
      <c r="E575">
        <f t="shared" si="26"/>
        <v>0.52363726054218596</v>
      </c>
      <c r="F575">
        <f t="shared" si="25"/>
        <v>0.88496722707685893</v>
      </c>
    </row>
    <row r="576" spans="1:6">
      <c r="A576" s="1">
        <v>24745</v>
      </c>
      <c r="B576" s="2">
        <v>2.3039138595752906E-3</v>
      </c>
      <c r="C576">
        <v>34.950000000000003</v>
      </c>
      <c r="D576" s="2">
        <f t="shared" si="24"/>
        <v>0</v>
      </c>
      <c r="E576">
        <f t="shared" si="26"/>
        <v>0.52243361848784375</v>
      </c>
      <c r="F576">
        <f t="shared" si="25"/>
        <v>0.88293302544246532</v>
      </c>
    </row>
    <row r="577" spans="1:6">
      <c r="A577" s="1">
        <v>24776</v>
      </c>
      <c r="B577" s="2">
        <v>1.9783315388433032E-3</v>
      </c>
      <c r="C577">
        <v>34.950000000000003</v>
      </c>
      <c r="D577" s="2">
        <f t="shared" si="24"/>
        <v>0</v>
      </c>
      <c r="E577">
        <f t="shared" si="26"/>
        <v>0.5214021122447704</v>
      </c>
      <c r="F577">
        <f t="shared" si="25"/>
        <v>0.88118973998814165</v>
      </c>
    </row>
    <row r="578" spans="1:6">
      <c r="A578" s="1">
        <v>24806</v>
      </c>
      <c r="B578" s="2">
        <v>2.2226272943570713E-3</v>
      </c>
      <c r="C578">
        <v>34.950000000000003</v>
      </c>
      <c r="D578" s="2">
        <f t="shared" si="24"/>
        <v>0</v>
      </c>
      <c r="E578">
        <f t="shared" si="26"/>
        <v>0.52024579973051477</v>
      </c>
      <c r="F578">
        <f t="shared" si="25"/>
        <v>0.87923552710742425</v>
      </c>
    </row>
    <row r="579" spans="1:6">
      <c r="A579" s="1">
        <v>24837</v>
      </c>
      <c r="B579" s="2">
        <v>2.4662697723036864E-3</v>
      </c>
      <c r="C579">
        <v>34.950000000000003</v>
      </c>
      <c r="D579" s="2">
        <f t="shared" si="24"/>
        <v>0</v>
      </c>
      <c r="E579">
        <f t="shared" si="26"/>
        <v>0.51896588984353698</v>
      </c>
      <c r="F579">
        <f t="shared" si="25"/>
        <v>0.87707242988547673</v>
      </c>
    </row>
    <row r="580" spans="1:6">
      <c r="A580" s="1">
        <v>24868</v>
      </c>
      <c r="B580" s="2">
        <v>2.9516094330215292E-3</v>
      </c>
      <c r="C580">
        <v>35.200000000000003</v>
      </c>
      <c r="D580" s="2">
        <f t="shared" si="24"/>
        <v>7.1530758226037161E-3</v>
      </c>
      <c r="E580">
        <f t="shared" si="26"/>
        <v>0.51743861315194806</v>
      </c>
      <c r="F580">
        <f t="shared" si="25"/>
        <v>0.88074657557778602</v>
      </c>
    </row>
    <row r="581" spans="1:6">
      <c r="A581" s="1">
        <v>24897</v>
      </c>
      <c r="B581" s="2">
        <v>3.2737397821989145E-3</v>
      </c>
      <c r="C581">
        <v>35.200000000000003</v>
      </c>
      <c r="D581" s="2">
        <f t="shared" ref="D581:D644" si="27">C581/C580-1</f>
        <v>0</v>
      </c>
      <c r="E581">
        <f t="shared" si="26"/>
        <v>0.5157501812658617</v>
      </c>
      <c r="F581">
        <f t="shared" ref="F581:F644" si="28">F580*(1+D581)/(1+B581)</f>
        <v>0.87787264896317097</v>
      </c>
    </row>
    <row r="582" spans="1:6">
      <c r="A582" s="1">
        <v>24928</v>
      </c>
      <c r="B582" s="2">
        <v>3.1933138078821255E-3</v>
      </c>
      <c r="C582">
        <v>35.200000000000003</v>
      </c>
      <c r="D582" s="2">
        <f t="shared" si="27"/>
        <v>0</v>
      </c>
      <c r="E582">
        <f t="shared" ref="E582:E645" si="29">E581/(1+B582)</f>
        <v>0.51410847158480077</v>
      </c>
      <c r="F582">
        <f t="shared" si="28"/>
        <v>0.87507824950604596</v>
      </c>
    </row>
    <row r="583" spans="1:6">
      <c r="A583" s="1">
        <v>24958</v>
      </c>
      <c r="B583" s="2">
        <v>3.1933138078821255E-3</v>
      </c>
      <c r="C583">
        <v>37.9</v>
      </c>
      <c r="D583" s="2">
        <f t="shared" si="27"/>
        <v>7.6704545454545414E-2</v>
      </c>
      <c r="E583">
        <f t="shared" si="29"/>
        <v>0.51247198771029268</v>
      </c>
      <c r="F583">
        <f t="shared" si="28"/>
        <v>0.93920156355029683</v>
      </c>
    </row>
    <row r="584" spans="1:6">
      <c r="A584" s="1">
        <v>24989</v>
      </c>
      <c r="B584" s="2">
        <v>3.1933138078821255E-3</v>
      </c>
      <c r="C584">
        <v>40.700000000000003</v>
      </c>
      <c r="D584" s="2">
        <f t="shared" si="27"/>
        <v>7.3878627968337884E-2</v>
      </c>
      <c r="E584">
        <f t="shared" si="29"/>
        <v>0.51084071300781642</v>
      </c>
      <c r="F584">
        <f t="shared" si="28"/>
        <v>1.0053779990047478</v>
      </c>
    </row>
    <row r="585" spans="1:6">
      <c r="A585" s="1">
        <v>25019</v>
      </c>
      <c r="B585" s="2">
        <v>3.4343792900468628E-3</v>
      </c>
      <c r="C585">
        <v>41.1</v>
      </c>
      <c r="D585" s="2">
        <f t="shared" si="27"/>
        <v>9.8280098280096873E-3</v>
      </c>
      <c r="E585">
        <f t="shared" si="29"/>
        <v>0.50909229696639269</v>
      </c>
      <c r="F585">
        <f t="shared" si="28"/>
        <v>1.0117840137968468</v>
      </c>
    </row>
    <row r="586" spans="1:6">
      <c r="A586" s="1">
        <v>25050</v>
      </c>
      <c r="B586" s="2">
        <v>3.6748094004368514E-3</v>
      </c>
      <c r="C586">
        <v>39.5</v>
      </c>
      <c r="D586" s="2">
        <f t="shared" si="27"/>
        <v>-3.8929440389294467E-2</v>
      </c>
      <c r="E586">
        <f t="shared" si="29"/>
        <v>0.50722832953285746</v>
      </c>
      <c r="F586">
        <f t="shared" si="28"/>
        <v>0.96883554238626302</v>
      </c>
    </row>
    <row r="587" spans="1:6">
      <c r="A587" s="1">
        <v>25081</v>
      </c>
      <c r="B587" s="2">
        <v>3.6748094004368514E-3</v>
      </c>
      <c r="C587">
        <v>39.200000000000003</v>
      </c>
      <c r="D587" s="2">
        <f t="shared" si="27"/>
        <v>-7.5949367088606889E-3</v>
      </c>
      <c r="E587">
        <f t="shared" si="29"/>
        <v>0.50537118674509662</v>
      </c>
      <c r="F587">
        <f t="shared" si="28"/>
        <v>0.95795698841430554</v>
      </c>
    </row>
    <row r="588" spans="1:6">
      <c r="A588" s="1">
        <v>25111</v>
      </c>
      <c r="B588" s="2">
        <v>3.6748094004368514E-3</v>
      </c>
      <c r="C588">
        <v>40.200000000000003</v>
      </c>
      <c r="D588" s="2">
        <f t="shared" si="27"/>
        <v>2.5510204081632626E-2</v>
      </c>
      <c r="E588">
        <f t="shared" si="29"/>
        <v>0.50352084361566185</v>
      </c>
      <c r="F588">
        <f t="shared" si="28"/>
        <v>0.9787977714385715</v>
      </c>
    </row>
    <row r="589" spans="1:6">
      <c r="A589" s="1">
        <v>25142</v>
      </c>
      <c r="B589" s="2">
        <v>3.8347448817659391E-3</v>
      </c>
      <c r="C589">
        <v>39.200000000000003</v>
      </c>
      <c r="D589" s="2">
        <f t="shared" si="27"/>
        <v>-2.4875621890547261E-2</v>
      </c>
      <c r="E589">
        <f t="shared" si="29"/>
        <v>0.50159734576129633</v>
      </c>
      <c r="F589">
        <f t="shared" si="28"/>
        <v>0.95080347939278853</v>
      </c>
    </row>
    <row r="590" spans="1:6">
      <c r="A590" s="1">
        <v>25172</v>
      </c>
      <c r="B590" s="2">
        <v>3.8347448817659391E-3</v>
      </c>
      <c r="C590">
        <v>39.799999999999997</v>
      </c>
      <c r="D590" s="2">
        <f t="shared" si="27"/>
        <v>1.5306122448979442E-2</v>
      </c>
      <c r="E590">
        <f t="shared" si="29"/>
        <v>0.49968119585298443</v>
      </c>
      <c r="F590">
        <f t="shared" si="28"/>
        <v>0.96166883921415991</v>
      </c>
    </row>
    <row r="591" spans="1:6">
      <c r="A591" s="1">
        <v>25203</v>
      </c>
      <c r="B591" s="2">
        <v>3.8347448817659391E-3</v>
      </c>
      <c r="C591">
        <v>41.1</v>
      </c>
      <c r="D591" s="2">
        <f t="shared" si="27"/>
        <v>3.2663316582914659E-2</v>
      </c>
      <c r="E591">
        <f t="shared" si="29"/>
        <v>0.49777236582086831</v>
      </c>
      <c r="F591">
        <f t="shared" si="28"/>
        <v>0.98928647172329487</v>
      </c>
    </row>
    <row r="592" spans="1:6">
      <c r="A592" s="1">
        <v>25234</v>
      </c>
      <c r="B592" s="2">
        <v>3.5947364110451296E-3</v>
      </c>
      <c r="C592">
        <v>42.3</v>
      </c>
      <c r="D592" s="2">
        <f t="shared" si="27"/>
        <v>2.9197080291970767E-2</v>
      </c>
      <c r="E592">
        <f t="shared" si="29"/>
        <v>0.49598941461266721</v>
      </c>
      <c r="F592">
        <f t="shared" si="28"/>
        <v>1.0145238026168217</v>
      </c>
    </row>
    <row r="593" spans="1:6">
      <c r="A593" s="1">
        <v>25262</v>
      </c>
      <c r="B593" s="2">
        <v>3.8347448817659391E-3</v>
      </c>
      <c r="C593">
        <v>42.6</v>
      </c>
      <c r="D593" s="2">
        <f t="shared" si="27"/>
        <v>7.0921985815604049E-3</v>
      </c>
      <c r="E593">
        <f t="shared" si="29"/>
        <v>0.49409468753852115</v>
      </c>
      <c r="F593">
        <f t="shared" si="28"/>
        <v>1.0178159424149447</v>
      </c>
    </row>
    <row r="594" spans="1:6">
      <c r="A594" s="1">
        <v>25293</v>
      </c>
      <c r="B594" s="2">
        <v>4.2333616592649115E-3</v>
      </c>
      <c r="C594">
        <v>43.2</v>
      </c>
      <c r="D594" s="2">
        <f t="shared" si="27"/>
        <v>1.4084507042253502E-2</v>
      </c>
      <c r="E594">
        <f t="shared" si="29"/>
        <v>0.49201182354880463</v>
      </c>
      <c r="F594">
        <f t="shared" si="28"/>
        <v>1.027800327722844</v>
      </c>
    </row>
    <row r="595" spans="1:6">
      <c r="A595" s="1">
        <v>25323</v>
      </c>
      <c r="B595" s="2">
        <v>4.471698917043021E-3</v>
      </c>
      <c r="C595">
        <v>43.3</v>
      </c>
      <c r="D595" s="2">
        <f t="shared" si="27"/>
        <v>2.3148148148146586E-3</v>
      </c>
      <c r="E595">
        <f t="shared" si="29"/>
        <v>0.48982148932544362</v>
      </c>
      <c r="F595">
        <f t="shared" si="28"/>
        <v>1.0255933504734893</v>
      </c>
    </row>
    <row r="596" spans="1:6">
      <c r="A596" s="1">
        <v>25354</v>
      </c>
      <c r="B596" s="2">
        <v>4.471698917043021E-3</v>
      </c>
      <c r="C596">
        <v>43.46</v>
      </c>
      <c r="D596" s="2">
        <f t="shared" si="27"/>
        <v>3.6951501154736111E-3</v>
      </c>
      <c r="E596">
        <f t="shared" si="29"/>
        <v>0.48764090601411442</v>
      </c>
      <c r="F596">
        <f t="shared" si="28"/>
        <v>1.0248004726969762</v>
      </c>
    </row>
    <row r="597" spans="1:6">
      <c r="A597" s="1">
        <v>25384</v>
      </c>
      <c r="B597" s="2">
        <v>4.471698917043021E-3</v>
      </c>
      <c r="C597">
        <v>41.44</v>
      </c>
      <c r="D597" s="2">
        <f t="shared" si="27"/>
        <v>-4.64795213989877E-2</v>
      </c>
      <c r="E597">
        <f t="shared" si="29"/>
        <v>0.48547003020578638</v>
      </c>
      <c r="F597">
        <f t="shared" si="28"/>
        <v>0.97281808760772892</v>
      </c>
    </row>
    <row r="598" spans="1:6">
      <c r="A598" s="1">
        <v>25415</v>
      </c>
      <c r="B598" s="2">
        <v>4.3923222705009035E-3</v>
      </c>
      <c r="C598">
        <v>41.76</v>
      </c>
      <c r="D598" s="2">
        <f t="shared" si="27"/>
        <v>7.7220077220077066E-3</v>
      </c>
      <c r="E598">
        <f t="shared" si="29"/>
        <v>0.48334701435027555</v>
      </c>
      <c r="F598">
        <f t="shared" si="28"/>
        <v>0.97604310054485266</v>
      </c>
    </row>
    <row r="599" spans="1:6">
      <c r="A599" s="1">
        <v>25446</v>
      </c>
      <c r="B599" s="2">
        <v>4.6302455190647684E-3</v>
      </c>
      <c r="C599">
        <v>41.09</v>
      </c>
      <c r="D599" s="2">
        <f t="shared" si="27"/>
        <v>-1.6044061302681878E-2</v>
      </c>
      <c r="E599">
        <f t="shared" si="29"/>
        <v>0.48111931380340184</v>
      </c>
      <c r="F599">
        <f t="shared" si="28"/>
        <v>0.95595708917707101</v>
      </c>
    </row>
    <row r="600" spans="1:6">
      <c r="A600" s="1">
        <v>25476</v>
      </c>
      <c r="B600" s="2">
        <v>4.6302455190647684E-3</v>
      </c>
      <c r="C600">
        <v>40.869999999999997</v>
      </c>
      <c r="D600" s="2">
        <f t="shared" si="27"/>
        <v>-5.3541007544416486E-3</v>
      </c>
      <c r="E600">
        <f t="shared" si="29"/>
        <v>0.478901880517066</v>
      </c>
      <c r="F600">
        <f t="shared" si="28"/>
        <v>0.94645647276269496</v>
      </c>
    </row>
    <row r="601" spans="1:6">
      <c r="A601" s="1">
        <v>25507</v>
      </c>
      <c r="B601" s="2">
        <v>4.6302455190647684E-3</v>
      </c>
      <c r="C601">
        <v>40.44</v>
      </c>
      <c r="D601" s="2">
        <f t="shared" si="27"/>
        <v>-1.0521164668460981E-2</v>
      </c>
      <c r="E601">
        <f t="shared" si="29"/>
        <v>0.47669466717043801</v>
      </c>
      <c r="F601">
        <f t="shared" si="28"/>
        <v>0.93218241491163234</v>
      </c>
    </row>
    <row r="602" spans="1:6">
      <c r="A602" s="1">
        <v>25537</v>
      </c>
      <c r="B602" s="2">
        <v>4.7885173650881185E-3</v>
      </c>
      <c r="C602">
        <v>35.130000000000003</v>
      </c>
      <c r="D602" s="2">
        <f t="shared" si="27"/>
        <v>-0.13130563798219574</v>
      </c>
      <c r="E602">
        <f t="shared" si="29"/>
        <v>0.47442288494747187</v>
      </c>
      <c r="F602">
        <f t="shared" si="28"/>
        <v>0.80592243463272362</v>
      </c>
    </row>
    <row r="603" spans="1:6">
      <c r="A603" s="1">
        <v>25568</v>
      </c>
      <c r="B603" s="2">
        <v>5.0254121388362272E-3</v>
      </c>
      <c r="C603">
        <v>35.17</v>
      </c>
      <c r="D603" s="2">
        <f t="shared" si="27"/>
        <v>1.1386279533163179E-3</v>
      </c>
      <c r="E603">
        <f t="shared" si="29"/>
        <v>0.47205063595141628</v>
      </c>
      <c r="F603">
        <f t="shared" si="28"/>
        <v>0.80280565118043279</v>
      </c>
    </row>
    <row r="604" spans="1:6">
      <c r="A604" s="1">
        <v>25599</v>
      </c>
      <c r="B604" s="2">
        <v>5.0254121388362272E-3</v>
      </c>
      <c r="C604">
        <v>34.94</v>
      </c>
      <c r="D604" s="2">
        <f t="shared" si="27"/>
        <v>-6.5396644867785625E-3</v>
      </c>
      <c r="E604">
        <f t="shared" si="29"/>
        <v>0.46969024887323568</v>
      </c>
      <c r="F604">
        <f t="shared" si="28"/>
        <v>0.7935675674869872</v>
      </c>
    </row>
    <row r="605" spans="1:6">
      <c r="A605" s="1">
        <v>25627</v>
      </c>
      <c r="B605" s="2">
        <v>4.946515448805977E-3</v>
      </c>
      <c r="C605">
        <v>34.99</v>
      </c>
      <c r="D605" s="2">
        <f t="shared" si="27"/>
        <v>1.4310246136235438E-3</v>
      </c>
      <c r="E605">
        <f t="shared" si="29"/>
        <v>0.46737835462166211</v>
      </c>
      <c r="F605">
        <f t="shared" si="28"/>
        <v>0.79079151973945849</v>
      </c>
    </row>
    <row r="606" spans="1:6">
      <c r="A606" s="1">
        <v>25658</v>
      </c>
      <c r="B606" s="2">
        <v>4.7094157243421364E-3</v>
      </c>
      <c r="C606">
        <v>35.090000000000003</v>
      </c>
      <c r="D606" s="2">
        <f t="shared" si="27"/>
        <v>2.8579594169764189E-3</v>
      </c>
      <c r="E606">
        <f t="shared" si="29"/>
        <v>0.46518759285709205</v>
      </c>
      <c r="F606">
        <f t="shared" si="28"/>
        <v>0.78933426660325956</v>
      </c>
    </row>
    <row r="607" spans="1:6">
      <c r="A607" s="1">
        <v>25688</v>
      </c>
      <c r="B607" s="2">
        <v>4.946515448805977E-3</v>
      </c>
      <c r="C607">
        <v>35.619999999999997</v>
      </c>
      <c r="D607" s="2">
        <f t="shared" si="27"/>
        <v>1.5104018238814243E-2</v>
      </c>
      <c r="E607">
        <f t="shared" si="29"/>
        <v>0.46289786143428807</v>
      </c>
      <c r="F607">
        <f t="shared" si="28"/>
        <v>0.79731246732540562</v>
      </c>
    </row>
    <row r="608" spans="1:6">
      <c r="A608" s="1">
        <v>25719</v>
      </c>
      <c r="B608" s="2">
        <v>4.8675505653430484E-3</v>
      </c>
      <c r="C608">
        <v>35.950000000000003</v>
      </c>
      <c r="D608" s="2">
        <f t="shared" si="27"/>
        <v>9.2644581695677797E-3</v>
      </c>
      <c r="E608">
        <f t="shared" si="29"/>
        <v>0.46065559702257242</v>
      </c>
      <c r="F608">
        <f t="shared" si="28"/>
        <v>0.80080119501748204</v>
      </c>
    </row>
    <row r="609" spans="1:6">
      <c r="A609" s="1">
        <v>25749</v>
      </c>
      <c r="B609" s="2">
        <v>4.8675505653430484E-3</v>
      </c>
      <c r="C609">
        <v>35.44</v>
      </c>
      <c r="D609" s="2">
        <f t="shared" si="27"/>
        <v>-1.4186369958275491E-2</v>
      </c>
      <c r="E609">
        <f t="shared" si="29"/>
        <v>0.45842419407752344</v>
      </c>
      <c r="F609">
        <f t="shared" si="28"/>
        <v>0.78561670397038097</v>
      </c>
    </row>
    <row r="610" spans="1:6">
      <c r="A610" s="1">
        <v>25780</v>
      </c>
      <c r="B610" s="2">
        <v>4.8675505653430484E-3</v>
      </c>
      <c r="C610">
        <v>35.32</v>
      </c>
      <c r="D610" s="2">
        <f t="shared" si="27"/>
        <v>-3.3860045146726359E-3</v>
      </c>
      <c r="E610">
        <f t="shared" si="29"/>
        <v>0.45620359998649762</v>
      </c>
      <c r="F610">
        <f t="shared" si="28"/>
        <v>0.77916398218197025</v>
      </c>
    </row>
    <row r="611" spans="1:6">
      <c r="A611" s="1">
        <v>25811</v>
      </c>
      <c r="B611" s="2">
        <v>4.3923222705009035E-3</v>
      </c>
      <c r="C611">
        <v>35.380000000000003</v>
      </c>
      <c r="D611" s="2">
        <f t="shared" si="27"/>
        <v>1.6987542468855921E-3</v>
      </c>
      <c r="E611">
        <f t="shared" si="29"/>
        <v>0.45420856957091893</v>
      </c>
      <c r="F611">
        <f t="shared" si="28"/>
        <v>0.77707442898545254</v>
      </c>
    </row>
    <row r="612" spans="1:6">
      <c r="A612" s="1">
        <v>25841</v>
      </c>
      <c r="B612" s="2">
        <v>4.6302455190647684E-3</v>
      </c>
      <c r="C612">
        <v>36.19</v>
      </c>
      <c r="D612" s="2">
        <f t="shared" si="27"/>
        <v>2.2894290559638097E-2</v>
      </c>
      <c r="E612">
        <f t="shared" si="29"/>
        <v>0.45211516535244456</v>
      </c>
      <c r="F612">
        <f t="shared" si="28"/>
        <v>0.79120153936678017</v>
      </c>
    </row>
    <row r="613" spans="1:6">
      <c r="A613" s="1">
        <v>25872</v>
      </c>
      <c r="B613" s="2">
        <v>4.5510066248739545E-3</v>
      </c>
      <c r="C613">
        <v>37.520000000000003</v>
      </c>
      <c r="D613" s="2">
        <f t="shared" si="27"/>
        <v>3.675048355899424E-2</v>
      </c>
      <c r="E613">
        <f t="shared" si="29"/>
        <v>0.45006690787307763</v>
      </c>
      <c r="F613">
        <f t="shared" si="28"/>
        <v>0.81656239764980276</v>
      </c>
    </row>
    <row r="614" spans="1:6">
      <c r="A614" s="1">
        <v>25902</v>
      </c>
      <c r="B614" s="2">
        <v>4.5510066248739545E-3</v>
      </c>
      <c r="C614">
        <v>37.44</v>
      </c>
      <c r="D614" s="2">
        <f t="shared" si="27"/>
        <v>-2.1321961620470731E-3</v>
      </c>
      <c r="E614">
        <f t="shared" si="29"/>
        <v>0.44802792979644546</v>
      </c>
      <c r="F614">
        <f t="shared" si="28"/>
        <v>0.81112986903186479</v>
      </c>
    </row>
    <row r="615" spans="1:6">
      <c r="A615" s="1">
        <v>25933</v>
      </c>
      <c r="B615" s="2">
        <v>4.5510066248739545E-3</v>
      </c>
      <c r="C615">
        <v>37.44</v>
      </c>
      <c r="D615" s="2">
        <f t="shared" si="27"/>
        <v>0</v>
      </c>
      <c r="E615">
        <f t="shared" si="29"/>
        <v>0.44599818908324584</v>
      </c>
      <c r="F615">
        <f t="shared" si="28"/>
        <v>0.80745513536154589</v>
      </c>
    </row>
    <row r="616" spans="1:6">
      <c r="A616" s="1">
        <v>25964</v>
      </c>
      <c r="B616" s="2">
        <v>4.3128765598297036E-3</v>
      </c>
      <c r="C616">
        <v>37.869999999999997</v>
      </c>
      <c r="D616" s="2">
        <f t="shared" si="27"/>
        <v>1.1485042735042805E-2</v>
      </c>
      <c r="E616">
        <f t="shared" si="29"/>
        <v>0.44408291429157681</v>
      </c>
      <c r="F616">
        <f t="shared" si="28"/>
        <v>0.813221468289268</v>
      </c>
    </row>
    <row r="617" spans="1:6">
      <c r="A617" s="1">
        <v>25992</v>
      </c>
      <c r="B617" s="2">
        <v>4.0741237836483535E-3</v>
      </c>
      <c r="C617">
        <v>38.74</v>
      </c>
      <c r="D617" s="2">
        <f t="shared" si="27"/>
        <v>2.2973329812516541E-2</v>
      </c>
      <c r="E617">
        <f t="shared" si="29"/>
        <v>0.44228100672303056</v>
      </c>
      <c r="F617">
        <f t="shared" si="28"/>
        <v>0.82852834625001226</v>
      </c>
    </row>
    <row r="618" spans="1:6">
      <c r="A618" s="1">
        <v>26023</v>
      </c>
      <c r="B618" s="2">
        <v>3.8347448817659391E-3</v>
      </c>
      <c r="C618">
        <v>38.869999999999997</v>
      </c>
      <c r="D618" s="2">
        <f t="shared" si="27"/>
        <v>3.3557046979864058E-3</v>
      </c>
      <c r="E618">
        <f t="shared" si="29"/>
        <v>0.4405914509116971</v>
      </c>
      <c r="F618">
        <f t="shared" si="28"/>
        <v>0.82813296406855474</v>
      </c>
    </row>
    <row r="619" spans="1:6">
      <c r="A619" s="1">
        <v>26053</v>
      </c>
      <c r="B619" s="2">
        <v>3.4343792900468628E-3</v>
      </c>
      <c r="C619">
        <v>39.01</v>
      </c>
      <c r="D619" s="2">
        <f t="shared" si="27"/>
        <v>3.6017494211473267E-3</v>
      </c>
      <c r="E619">
        <f t="shared" si="29"/>
        <v>0.43908347172978646</v>
      </c>
      <c r="F619">
        <f t="shared" si="28"/>
        <v>0.82827109439937208</v>
      </c>
    </row>
    <row r="620" spans="1:6">
      <c r="A620" s="1">
        <v>26084</v>
      </c>
      <c r="B620" s="2">
        <v>3.5947364110451296E-3</v>
      </c>
      <c r="C620">
        <v>40.520000000000003</v>
      </c>
      <c r="D620" s="2">
        <f t="shared" si="27"/>
        <v>3.8708023583696516E-2</v>
      </c>
      <c r="E620">
        <f t="shared" si="29"/>
        <v>0.43751073595701861</v>
      </c>
      <c r="F620">
        <f t="shared" si="28"/>
        <v>0.85725024279392847</v>
      </c>
    </row>
    <row r="621" spans="1:6">
      <c r="A621" s="1">
        <v>26114</v>
      </c>
      <c r="B621" s="2">
        <v>3.7548121811461499E-3</v>
      </c>
      <c r="C621">
        <v>40.1</v>
      </c>
      <c r="D621" s="2">
        <f t="shared" si="27"/>
        <v>-1.0365251727541991E-2</v>
      </c>
      <c r="E621">
        <f t="shared" si="29"/>
        <v>0.43587411053732683</v>
      </c>
      <c r="F621">
        <f t="shared" si="28"/>
        <v>0.84519109441715912</v>
      </c>
    </row>
    <row r="622" spans="1:6">
      <c r="A622" s="1">
        <v>26145</v>
      </c>
      <c r="B622" s="2">
        <v>3.5947364110451296E-3</v>
      </c>
      <c r="C622">
        <v>40.950000000000003</v>
      </c>
      <c r="D622" s="2">
        <f t="shared" si="27"/>
        <v>2.1197007481296826E-2</v>
      </c>
      <c r="E622">
        <f t="shared" si="29"/>
        <v>0.43431287024885773</v>
      </c>
      <c r="F622">
        <f t="shared" si="28"/>
        <v>0.86001508881483413</v>
      </c>
    </row>
    <row r="623" spans="1:6">
      <c r="A623" s="1">
        <v>26176</v>
      </c>
      <c r="B623" s="2">
        <v>3.7548121811461499E-3</v>
      </c>
      <c r="C623">
        <v>42.73</v>
      </c>
      <c r="D623" s="2">
        <f t="shared" si="27"/>
        <v>4.3467643467643313E-2</v>
      </c>
      <c r="E623">
        <f t="shared" si="29"/>
        <v>0.43268820729745894</v>
      </c>
      <c r="F623">
        <f t="shared" si="28"/>
        <v>0.89404096217700502</v>
      </c>
    </row>
    <row r="624" spans="1:6">
      <c r="A624" s="1">
        <v>26206</v>
      </c>
      <c r="B624" s="2">
        <v>3.3540948994528197E-3</v>
      </c>
      <c r="C624">
        <v>42.02</v>
      </c>
      <c r="D624" s="2">
        <f t="shared" si="27"/>
        <v>-1.6615960683360465E-2</v>
      </c>
      <c r="E624">
        <f t="shared" si="29"/>
        <v>0.43124178143790709</v>
      </c>
      <c r="F624">
        <f t="shared" si="28"/>
        <v>0.87624659845362196</v>
      </c>
    </row>
    <row r="625" spans="1:6">
      <c r="A625" s="1">
        <v>26237</v>
      </c>
      <c r="B625" s="2">
        <v>3.1128168457330574E-3</v>
      </c>
      <c r="C625">
        <v>42.5</v>
      </c>
      <c r="D625" s="2">
        <f t="shared" si="27"/>
        <v>1.1423131841979961E-2</v>
      </c>
      <c r="E625">
        <f t="shared" si="29"/>
        <v>0.42990357036204335</v>
      </c>
      <c r="F625">
        <f t="shared" si="28"/>
        <v>0.8835058868659037</v>
      </c>
    </row>
    <row r="626" spans="1:6">
      <c r="A626" s="1">
        <v>26267</v>
      </c>
      <c r="B626" s="2">
        <v>2.7092626147666721E-3</v>
      </c>
      <c r="C626">
        <v>42.86</v>
      </c>
      <c r="D626" s="2">
        <f t="shared" si="27"/>
        <v>8.4705882352940076E-3</v>
      </c>
      <c r="E626">
        <f t="shared" si="29"/>
        <v>0.42874199570170823</v>
      </c>
      <c r="F626">
        <f t="shared" si="28"/>
        <v>0.88858229863516736</v>
      </c>
    </row>
    <row r="627" spans="1:6">
      <c r="A627" s="1">
        <v>26298</v>
      </c>
      <c r="B627" s="2">
        <v>2.7092626147666721E-3</v>
      </c>
      <c r="C627">
        <v>43.48</v>
      </c>
      <c r="D627" s="2">
        <f t="shared" si="27"/>
        <v>1.4465702286514226E-2</v>
      </c>
      <c r="E627">
        <f t="shared" si="29"/>
        <v>0.42758355954913291</v>
      </c>
      <c r="F627">
        <f t="shared" si="28"/>
        <v>0.89900063680833386</v>
      </c>
    </row>
    <row r="628" spans="1:6">
      <c r="A628" s="1">
        <v>26329</v>
      </c>
      <c r="B628" s="2">
        <v>2.7092626147666721E-3</v>
      </c>
      <c r="C628">
        <v>45.75</v>
      </c>
      <c r="D628" s="2">
        <f t="shared" si="27"/>
        <v>5.2207911683532782E-2</v>
      </c>
      <c r="E628">
        <f t="shared" si="29"/>
        <v>0.42642825342425034</v>
      </c>
      <c r="F628">
        <f t="shared" si="28"/>
        <v>0.94337971925336084</v>
      </c>
    </row>
    <row r="629" spans="1:6">
      <c r="A629" s="1">
        <v>26358</v>
      </c>
      <c r="B629" s="2">
        <v>2.8708987190766422E-3</v>
      </c>
      <c r="C629">
        <v>48.26</v>
      </c>
      <c r="D629" s="2">
        <f t="shared" si="27"/>
        <v>5.4863387978141942E-2</v>
      </c>
      <c r="E629">
        <f t="shared" si="29"/>
        <v>0.42520752568342407</v>
      </c>
      <c r="F629">
        <f t="shared" si="28"/>
        <v>0.99228796854362156</v>
      </c>
    </row>
    <row r="630" spans="1:6">
      <c r="A630" s="1">
        <v>26389</v>
      </c>
      <c r="B630" s="2">
        <v>2.8708987190766422E-3</v>
      </c>
      <c r="C630">
        <v>48.33</v>
      </c>
      <c r="D630" s="2">
        <f t="shared" si="27"/>
        <v>1.4504765851637291E-3</v>
      </c>
      <c r="E630">
        <f t="shared" si="29"/>
        <v>0.42399029249579695</v>
      </c>
      <c r="F630">
        <f t="shared" si="28"/>
        <v>0.99088253560550843</v>
      </c>
    </row>
    <row r="631" spans="1:6">
      <c r="A631" s="1">
        <v>26419</v>
      </c>
      <c r="B631" s="2">
        <v>2.8708987190766422E-3</v>
      </c>
      <c r="C631">
        <v>49.03</v>
      </c>
      <c r="D631" s="2">
        <f t="shared" si="27"/>
        <v>1.4483757500517447E-2</v>
      </c>
      <c r="E631">
        <f t="shared" si="29"/>
        <v>0.42277654385758057</v>
      </c>
      <c r="F631">
        <f t="shared" si="28"/>
        <v>1.0023565737590534</v>
      </c>
    </row>
    <row r="632" spans="1:6">
      <c r="A632" s="1">
        <v>26450</v>
      </c>
      <c r="B632" s="2">
        <v>2.6283369587845051E-3</v>
      </c>
      <c r="C632">
        <v>54.62</v>
      </c>
      <c r="D632" s="2">
        <f t="shared" si="27"/>
        <v>0.1140118294921475</v>
      </c>
      <c r="E632">
        <f t="shared" si="29"/>
        <v>0.42166825759180576</v>
      </c>
      <c r="F632">
        <f t="shared" si="28"/>
        <v>1.1137098757091142</v>
      </c>
    </row>
    <row r="633" spans="1:6">
      <c r="A633" s="1">
        <v>26480</v>
      </c>
      <c r="B633" s="2">
        <v>2.2226272943570713E-3</v>
      </c>
      <c r="C633">
        <v>62.09</v>
      </c>
      <c r="D633" s="2">
        <f t="shared" si="27"/>
        <v>0.13676309044306123</v>
      </c>
      <c r="E633">
        <f t="shared" si="29"/>
        <v>0.42073312466528456</v>
      </c>
      <c r="F633">
        <f t="shared" si="28"/>
        <v>1.2632166204287996</v>
      </c>
    </row>
    <row r="634" spans="1:6">
      <c r="A634" s="1">
        <v>26511</v>
      </c>
      <c r="B634" s="2">
        <v>2.3851279739270925E-3</v>
      </c>
      <c r="C634">
        <v>65.67</v>
      </c>
      <c r="D634" s="2">
        <f t="shared" si="27"/>
        <v>5.7658238041552456E-2</v>
      </c>
      <c r="E634">
        <f t="shared" si="29"/>
        <v>0.41973201010642708</v>
      </c>
      <c r="F634">
        <f t="shared" si="28"/>
        <v>1.3328723937954121</v>
      </c>
    </row>
    <row r="635" spans="1:6">
      <c r="A635" s="1">
        <v>26542</v>
      </c>
      <c r="B635" s="2">
        <v>2.3851279739270925E-3</v>
      </c>
      <c r="C635">
        <v>67.03</v>
      </c>
      <c r="D635" s="2">
        <f t="shared" si="27"/>
        <v>2.0709608649307043E-2</v>
      </c>
      <c r="E635">
        <f t="shared" si="29"/>
        <v>0.41873327765228441</v>
      </c>
      <c r="F635">
        <f t="shared" si="28"/>
        <v>1.3572384720035144</v>
      </c>
    </row>
    <row r="636" spans="1:6">
      <c r="A636" s="1">
        <v>26572</v>
      </c>
      <c r="B636" s="2">
        <v>2.6283369587845051E-3</v>
      </c>
      <c r="C636">
        <v>65.47</v>
      </c>
      <c r="D636" s="2">
        <f t="shared" si="27"/>
        <v>-2.3273161271072706E-2</v>
      </c>
      <c r="E636">
        <f t="shared" si="29"/>
        <v>0.41763559059422184</v>
      </c>
      <c r="F636">
        <f t="shared" si="28"/>
        <v>1.3221761178048237</v>
      </c>
    </row>
    <row r="637" spans="1:6">
      <c r="A637" s="1">
        <v>26603</v>
      </c>
      <c r="B637" s="2">
        <v>2.7901164905321796E-3</v>
      </c>
      <c r="C637">
        <v>64.86</v>
      </c>
      <c r="D637" s="2">
        <f t="shared" si="27"/>
        <v>-9.3172445394836823E-3</v>
      </c>
      <c r="E637">
        <f t="shared" si="29"/>
        <v>0.41647358078859259</v>
      </c>
      <c r="F637">
        <f t="shared" si="28"/>
        <v>1.3062125942914975</v>
      </c>
    </row>
    <row r="638" spans="1:6">
      <c r="A638" s="1">
        <v>26633</v>
      </c>
      <c r="B638" s="2">
        <v>3.0322487646148311E-3</v>
      </c>
      <c r="C638">
        <v>62.91</v>
      </c>
      <c r="D638" s="2">
        <f t="shared" si="27"/>
        <v>-3.0064754856614306E-2</v>
      </c>
      <c r="E638">
        <f t="shared" si="29"/>
        <v>0.41521454699142774</v>
      </c>
      <c r="F638">
        <f t="shared" si="28"/>
        <v>1.2631115643728612</v>
      </c>
    </row>
    <row r="639" spans="1:6">
      <c r="A639" s="1">
        <v>26664</v>
      </c>
      <c r="B639" s="2">
        <v>2.7901164905321796E-3</v>
      </c>
      <c r="C639">
        <v>63.91</v>
      </c>
      <c r="D639" s="2">
        <f t="shared" si="27"/>
        <v>1.5895724050230431E-2</v>
      </c>
      <c r="E639">
        <f t="shared" si="29"/>
        <v>0.41405927338469933</v>
      </c>
      <c r="F639">
        <f t="shared" si="28"/>
        <v>1.2796193501942061</v>
      </c>
    </row>
    <row r="640" spans="1:6">
      <c r="A640" s="1">
        <v>26695</v>
      </c>
      <c r="B640" s="2">
        <v>2.9516094330215292E-3</v>
      </c>
      <c r="C640">
        <v>65.14</v>
      </c>
      <c r="D640" s="2">
        <f t="shared" si="27"/>
        <v>1.9245814426537278E-2</v>
      </c>
      <c r="E640">
        <f t="shared" si="29"/>
        <v>0.4128407287952518</v>
      </c>
      <c r="F640">
        <f t="shared" si="28"/>
        <v>1.3004083691355295</v>
      </c>
    </row>
    <row r="641" spans="1:6">
      <c r="A641" s="1">
        <v>26723</v>
      </c>
      <c r="B641" s="2">
        <v>3.1933138078821255E-3</v>
      </c>
      <c r="C641">
        <v>74.2</v>
      </c>
      <c r="D641" s="2">
        <f t="shared" si="27"/>
        <v>0.13908504758980667</v>
      </c>
      <c r="E641">
        <f t="shared" si="29"/>
        <v>0.41152659523637275</v>
      </c>
      <c r="F641">
        <f t="shared" si="28"/>
        <v>1.4765606076662918</v>
      </c>
    </row>
    <row r="642" spans="1:6">
      <c r="A642" s="1">
        <v>26754</v>
      </c>
      <c r="B642" s="2">
        <v>3.7548121811461499E-3</v>
      </c>
      <c r="C642">
        <v>84.37</v>
      </c>
      <c r="D642" s="2">
        <f t="shared" si="27"/>
        <v>0.13706199460916446</v>
      </c>
      <c r="E642">
        <f t="shared" si="29"/>
        <v>0.40998717041478566</v>
      </c>
      <c r="F642">
        <f t="shared" si="28"/>
        <v>1.6726604239794745</v>
      </c>
    </row>
    <row r="643" spans="1:6">
      <c r="A643" s="1">
        <v>26784</v>
      </c>
      <c r="B643" s="2">
        <v>4.1537774426925189E-3</v>
      </c>
      <c r="C643">
        <v>90.5</v>
      </c>
      <c r="D643" s="2">
        <f t="shared" si="27"/>
        <v>7.2656157401919996E-2</v>
      </c>
      <c r="E643">
        <f t="shared" si="29"/>
        <v>0.40829121955694064</v>
      </c>
      <c r="F643">
        <f t="shared" si="28"/>
        <v>1.7867676677902897</v>
      </c>
    </row>
    <row r="644" spans="1:6">
      <c r="A644" s="1">
        <v>26815</v>
      </c>
      <c r="B644" s="2">
        <v>4.471698917043021E-3</v>
      </c>
      <c r="C644">
        <v>101.96</v>
      </c>
      <c r="D644" s="2">
        <f t="shared" si="27"/>
        <v>0.12662983425414365</v>
      </c>
      <c r="E644">
        <f t="shared" si="29"/>
        <v>0.40647359203562833</v>
      </c>
      <c r="F644">
        <f t="shared" si="28"/>
        <v>2.0040641897462637</v>
      </c>
    </row>
    <row r="645" spans="1:6">
      <c r="A645" s="1">
        <v>26845</v>
      </c>
      <c r="B645" s="2">
        <v>4.8675505653430484E-3</v>
      </c>
      <c r="C645">
        <v>120.12</v>
      </c>
      <c r="D645" s="2">
        <f t="shared" ref="D645:D708" si="30">C645/C644-1</f>
        <v>0.17810906237740309</v>
      </c>
      <c r="E645">
        <f t="shared" si="29"/>
        <v>0.40450464522109847</v>
      </c>
      <c r="F645">
        <f t="shared" ref="F645:F708" si="31">F644*(1+D645)/(1+B645)</f>
        <v>2.3495695350076615</v>
      </c>
    </row>
    <row r="646" spans="1:6">
      <c r="A646" s="1">
        <v>26876</v>
      </c>
      <c r="B646" s="2">
        <v>4.6302455190647684E-3</v>
      </c>
      <c r="C646">
        <v>120.17</v>
      </c>
      <c r="D646" s="2">
        <f t="shared" si="30"/>
        <v>4.162504162503744E-4</v>
      </c>
      <c r="E646">
        <f t="shared" ref="E646:E709" si="32">E645/(1+B646)</f>
        <v>0.402640321675864</v>
      </c>
      <c r="F646">
        <f t="shared" si="31"/>
        <v>2.3397140936068022</v>
      </c>
    </row>
    <row r="647" spans="1:6">
      <c r="A647" s="1">
        <v>26907</v>
      </c>
      <c r="B647" s="2">
        <v>5.9668977756095476E-3</v>
      </c>
      <c r="C647">
        <v>106.76</v>
      </c>
      <c r="D647" s="2">
        <f t="shared" si="30"/>
        <v>-0.11159191145876668</v>
      </c>
      <c r="E647">
        <f t="shared" si="32"/>
        <v>0.4002520585579713</v>
      </c>
      <c r="F647">
        <f t="shared" si="31"/>
        <v>2.0662915750313879</v>
      </c>
    </row>
    <row r="648" spans="1:6">
      <c r="A648" s="1">
        <v>26937</v>
      </c>
      <c r="B648" s="2">
        <v>5.9668977756095476E-3</v>
      </c>
      <c r="C648">
        <v>102.97</v>
      </c>
      <c r="D648" s="2">
        <f t="shared" si="30"/>
        <v>-3.5500187336080957E-2</v>
      </c>
      <c r="E648">
        <f t="shared" si="32"/>
        <v>0.39787796143492121</v>
      </c>
      <c r="F648">
        <f t="shared" si="31"/>
        <v>1.9811167161002861</v>
      </c>
    </row>
    <row r="649" spans="1:6">
      <c r="A649" s="1">
        <v>26968</v>
      </c>
      <c r="B649" s="2">
        <v>6.2785842352273136E-3</v>
      </c>
      <c r="C649">
        <v>100.08</v>
      </c>
      <c r="D649" s="2">
        <f t="shared" si="30"/>
        <v>-2.8066427114693648E-2</v>
      </c>
      <c r="E649">
        <f t="shared" si="32"/>
        <v>0.39539543787201714</v>
      </c>
      <c r="F649">
        <f t="shared" si="31"/>
        <v>1.9134997786378893</v>
      </c>
    </row>
    <row r="650" spans="1:6">
      <c r="A650" s="1">
        <v>26998</v>
      </c>
      <c r="B650" s="2">
        <v>6.6667048692337083E-3</v>
      </c>
      <c r="C650">
        <v>94.82</v>
      </c>
      <c r="D650" s="2">
        <f t="shared" si="30"/>
        <v>-5.2557953637090371E-2</v>
      </c>
      <c r="E650">
        <f t="shared" si="32"/>
        <v>0.39277691013271282</v>
      </c>
      <c r="F650">
        <f t="shared" si="31"/>
        <v>1.8009239177361653</v>
      </c>
    </row>
    <row r="651" spans="1:6">
      <c r="A651" s="1">
        <v>27029</v>
      </c>
      <c r="B651" s="2">
        <v>6.9760205359368221E-3</v>
      </c>
      <c r="C651">
        <v>106.72</v>
      </c>
      <c r="D651" s="2">
        <f t="shared" si="30"/>
        <v>0.1255009491668424</v>
      </c>
      <c r="E651">
        <f t="shared" si="32"/>
        <v>0.39005587235698774</v>
      </c>
      <c r="F651">
        <f t="shared" si="31"/>
        <v>2.0128995501904163</v>
      </c>
    </row>
    <row r="652" spans="1:6">
      <c r="A652" s="1">
        <v>27060</v>
      </c>
      <c r="B652" s="2">
        <v>7.5148209323356863E-3</v>
      </c>
      <c r="C652">
        <v>129.19</v>
      </c>
      <c r="D652" s="2">
        <f t="shared" si="30"/>
        <v>0.21055097451274363</v>
      </c>
      <c r="E652">
        <f t="shared" si="32"/>
        <v>0.3871465354683688</v>
      </c>
      <c r="F652">
        <f t="shared" si="31"/>
        <v>2.4185425975415211</v>
      </c>
    </row>
    <row r="653" spans="1:6">
      <c r="A653" s="1">
        <v>27088</v>
      </c>
      <c r="B653" s="2">
        <v>7.9741404289037643E-3</v>
      </c>
      <c r="C653">
        <v>150.22999999999999</v>
      </c>
      <c r="D653" s="2">
        <f t="shared" si="30"/>
        <v>0.16286090254663677</v>
      </c>
      <c r="E653">
        <f t="shared" si="32"/>
        <v>0.38408379733197701</v>
      </c>
      <c r="F653">
        <f t="shared" si="31"/>
        <v>2.790179345898598</v>
      </c>
    </row>
    <row r="654" spans="1:6">
      <c r="A654" s="1">
        <v>27119</v>
      </c>
      <c r="B654" s="2">
        <v>8.2790792398550472E-3</v>
      </c>
      <c r="C654">
        <v>168.42</v>
      </c>
      <c r="D654" s="2">
        <f t="shared" si="30"/>
        <v>0.12108100911935038</v>
      </c>
      <c r="E654">
        <f t="shared" si="32"/>
        <v>0.38093004728565732</v>
      </c>
      <c r="F654">
        <f t="shared" si="31"/>
        <v>3.1023326191417078</v>
      </c>
    </row>
    <row r="655" spans="1:6">
      <c r="A655" s="1">
        <v>27149</v>
      </c>
      <c r="B655" s="2">
        <v>8.0504703073109862E-3</v>
      </c>
      <c r="C655">
        <v>172.24</v>
      </c>
      <c r="D655" s="2">
        <f t="shared" si="30"/>
        <v>2.2681391758698544E-2</v>
      </c>
      <c r="E655">
        <f t="shared" si="32"/>
        <v>0.37788787219109005</v>
      </c>
      <c r="F655">
        <f t="shared" si="31"/>
        <v>3.1473601115180592</v>
      </c>
    </row>
    <row r="656" spans="1:6">
      <c r="A656" s="1">
        <v>27180</v>
      </c>
      <c r="B656" s="2">
        <v>8.5071194284280782E-3</v>
      </c>
      <c r="C656">
        <v>163.27000000000001</v>
      </c>
      <c r="D656" s="2">
        <f t="shared" si="30"/>
        <v>-5.2078495123084045E-2</v>
      </c>
      <c r="E656">
        <f t="shared" si="32"/>
        <v>0.3747002523941112</v>
      </c>
      <c r="F656">
        <f t="shared" si="31"/>
        <v>2.9582838592063174</v>
      </c>
    </row>
    <row r="657" spans="1:6">
      <c r="A657" s="1">
        <v>27210</v>
      </c>
      <c r="B657" s="2">
        <v>8.6588317099438594E-3</v>
      </c>
      <c r="C657">
        <v>154.1</v>
      </c>
      <c r="D657" s="2">
        <f t="shared" si="30"/>
        <v>-5.6164635266736207E-2</v>
      </c>
      <c r="E657">
        <f t="shared" si="32"/>
        <v>0.37148363808890172</v>
      </c>
      <c r="F657">
        <f t="shared" si="31"/>
        <v>2.7681638602272653</v>
      </c>
    </row>
    <row r="658" spans="1:6">
      <c r="A658" s="1">
        <v>27241</v>
      </c>
      <c r="B658" s="2">
        <v>9.1124684369046083E-3</v>
      </c>
      <c r="C658">
        <v>142.97999999999999</v>
      </c>
      <c r="D658" s="2">
        <f t="shared" si="30"/>
        <v>-7.2160934458144088E-2</v>
      </c>
      <c r="E658">
        <f t="shared" si="32"/>
        <v>0.36812907352569191</v>
      </c>
      <c r="F658">
        <f t="shared" si="31"/>
        <v>2.5452173565137093</v>
      </c>
    </row>
    <row r="659" spans="1:6">
      <c r="A659" s="1">
        <v>27272</v>
      </c>
      <c r="B659" s="2">
        <v>8.6588317099438594E-3</v>
      </c>
      <c r="C659">
        <v>154.63999999999999</v>
      </c>
      <c r="D659" s="2">
        <f t="shared" si="30"/>
        <v>8.1549867114281804E-2</v>
      </c>
      <c r="E659">
        <f t="shared" si="32"/>
        <v>0.36496886950527724</v>
      </c>
      <c r="F659">
        <f t="shared" si="31"/>
        <v>2.7291482582348241</v>
      </c>
    </row>
    <row r="660" spans="1:6">
      <c r="A660" s="1">
        <v>27302</v>
      </c>
      <c r="B660" s="2">
        <v>9.4136514064584453E-3</v>
      </c>
      <c r="C660">
        <v>151.77000000000001</v>
      </c>
      <c r="D660" s="2">
        <f t="shared" si="30"/>
        <v>-1.855923435075002E-2</v>
      </c>
      <c r="E660">
        <f t="shared" si="32"/>
        <v>0.36156522055824269</v>
      </c>
      <c r="F660">
        <f t="shared" si="31"/>
        <v>2.6535180620949994</v>
      </c>
    </row>
    <row r="661" spans="1:6">
      <c r="A661" s="1">
        <v>27333</v>
      </c>
      <c r="B661" s="2">
        <v>9.5638729880933582E-3</v>
      </c>
      <c r="C661">
        <v>158.78</v>
      </c>
      <c r="D661" s="2">
        <f t="shared" si="30"/>
        <v>4.6188311260459747E-2</v>
      </c>
      <c r="E661">
        <f t="shared" si="32"/>
        <v>0.35814001494337044</v>
      </c>
      <c r="F661">
        <f t="shared" si="31"/>
        <v>2.7497810238253604</v>
      </c>
    </row>
    <row r="662" spans="1:6">
      <c r="A662" s="1">
        <v>27363</v>
      </c>
      <c r="B662" s="2">
        <v>9.6388916720551165E-3</v>
      </c>
      <c r="C662">
        <v>181.66</v>
      </c>
      <c r="D662" s="2">
        <f t="shared" si="30"/>
        <v>0.14409875299156072</v>
      </c>
      <c r="E662">
        <f t="shared" si="32"/>
        <v>0.35472089862768413</v>
      </c>
      <c r="F662">
        <f t="shared" si="31"/>
        <v>3.1159863851404843</v>
      </c>
    </row>
    <row r="663" spans="1:6">
      <c r="A663" s="1">
        <v>27394</v>
      </c>
      <c r="B663" s="2">
        <v>9.7138490912604958E-3</v>
      </c>
      <c r="C663">
        <v>183.85</v>
      </c>
      <c r="D663" s="2">
        <f t="shared" si="30"/>
        <v>1.2055488274798964E-2</v>
      </c>
      <c r="E663">
        <f t="shared" si="32"/>
        <v>0.35130834240506048</v>
      </c>
      <c r="F663">
        <f t="shared" si="31"/>
        <v>3.1232127055691721</v>
      </c>
    </row>
    <row r="664" spans="1:6">
      <c r="A664" s="1">
        <v>27425</v>
      </c>
      <c r="B664" s="2">
        <v>9.3384482983804862E-3</v>
      </c>
      <c r="C664">
        <v>175.8</v>
      </c>
      <c r="D664" s="2">
        <f t="shared" si="30"/>
        <v>-4.3785694859940105E-2</v>
      </c>
      <c r="E664">
        <f t="shared" si="32"/>
        <v>0.34805802057508339</v>
      </c>
      <c r="F664">
        <f t="shared" si="31"/>
        <v>2.9588297880609176</v>
      </c>
    </row>
    <row r="665" spans="1:6">
      <c r="A665" s="1">
        <v>27453</v>
      </c>
      <c r="B665" s="2">
        <v>8.8859305371316033E-3</v>
      </c>
      <c r="C665">
        <v>181.75</v>
      </c>
      <c r="D665" s="2">
        <f t="shared" si="30"/>
        <v>3.3845278725824768E-2</v>
      </c>
      <c r="E665">
        <f t="shared" si="32"/>
        <v>0.34499244170228149</v>
      </c>
      <c r="F665">
        <f t="shared" si="31"/>
        <v>3.0320298007441866</v>
      </c>
    </row>
    <row r="666" spans="1:6">
      <c r="A666" s="1">
        <v>27484</v>
      </c>
      <c r="B666" s="2">
        <v>8.2029396024936307E-3</v>
      </c>
      <c r="C666">
        <v>178.16</v>
      </c>
      <c r="D666" s="2">
        <f t="shared" si="30"/>
        <v>-1.9752407152682228E-2</v>
      </c>
      <c r="E666">
        <f t="shared" si="32"/>
        <v>0.34218551459322505</v>
      </c>
      <c r="F666">
        <f t="shared" si="31"/>
        <v>2.9479579922596275</v>
      </c>
    </row>
    <row r="667" spans="1:6">
      <c r="A667" s="1">
        <v>27514</v>
      </c>
      <c r="B667" s="2">
        <v>8.1267366616946113E-3</v>
      </c>
      <c r="C667">
        <v>167</v>
      </c>
      <c r="D667" s="2">
        <f t="shared" si="30"/>
        <v>-6.2640323304894441E-2</v>
      </c>
      <c r="E667">
        <f t="shared" si="32"/>
        <v>0.33942708009742534</v>
      </c>
      <c r="F667">
        <f t="shared" si="31"/>
        <v>2.7410213915024251</v>
      </c>
    </row>
    <row r="668" spans="1:6">
      <c r="A668" s="1">
        <v>27545</v>
      </c>
      <c r="B668" s="2">
        <v>7.5915342905825689E-3</v>
      </c>
      <c r="C668">
        <v>167</v>
      </c>
      <c r="D668" s="2">
        <f t="shared" si="30"/>
        <v>0</v>
      </c>
      <c r="E668">
        <f t="shared" si="32"/>
        <v>0.33686972205101601</v>
      </c>
      <c r="F668">
        <f t="shared" si="31"/>
        <v>2.7203696123075338</v>
      </c>
    </row>
    <row r="669" spans="1:6">
      <c r="A669" s="1">
        <v>27575</v>
      </c>
      <c r="B669" s="2">
        <v>7.5148209323356863E-3</v>
      </c>
      <c r="C669">
        <v>166.25</v>
      </c>
      <c r="D669" s="2">
        <f t="shared" si="30"/>
        <v>-4.4910179640718084E-3</v>
      </c>
      <c r="E669">
        <f t="shared" si="32"/>
        <v>0.33435708840420131</v>
      </c>
      <c r="F669">
        <f t="shared" si="31"/>
        <v>2.6879528988007055</v>
      </c>
    </row>
    <row r="670" spans="1:6">
      <c r="A670" s="1">
        <v>27606</v>
      </c>
      <c r="B670" s="2">
        <v>7.7447685407496802E-3</v>
      </c>
      <c r="C670">
        <v>166.7</v>
      </c>
      <c r="D670" s="2">
        <f t="shared" si="30"/>
        <v>2.7067669172931019E-3</v>
      </c>
      <c r="E670">
        <f t="shared" si="32"/>
        <v>0.33178747123476737</v>
      </c>
      <c r="F670">
        <f t="shared" si="31"/>
        <v>2.6745150606787158</v>
      </c>
    </row>
    <row r="671" spans="1:6">
      <c r="A671" s="1">
        <v>27637</v>
      </c>
      <c r="B671" s="2">
        <v>6.8987895591279269E-3</v>
      </c>
      <c r="C671">
        <v>159.80000000000001</v>
      </c>
      <c r="D671" s="2">
        <f t="shared" si="30"/>
        <v>-4.1391721655668734E-2</v>
      </c>
      <c r="E671">
        <f t="shared" si="32"/>
        <v>0.32951422196072061</v>
      </c>
      <c r="F671">
        <f t="shared" si="31"/>
        <v>2.546246260605574</v>
      </c>
    </row>
    <row r="672" spans="1:6">
      <c r="A672" s="1">
        <v>27667</v>
      </c>
      <c r="B672" s="2">
        <v>6.356340187460896E-3</v>
      </c>
      <c r="C672">
        <v>141.25</v>
      </c>
      <c r="D672" s="2">
        <f t="shared" si="30"/>
        <v>-0.11608260325406761</v>
      </c>
      <c r="E672">
        <f t="shared" si="32"/>
        <v>0.32743294676251528</v>
      </c>
      <c r="F672">
        <f t="shared" si="31"/>
        <v>2.2364556929499706</v>
      </c>
    </row>
    <row r="673" spans="1:6">
      <c r="A673" s="1">
        <v>27698</v>
      </c>
      <c r="B673" s="2">
        <v>5.9668977756095476E-3</v>
      </c>
      <c r="C673">
        <v>142.9</v>
      </c>
      <c r="D673" s="2">
        <f t="shared" si="30"/>
        <v>1.1681415929203576E-2</v>
      </c>
      <c r="E673">
        <f t="shared" si="32"/>
        <v>0.32549077657180753</v>
      </c>
      <c r="F673">
        <f t="shared" si="31"/>
        <v>2.2491601533903003</v>
      </c>
    </row>
    <row r="674" spans="1:6">
      <c r="A674" s="1">
        <v>27728</v>
      </c>
      <c r="B674" s="2">
        <v>5.9668977756095476E-3</v>
      </c>
      <c r="C674">
        <v>138.15</v>
      </c>
      <c r="D674" s="2">
        <f t="shared" si="30"/>
        <v>-3.3240027991602528E-2</v>
      </c>
      <c r="E674">
        <f t="shared" si="32"/>
        <v>0.3235601263734737</v>
      </c>
      <c r="F674">
        <f t="shared" si="31"/>
        <v>2.1615005540858561</v>
      </c>
    </row>
    <row r="675" spans="1:6">
      <c r="A675" s="1">
        <v>27759</v>
      </c>
      <c r="B675" s="2">
        <v>5.5757898442876375E-3</v>
      </c>
      <c r="C675">
        <v>140.25</v>
      </c>
      <c r="D675" s="2">
        <f t="shared" si="30"/>
        <v>1.5200868621064068E-2</v>
      </c>
      <c r="E675">
        <f t="shared" si="32"/>
        <v>0.32176602662995363</v>
      </c>
      <c r="F675">
        <f t="shared" si="31"/>
        <v>2.1821898082616591</v>
      </c>
    </row>
    <row r="676" spans="1:6">
      <c r="A676" s="1">
        <v>27790</v>
      </c>
      <c r="B676" s="2">
        <v>5.4188769814262905E-3</v>
      </c>
      <c r="C676">
        <v>128.15</v>
      </c>
      <c r="D676" s="2">
        <f t="shared" si="30"/>
        <v>-8.6274509803921484E-2</v>
      </c>
      <c r="E676">
        <f t="shared" si="32"/>
        <v>0.32003181360190219</v>
      </c>
      <c r="F676">
        <f t="shared" si="31"/>
        <v>1.9831758662032819</v>
      </c>
    </row>
    <row r="677" spans="1:6">
      <c r="A677" s="1">
        <v>27819</v>
      </c>
      <c r="B677" s="2">
        <v>5.1042407584538374E-3</v>
      </c>
      <c r="C677">
        <v>132.30000000000001</v>
      </c>
      <c r="D677" s="2">
        <f t="shared" si="30"/>
        <v>3.2383925087787757E-2</v>
      </c>
      <c r="E677">
        <f t="shared" si="32"/>
        <v>0.31840658970894947</v>
      </c>
      <c r="F677">
        <f t="shared" si="31"/>
        <v>2.0370015386119018</v>
      </c>
    </row>
    <row r="678" spans="1:6">
      <c r="A678" s="1">
        <v>27850</v>
      </c>
      <c r="B678" s="2">
        <v>4.946515448805977E-3</v>
      </c>
      <c r="C678">
        <v>129.6</v>
      </c>
      <c r="D678" s="2">
        <f t="shared" si="30"/>
        <v>-2.0408163265306256E-2</v>
      </c>
      <c r="E678">
        <f t="shared" si="32"/>
        <v>0.31683933902367939</v>
      </c>
      <c r="F678">
        <f t="shared" si="31"/>
        <v>1.9856082368215162</v>
      </c>
    </row>
    <row r="679" spans="1:6">
      <c r="A679" s="1">
        <v>27880</v>
      </c>
      <c r="B679" s="2">
        <v>4.8675505653430484E-3</v>
      </c>
      <c r="C679">
        <v>128.4</v>
      </c>
      <c r="D679" s="2">
        <f t="shared" si="30"/>
        <v>-9.2592592592591894E-3</v>
      </c>
      <c r="E679">
        <f t="shared" si="32"/>
        <v>0.31530457804655365</v>
      </c>
      <c r="F679">
        <f t="shared" si="31"/>
        <v>1.9576938017977559</v>
      </c>
    </row>
    <row r="680" spans="1:6">
      <c r="A680" s="1">
        <v>27911</v>
      </c>
      <c r="B680" s="2">
        <v>5.0254121388362272E-3</v>
      </c>
      <c r="C680">
        <v>125.5</v>
      </c>
      <c r="D680" s="2">
        <f t="shared" si="30"/>
        <v>-2.258566978193155E-2</v>
      </c>
      <c r="E680">
        <f t="shared" si="32"/>
        <v>0.31372796571933531</v>
      </c>
      <c r="F680">
        <f t="shared" si="31"/>
        <v>1.9039100434127987</v>
      </c>
    </row>
    <row r="681" spans="1:6">
      <c r="A681" s="1">
        <v>27941</v>
      </c>
      <c r="B681" s="2">
        <v>4.8675505653430484E-3</v>
      </c>
      <c r="C681">
        <v>123.8</v>
      </c>
      <c r="D681" s="2">
        <f t="shared" si="30"/>
        <v>-1.3545816733067761E-2</v>
      </c>
      <c r="E681">
        <f t="shared" si="32"/>
        <v>0.31220827614826502</v>
      </c>
      <c r="F681">
        <f t="shared" si="31"/>
        <v>1.8690224655297536</v>
      </c>
    </row>
    <row r="682" spans="1:6">
      <c r="A682" s="1">
        <v>27972</v>
      </c>
      <c r="B682" s="2">
        <v>4.3923222705009035E-3</v>
      </c>
      <c r="C682">
        <v>112.5</v>
      </c>
      <c r="D682" s="2">
        <f t="shared" si="30"/>
        <v>-9.127625201938605E-2</v>
      </c>
      <c r="E682">
        <f t="shared" si="32"/>
        <v>0.3108429537200123</v>
      </c>
      <c r="F682">
        <f t="shared" si="31"/>
        <v>1.6909976931093558</v>
      </c>
    </row>
    <row r="683" spans="1:6">
      <c r="A683" s="1">
        <v>28003</v>
      </c>
      <c r="B683" s="2">
        <v>4.6302455190647684E-3</v>
      </c>
      <c r="C683">
        <v>104</v>
      </c>
      <c r="D683" s="2">
        <f t="shared" si="30"/>
        <v>-7.5555555555555598E-2</v>
      </c>
      <c r="E683">
        <f t="shared" si="32"/>
        <v>0.30941030802771452</v>
      </c>
      <c r="F683">
        <f t="shared" si="31"/>
        <v>1.5560286283792262</v>
      </c>
    </row>
    <row r="684" spans="1:6">
      <c r="A684" s="1">
        <v>28033</v>
      </c>
      <c r="B684" s="2">
        <v>4.471698917043021E-3</v>
      </c>
      <c r="C684">
        <v>116</v>
      </c>
      <c r="D684" s="2">
        <f t="shared" si="30"/>
        <v>0.11538461538461542</v>
      </c>
      <c r="E684">
        <f t="shared" si="32"/>
        <v>0.30803287774190241</v>
      </c>
      <c r="F684">
        <f t="shared" si="31"/>
        <v>1.7278439950706372</v>
      </c>
    </row>
    <row r="685" spans="1:6">
      <c r="A685" s="1">
        <v>28064</v>
      </c>
      <c r="B685" s="2">
        <v>4.471698917043021E-3</v>
      </c>
      <c r="C685">
        <v>123.15</v>
      </c>
      <c r="D685" s="2">
        <f t="shared" si="30"/>
        <v>6.1637931034482785E-2</v>
      </c>
      <c r="E685">
        <f t="shared" si="32"/>
        <v>0.30666157948900274</v>
      </c>
      <c r="F685">
        <f t="shared" si="31"/>
        <v>1.8261786031949125</v>
      </c>
    </row>
    <row r="686" spans="1:6">
      <c r="A686" s="1">
        <v>28094</v>
      </c>
      <c r="B686" s="2">
        <v>3.9944005553169681E-3</v>
      </c>
      <c r="C686">
        <v>130.25</v>
      </c>
      <c r="D686" s="2">
        <f t="shared" si="30"/>
        <v>5.7653268371904209E-2</v>
      </c>
      <c r="E686">
        <f t="shared" si="32"/>
        <v>0.30544152369713007</v>
      </c>
      <c r="F686">
        <f t="shared" si="31"/>
        <v>1.9237794227055756</v>
      </c>
    </row>
    <row r="687" spans="1:6">
      <c r="A687" s="1">
        <v>28125</v>
      </c>
      <c r="B687" s="2">
        <v>3.9944005553169681E-3</v>
      </c>
      <c r="C687">
        <v>134.5</v>
      </c>
      <c r="D687" s="2">
        <f t="shared" si="30"/>
        <v>3.2629558541266812E-2</v>
      </c>
      <c r="E687">
        <f t="shared" si="32"/>
        <v>0.3042263219079589</v>
      </c>
      <c r="F687">
        <f t="shared" si="31"/>
        <v>1.9786479833955795</v>
      </c>
    </row>
    <row r="688" spans="1:6">
      <c r="A688" s="1">
        <v>28156</v>
      </c>
      <c r="B688" s="2">
        <v>4.2333616592649115E-3</v>
      </c>
      <c r="C688">
        <v>132.30000000000001</v>
      </c>
      <c r="D688" s="2">
        <f t="shared" si="30"/>
        <v>-1.6356877323419949E-2</v>
      </c>
      <c r="E688">
        <f t="shared" si="32"/>
        <v>0.3029438510241233</v>
      </c>
      <c r="F688">
        <f t="shared" si="31"/>
        <v>1.9380788921901173</v>
      </c>
    </row>
    <row r="689" spans="1:6">
      <c r="A689" s="1">
        <v>28184</v>
      </c>
      <c r="B689" s="2">
        <v>4.7885173650881185E-3</v>
      </c>
      <c r="C689">
        <v>142.75</v>
      </c>
      <c r="D689" s="2">
        <f t="shared" si="30"/>
        <v>7.8987150415721796E-2</v>
      </c>
      <c r="E689">
        <f t="shared" si="32"/>
        <v>0.30150011249984177</v>
      </c>
      <c r="F689">
        <f t="shared" si="31"/>
        <v>2.0811963761775889</v>
      </c>
    </row>
    <row r="690" spans="1:6">
      <c r="A690" s="1">
        <v>28215</v>
      </c>
      <c r="B690" s="2">
        <v>5.1830014303420047E-3</v>
      </c>
      <c r="C690">
        <v>148.9</v>
      </c>
      <c r="D690" s="2">
        <f t="shared" si="30"/>
        <v>4.3082311733800394E-2</v>
      </c>
      <c r="E690">
        <f t="shared" si="32"/>
        <v>0.29994549457244812</v>
      </c>
      <c r="F690">
        <f t="shared" si="31"/>
        <v>2.1596655774583011</v>
      </c>
    </row>
    <row r="691" spans="1:6">
      <c r="A691" s="1">
        <v>28245</v>
      </c>
      <c r="B691" s="2">
        <v>5.6541453874052738E-3</v>
      </c>
      <c r="C691">
        <v>147.25</v>
      </c>
      <c r="D691" s="2">
        <f t="shared" si="30"/>
        <v>-1.1081262592343877E-2</v>
      </c>
      <c r="E691">
        <f t="shared" si="32"/>
        <v>0.29825909429021541</v>
      </c>
      <c r="F691">
        <f t="shared" si="31"/>
        <v>2.1237259010751623</v>
      </c>
    </row>
    <row r="692" spans="1:6">
      <c r="A692" s="1">
        <v>28276</v>
      </c>
      <c r="B692" s="2">
        <v>5.4188769814262905E-3</v>
      </c>
      <c r="C692">
        <v>142.94999999999999</v>
      </c>
      <c r="D692" s="2">
        <f t="shared" si="30"/>
        <v>-2.9202037351443222E-2</v>
      </c>
      <c r="E692">
        <f t="shared" si="32"/>
        <v>0.29665157589409902</v>
      </c>
      <c r="F692">
        <f t="shared" si="31"/>
        <v>2.0505968459410826</v>
      </c>
    </row>
    <row r="693" spans="1:6">
      <c r="A693" s="1">
        <v>28306</v>
      </c>
      <c r="B693" s="2">
        <v>5.5757898442876375E-3</v>
      </c>
      <c r="C693">
        <v>143</v>
      </c>
      <c r="D693" s="2">
        <f t="shared" si="30"/>
        <v>3.4977264777902306E-4</v>
      </c>
      <c r="E693">
        <f t="shared" si="32"/>
        <v>0.29500668064018842</v>
      </c>
      <c r="F693">
        <f t="shared" si="31"/>
        <v>2.0399398129374799</v>
      </c>
    </row>
    <row r="694" spans="1:6">
      <c r="A694" s="1">
        <v>28337</v>
      </c>
      <c r="B694" s="2">
        <v>5.4973670825229082E-3</v>
      </c>
      <c r="C694">
        <v>144.1</v>
      </c>
      <c r="D694" s="2">
        <f t="shared" si="30"/>
        <v>7.692307692307665E-3</v>
      </c>
      <c r="E694">
        <f t="shared" si="32"/>
        <v>0.29339378729171423</v>
      </c>
      <c r="F694">
        <f t="shared" si="31"/>
        <v>2.0443928795326962</v>
      </c>
    </row>
    <row r="695" spans="1:6">
      <c r="A695" s="1">
        <v>28368</v>
      </c>
      <c r="B695" s="2">
        <v>5.3403194199830306E-3</v>
      </c>
      <c r="C695">
        <v>146</v>
      </c>
      <c r="D695" s="2">
        <f t="shared" si="30"/>
        <v>1.3185287994448291E-2</v>
      </c>
      <c r="E695">
        <f t="shared" si="32"/>
        <v>0.29183529360583454</v>
      </c>
      <c r="F695">
        <f t="shared" si="31"/>
        <v>2.0603458832907147</v>
      </c>
    </row>
    <row r="696" spans="1:6">
      <c r="A696" s="1">
        <v>28398</v>
      </c>
      <c r="B696" s="2">
        <v>5.3403194199830306E-3</v>
      </c>
      <c r="C696">
        <v>154.05000000000001</v>
      </c>
      <c r="D696" s="2">
        <f t="shared" si="30"/>
        <v>5.5136986301369983E-2</v>
      </c>
      <c r="E696">
        <f t="shared" si="32"/>
        <v>0.29028507856345087</v>
      </c>
      <c r="F696">
        <f t="shared" si="31"/>
        <v>2.1623992433607229</v>
      </c>
    </row>
    <row r="697" spans="1:6">
      <c r="A697" s="1">
        <v>28429</v>
      </c>
      <c r="B697" s="2">
        <v>5.1830014303420047E-3</v>
      </c>
      <c r="C697">
        <v>161.5</v>
      </c>
      <c r="D697" s="2">
        <f t="shared" si="30"/>
        <v>4.8360921778643151E-2</v>
      </c>
      <c r="E697">
        <f t="shared" si="32"/>
        <v>0.28878828845134152</v>
      </c>
      <c r="F697">
        <f t="shared" si="31"/>
        <v>2.2552857149367411</v>
      </c>
    </row>
    <row r="698" spans="1:6">
      <c r="A698" s="1">
        <v>28459</v>
      </c>
      <c r="B698" s="2">
        <v>5.4188769814262905E-3</v>
      </c>
      <c r="C698">
        <v>160.05000000000001</v>
      </c>
      <c r="D698" s="2">
        <f t="shared" si="30"/>
        <v>-8.9783281733745168E-3</v>
      </c>
      <c r="E698">
        <f t="shared" si="32"/>
        <v>0.2872318145829646</v>
      </c>
      <c r="F698">
        <f t="shared" si="31"/>
        <v>2.2229909054160366</v>
      </c>
    </row>
    <row r="699" spans="1:6">
      <c r="A699" s="1">
        <v>28490</v>
      </c>
      <c r="B699" s="2">
        <v>5.4188769814262905E-3</v>
      </c>
      <c r="C699">
        <v>164.95</v>
      </c>
      <c r="D699" s="2">
        <f t="shared" si="30"/>
        <v>3.0615432677288279E-2</v>
      </c>
      <c r="E699">
        <f t="shared" si="32"/>
        <v>0.28568372959668509</v>
      </c>
      <c r="F699">
        <f t="shared" si="31"/>
        <v>2.2787007348633153</v>
      </c>
    </row>
    <row r="700" spans="1:6">
      <c r="A700" s="1">
        <v>28521</v>
      </c>
      <c r="B700" s="2">
        <v>5.4973670825229082E-3</v>
      </c>
      <c r="C700">
        <v>175.75</v>
      </c>
      <c r="D700" s="2">
        <f t="shared" si="30"/>
        <v>6.5474386177629684E-2</v>
      </c>
      <c r="E700">
        <f t="shared" si="32"/>
        <v>0.28412180772347911</v>
      </c>
      <c r="F700">
        <f t="shared" si="31"/>
        <v>2.414623196682864</v>
      </c>
    </row>
    <row r="701" spans="1:6">
      <c r="A701" s="1">
        <v>28549</v>
      </c>
      <c r="B701" s="2">
        <v>5.1830014303420047E-3</v>
      </c>
      <c r="C701">
        <v>182.25</v>
      </c>
      <c r="D701" s="2">
        <f t="shared" si="30"/>
        <v>3.6984352773826501E-2</v>
      </c>
      <c r="E701">
        <f t="shared" si="32"/>
        <v>0.28265679713960862</v>
      </c>
      <c r="F701">
        <f t="shared" si="31"/>
        <v>2.4910155357202055</v>
      </c>
    </row>
    <row r="702" spans="1:6">
      <c r="A702" s="1">
        <v>28580</v>
      </c>
      <c r="B702" s="2">
        <v>5.3403194199830306E-3</v>
      </c>
      <c r="C702">
        <v>181.6</v>
      </c>
      <c r="D702" s="2">
        <f t="shared" si="30"/>
        <v>-3.5665294924553947E-3</v>
      </c>
      <c r="E702">
        <f t="shared" si="32"/>
        <v>0.28115533782896868</v>
      </c>
      <c r="F702">
        <f t="shared" si="31"/>
        <v>2.4689462935077802</v>
      </c>
    </row>
    <row r="703" spans="1:6">
      <c r="A703" s="1">
        <v>28610</v>
      </c>
      <c r="B703" s="2">
        <v>5.2616942768477504E-3</v>
      </c>
      <c r="C703">
        <v>170.85</v>
      </c>
      <c r="D703" s="2">
        <f t="shared" si="30"/>
        <v>-5.9196035242290779E-2</v>
      </c>
      <c r="E703">
        <f t="shared" si="32"/>
        <v>0.27968372756033699</v>
      </c>
      <c r="F703">
        <f t="shared" si="31"/>
        <v>2.3106365983406065</v>
      </c>
    </row>
    <row r="704" spans="1:6">
      <c r="A704" s="1">
        <v>28641</v>
      </c>
      <c r="B704" s="2">
        <v>5.6541453874052738E-3</v>
      </c>
      <c r="C704">
        <v>184.15</v>
      </c>
      <c r="D704" s="2">
        <f t="shared" si="30"/>
        <v>7.7846063798653775E-2</v>
      </c>
      <c r="E704">
        <f t="shared" si="32"/>
        <v>0.27811124614078453</v>
      </c>
      <c r="F704">
        <f t="shared" si="31"/>
        <v>2.4765080259586871</v>
      </c>
    </row>
    <row r="705" spans="1:6">
      <c r="A705" s="1">
        <v>28671</v>
      </c>
      <c r="B705" s="2">
        <v>5.9668977756095476E-3</v>
      </c>
      <c r="C705">
        <v>183.05</v>
      </c>
      <c r="D705" s="2">
        <f t="shared" si="30"/>
        <v>-5.9733912571272585E-3</v>
      </c>
      <c r="E705">
        <f t="shared" si="32"/>
        <v>0.27646162786841511</v>
      </c>
      <c r="F705">
        <f t="shared" si="31"/>
        <v>2.4471132002569425</v>
      </c>
    </row>
    <row r="706" spans="1:6">
      <c r="A706" s="1">
        <v>28702</v>
      </c>
      <c r="B706" s="2">
        <v>6.2007621358530773E-3</v>
      </c>
      <c r="C706">
        <v>200.25</v>
      </c>
      <c r="D706" s="2">
        <f t="shared" si="30"/>
        <v>9.3963397978694241E-2</v>
      </c>
      <c r="E706">
        <f t="shared" si="32"/>
        <v>0.27475791936548782</v>
      </c>
      <c r="F706">
        <f t="shared" si="31"/>
        <v>2.6605548043007317</v>
      </c>
    </row>
    <row r="707" spans="1:6">
      <c r="A707" s="1">
        <v>28733</v>
      </c>
      <c r="B707" s="2">
        <v>6.2785842352273136E-3</v>
      </c>
      <c r="C707">
        <v>208.7</v>
      </c>
      <c r="D707" s="2">
        <f t="shared" si="30"/>
        <v>4.2197253433208459E-2</v>
      </c>
      <c r="E707">
        <f t="shared" si="32"/>
        <v>0.27304359217214597</v>
      </c>
      <c r="F707">
        <f t="shared" si="31"/>
        <v>2.7555221318339971</v>
      </c>
    </row>
    <row r="708" spans="1:6">
      <c r="A708" s="1">
        <v>28763</v>
      </c>
      <c r="B708" s="2">
        <v>6.6667048692337083E-3</v>
      </c>
      <c r="C708">
        <v>217.1</v>
      </c>
      <c r="D708" s="2">
        <f t="shared" si="30"/>
        <v>4.0249161475802708E-2</v>
      </c>
      <c r="E708">
        <f t="shared" si="32"/>
        <v>0.27123534616913192</v>
      </c>
      <c r="F708">
        <f t="shared" si="31"/>
        <v>2.8474465016111581</v>
      </c>
    </row>
    <row r="709" spans="1:6">
      <c r="A709" s="1">
        <v>28794</v>
      </c>
      <c r="B709" s="2">
        <v>7.1302872999576827E-3</v>
      </c>
      <c r="C709">
        <v>242.6</v>
      </c>
      <c r="D709" s="2">
        <f t="shared" ref="D709:D772" si="33">C709/C708-1</f>
        <v>0.1174573929064946</v>
      </c>
      <c r="E709">
        <f t="shared" si="32"/>
        <v>0.26931505247081183</v>
      </c>
      <c r="F709">
        <f t="shared" ref="F709:F772" si="34">F708*(1+D709)/(1+B709)</f>
        <v>3.1593729076121457</v>
      </c>
    </row>
    <row r="710" spans="1:6">
      <c r="A710" s="1">
        <v>28824</v>
      </c>
      <c r="B710" s="2">
        <v>7.1302872999576827E-3</v>
      </c>
      <c r="C710">
        <v>193.4</v>
      </c>
      <c r="D710" s="2">
        <f t="shared" si="33"/>
        <v>-0.20280296784830998</v>
      </c>
      <c r="E710">
        <f t="shared" ref="E710:E773" si="35">E709/(1+B710)</f>
        <v>0.26740835407981395</v>
      </c>
      <c r="F710">
        <f t="shared" si="34"/>
        <v>2.5008112030481722</v>
      </c>
    </row>
    <row r="711" spans="1:6">
      <c r="A711" s="1">
        <v>28855</v>
      </c>
      <c r="B711" s="2">
        <v>7.2073233161367156E-3</v>
      </c>
      <c r="C711">
        <v>226</v>
      </c>
      <c r="D711" s="2">
        <f t="shared" si="33"/>
        <v>0.16856256463288521</v>
      </c>
      <c r="E711">
        <f t="shared" si="35"/>
        <v>0.26549484687958458</v>
      </c>
      <c r="F711">
        <f t="shared" si="34"/>
        <v>2.9014427173494353</v>
      </c>
    </row>
    <row r="712" spans="1:6">
      <c r="A712" s="1">
        <v>28886</v>
      </c>
      <c r="B712" s="2">
        <v>7.4380432687306541E-3</v>
      </c>
      <c r="C712">
        <v>233.7</v>
      </c>
      <c r="D712" s="2">
        <f t="shared" si="33"/>
        <v>3.4070796460176966E-2</v>
      </c>
      <c r="E712">
        <f t="shared" si="35"/>
        <v>0.26353466464117309</v>
      </c>
      <c r="F712">
        <f t="shared" si="34"/>
        <v>2.9781456057370583</v>
      </c>
    </row>
    <row r="713" spans="1:6">
      <c r="A713" s="1">
        <v>28914</v>
      </c>
      <c r="B713" s="2">
        <v>7.8977469157408553E-3</v>
      </c>
      <c r="C713">
        <v>251.3</v>
      </c>
      <c r="D713" s="2">
        <f t="shared" si="33"/>
        <v>7.5310226786478474E-2</v>
      </c>
      <c r="E713">
        <f t="shared" si="35"/>
        <v>0.26146964357010744</v>
      </c>
      <c r="F713">
        <f t="shared" si="34"/>
        <v>3.1773366261686764</v>
      </c>
    </row>
    <row r="714" spans="1:6">
      <c r="A714" s="1">
        <v>28945</v>
      </c>
      <c r="B714" s="2">
        <v>8.0504703073109862E-3</v>
      </c>
      <c r="C714">
        <v>240.1</v>
      </c>
      <c r="D714" s="2">
        <f t="shared" si="33"/>
        <v>-4.4568245125348294E-2</v>
      </c>
      <c r="E714">
        <f t="shared" si="35"/>
        <v>0.25938150050204989</v>
      </c>
      <c r="F714">
        <f t="shared" si="34"/>
        <v>3.0114844424827076</v>
      </c>
    </row>
    <row r="715" spans="1:6">
      <c r="A715" s="1">
        <v>28975</v>
      </c>
      <c r="B715" s="2">
        <v>8.355155683635207E-3</v>
      </c>
      <c r="C715">
        <v>245.3</v>
      </c>
      <c r="D715" s="2">
        <f t="shared" si="33"/>
        <v>2.1657642648896358E-2</v>
      </c>
      <c r="E715">
        <f t="shared" si="35"/>
        <v>0.25723228471638732</v>
      </c>
      <c r="F715">
        <f t="shared" si="34"/>
        <v>3.0512127389231152</v>
      </c>
    </row>
    <row r="716" spans="1:6">
      <c r="A716" s="1">
        <v>29006</v>
      </c>
      <c r="B716" s="2">
        <v>8.6588317099438594E-3</v>
      </c>
      <c r="C716">
        <v>274.60000000000002</v>
      </c>
      <c r="D716" s="2">
        <f t="shared" si="33"/>
        <v>0.11944557684468005</v>
      </c>
      <c r="E716">
        <f t="shared" si="35"/>
        <v>0.25502407417611211</v>
      </c>
      <c r="F716">
        <f t="shared" si="34"/>
        <v>3.3863448147369741</v>
      </c>
    </row>
    <row r="717" spans="1:6">
      <c r="A717" s="1">
        <v>29036</v>
      </c>
      <c r="B717" s="2">
        <v>8.6588317099438594E-3</v>
      </c>
      <c r="C717">
        <v>277.5</v>
      </c>
      <c r="D717" s="2">
        <f t="shared" si="33"/>
        <v>1.056081573197365E-2</v>
      </c>
      <c r="E717">
        <f t="shared" si="35"/>
        <v>0.25283482001915231</v>
      </c>
      <c r="F717">
        <f t="shared" si="34"/>
        <v>3.3927302976457931</v>
      </c>
    </row>
    <row r="718" spans="1:6">
      <c r="A718" s="1">
        <v>29067</v>
      </c>
      <c r="B718" s="2">
        <v>8.9615053525176069E-3</v>
      </c>
      <c r="C718">
        <v>296.45</v>
      </c>
      <c r="D718" s="2">
        <f t="shared" si="33"/>
        <v>6.8288288288288257E-2</v>
      </c>
      <c r="E718">
        <f t="shared" si="35"/>
        <v>0.25058916388570762</v>
      </c>
      <c r="F718">
        <f t="shared" si="34"/>
        <v>3.592222322723321</v>
      </c>
    </row>
    <row r="719" spans="1:6">
      <c r="A719" s="1">
        <v>29098</v>
      </c>
      <c r="B719" s="2">
        <v>9.3384482983804862E-3</v>
      </c>
      <c r="C719">
        <v>315.10000000000002</v>
      </c>
      <c r="D719" s="2">
        <f t="shared" si="33"/>
        <v>6.2911114859167006E-2</v>
      </c>
      <c r="E719">
        <f t="shared" si="35"/>
        <v>0.24827070078244803</v>
      </c>
      <c r="F719">
        <f t="shared" si="34"/>
        <v>3.782886741612653</v>
      </c>
    </row>
    <row r="720" spans="1:6">
      <c r="A720" s="1">
        <v>29128</v>
      </c>
      <c r="B720" s="2">
        <v>9.6388916720551165E-3</v>
      </c>
      <c r="C720">
        <v>397.25</v>
      </c>
      <c r="D720" s="2">
        <f t="shared" si="33"/>
        <v>0.26071088543319565</v>
      </c>
      <c r="E720">
        <f t="shared" si="35"/>
        <v>0.24590049257243732</v>
      </c>
      <c r="F720">
        <f t="shared" si="34"/>
        <v>4.7235962608511155</v>
      </c>
    </row>
    <row r="721" spans="1:6">
      <c r="A721" s="1">
        <v>29159</v>
      </c>
      <c r="B721" s="2">
        <v>9.5638729880933582E-3</v>
      </c>
      <c r="C721">
        <v>382</v>
      </c>
      <c r="D721" s="2">
        <f t="shared" si="33"/>
        <v>-3.8388923851478962E-2</v>
      </c>
      <c r="E721">
        <f t="shared" si="35"/>
        <v>0.24357101036571802</v>
      </c>
      <c r="F721">
        <f t="shared" si="34"/>
        <v>4.499232396504091</v>
      </c>
    </row>
    <row r="722" spans="1:6">
      <c r="A722" s="1">
        <v>29189</v>
      </c>
      <c r="B722" s="2">
        <v>9.9383548041853675E-3</v>
      </c>
      <c r="C722">
        <v>415.65</v>
      </c>
      <c r="D722" s="2">
        <f t="shared" si="33"/>
        <v>8.8089005235602036E-2</v>
      </c>
      <c r="E722">
        <f t="shared" si="35"/>
        <v>0.24117413623026868</v>
      </c>
      <c r="F722">
        <f t="shared" si="34"/>
        <v>4.8473902187674813</v>
      </c>
    </row>
    <row r="723" spans="1:6">
      <c r="A723" s="1">
        <v>29220</v>
      </c>
      <c r="B723" s="2">
        <v>1.0460076582707201E-2</v>
      </c>
      <c r="C723">
        <v>512</v>
      </c>
      <c r="D723" s="2">
        <f t="shared" si="33"/>
        <v>0.23180560567785413</v>
      </c>
      <c r="E723">
        <f t="shared" si="35"/>
        <v>0.23867755077063485</v>
      </c>
      <c r="F723">
        <f t="shared" si="34"/>
        <v>5.9092314310718308</v>
      </c>
    </row>
    <row r="724" spans="1:6">
      <c r="A724" s="1">
        <v>29251</v>
      </c>
      <c r="B724" s="2">
        <v>1.0904920258603124E-2</v>
      </c>
      <c r="C724">
        <v>653</v>
      </c>
      <c r="D724" s="2">
        <f t="shared" si="33"/>
        <v>0.275390625</v>
      </c>
      <c r="E724">
        <f t="shared" si="35"/>
        <v>0.2361028678241846</v>
      </c>
      <c r="F724">
        <f t="shared" si="34"/>
        <v>7.455279143578001</v>
      </c>
    </row>
    <row r="725" spans="1:6">
      <c r="A725" s="1">
        <v>29280</v>
      </c>
      <c r="B725" s="2">
        <v>1.112653716075318E-2</v>
      </c>
      <c r="C725">
        <v>637</v>
      </c>
      <c r="D725" s="2">
        <f t="shared" si="33"/>
        <v>-2.4502297090352232E-2</v>
      </c>
      <c r="E725">
        <f t="shared" si="35"/>
        <v>0.23350476834201411</v>
      </c>
      <c r="F725">
        <f t="shared" si="34"/>
        <v>7.1925791795872094</v>
      </c>
    </row>
    <row r="726" spans="1:6">
      <c r="A726" s="1">
        <v>29311</v>
      </c>
      <c r="B726" s="2">
        <v>1.1568174564269507E-2</v>
      </c>
      <c r="C726">
        <v>494.5</v>
      </c>
      <c r="D726" s="2">
        <f t="shared" si="33"/>
        <v>-0.22370486656200939</v>
      </c>
      <c r="E726">
        <f t="shared" si="35"/>
        <v>0.23083443529903036</v>
      </c>
      <c r="F726">
        <f t="shared" si="34"/>
        <v>5.5197112309173546</v>
      </c>
    </row>
    <row r="727" spans="1:6">
      <c r="A727" s="1">
        <v>29341</v>
      </c>
      <c r="B727" s="2">
        <v>1.1494715485939944E-2</v>
      </c>
      <c r="C727">
        <v>518</v>
      </c>
      <c r="D727" s="2">
        <f t="shared" si="33"/>
        <v>4.7522750252780632E-2</v>
      </c>
      <c r="E727">
        <f t="shared" si="35"/>
        <v>0.22821121234245245</v>
      </c>
      <c r="F727">
        <f t="shared" si="34"/>
        <v>5.7163156669918171</v>
      </c>
    </row>
    <row r="728" spans="1:6">
      <c r="A728" s="1">
        <v>29372</v>
      </c>
      <c r="B728" s="2">
        <v>1.1273985471853543E-2</v>
      </c>
      <c r="C728">
        <v>535.5</v>
      </c>
      <c r="D728" s="2">
        <f t="shared" si="33"/>
        <v>3.3783783783783772E-2</v>
      </c>
      <c r="E728">
        <f t="shared" si="35"/>
        <v>0.22566704535168147</v>
      </c>
      <c r="F728">
        <f t="shared" si="34"/>
        <v>5.8435542933184648</v>
      </c>
    </row>
    <row r="729" spans="1:6">
      <c r="A729" s="1">
        <v>29402</v>
      </c>
      <c r="B729" s="2">
        <v>1.1273985471853543E-2</v>
      </c>
      <c r="C729">
        <v>653.5</v>
      </c>
      <c r="D729" s="2">
        <f t="shared" si="33"/>
        <v>0.22035480859010281</v>
      </c>
      <c r="E729">
        <f t="shared" si="35"/>
        <v>0.22315124149701801</v>
      </c>
      <c r="F729">
        <f t="shared" si="34"/>
        <v>7.0517087194536652</v>
      </c>
    </row>
    <row r="730" spans="1:6">
      <c r="A730" s="1">
        <v>29433</v>
      </c>
      <c r="B730" s="2">
        <v>1.0311315399404108E-2</v>
      </c>
      <c r="C730">
        <v>614.25</v>
      </c>
      <c r="D730" s="2">
        <f t="shared" si="33"/>
        <v>-6.0061208875286876E-2</v>
      </c>
      <c r="E730">
        <f t="shared" si="35"/>
        <v>0.22087374267287121</v>
      </c>
      <c r="F730">
        <f t="shared" si="34"/>
        <v>6.5605269070024965</v>
      </c>
    </row>
    <row r="731" spans="1:6">
      <c r="A731" s="1">
        <v>29464</v>
      </c>
      <c r="B731" s="2">
        <v>1.0162312880815705E-2</v>
      </c>
      <c r="C731">
        <v>631.25</v>
      </c>
      <c r="D731" s="2">
        <f t="shared" si="33"/>
        <v>2.7676027676027726E-2</v>
      </c>
      <c r="E731">
        <f t="shared" si="35"/>
        <v>0.21865173532654952</v>
      </c>
      <c r="F731">
        <f t="shared" si="34"/>
        <v>6.6742702091336978</v>
      </c>
    </row>
    <row r="732" spans="1:6">
      <c r="A732" s="1">
        <v>29494</v>
      </c>
      <c r="B732" s="2">
        <v>9.9383548041853675E-3</v>
      </c>
      <c r="C732">
        <v>666.75</v>
      </c>
      <c r="D732" s="2">
        <f t="shared" si="33"/>
        <v>5.6237623762376288E-2</v>
      </c>
      <c r="E732">
        <f t="shared" si="35"/>
        <v>0.21650008070932547</v>
      </c>
      <c r="F732">
        <f t="shared" si="34"/>
        <v>6.9802431727728855</v>
      </c>
    </row>
    <row r="733" spans="1:6">
      <c r="A733" s="1">
        <v>29525</v>
      </c>
      <c r="B733" s="2">
        <v>1.0087720864679683E-2</v>
      </c>
      <c r="C733">
        <v>629</v>
      </c>
      <c r="D733" s="2">
        <f t="shared" si="33"/>
        <v>-5.6617922759655048E-2</v>
      </c>
      <c r="E733">
        <f t="shared" si="35"/>
        <v>0.21433789980536724</v>
      </c>
      <c r="F733">
        <f t="shared" si="34"/>
        <v>6.5192717107145297</v>
      </c>
    </row>
    <row r="734" spans="1:6">
      <c r="A734" s="1">
        <v>29555</v>
      </c>
      <c r="B734" s="2">
        <v>9.9383548041853675E-3</v>
      </c>
      <c r="C734">
        <v>619.75</v>
      </c>
      <c r="D734" s="2">
        <f t="shared" si="33"/>
        <v>-1.4705882352941124E-2</v>
      </c>
      <c r="E734">
        <f t="shared" si="35"/>
        <v>0.21222869572759689</v>
      </c>
      <c r="F734">
        <f t="shared" si="34"/>
        <v>6.3601902406759496</v>
      </c>
    </row>
    <row r="735" spans="1:6">
      <c r="A735" s="1">
        <v>29586</v>
      </c>
      <c r="B735" s="2">
        <v>9.8635805532114595E-3</v>
      </c>
      <c r="C735">
        <v>589.75</v>
      </c>
      <c r="D735" s="2">
        <f t="shared" si="33"/>
        <v>-4.840661557079462E-2</v>
      </c>
      <c r="E735">
        <f t="shared" si="35"/>
        <v>0.21015580699656114</v>
      </c>
      <c r="F735">
        <f t="shared" si="34"/>
        <v>5.9932005404362849</v>
      </c>
    </row>
    <row r="736" spans="1:6">
      <c r="A736" s="1">
        <v>29617</v>
      </c>
      <c r="B736" s="2">
        <v>9.3384482983804862E-3</v>
      </c>
      <c r="C736">
        <v>506.5</v>
      </c>
      <c r="D736" s="2">
        <f t="shared" si="33"/>
        <v>-0.14116150911403136</v>
      </c>
      <c r="E736">
        <f t="shared" si="35"/>
        <v>0.20821143527313141</v>
      </c>
      <c r="F736">
        <f t="shared" si="34"/>
        <v>5.0995692439962008</v>
      </c>
    </row>
    <row r="737" spans="1:6">
      <c r="A737" s="1">
        <v>29645</v>
      </c>
      <c r="B737" s="2">
        <v>9.0370179501075842E-3</v>
      </c>
      <c r="C737">
        <v>489</v>
      </c>
      <c r="D737" s="2">
        <f t="shared" si="33"/>
        <v>-3.4550839091806562E-2</v>
      </c>
      <c r="E737">
        <f t="shared" si="35"/>
        <v>0.20634667665227971</v>
      </c>
      <c r="F737">
        <f t="shared" si="34"/>
        <v>4.8792807003368051</v>
      </c>
    </row>
    <row r="738" spans="1:6">
      <c r="A738" s="1">
        <v>29676</v>
      </c>
      <c r="B738" s="2">
        <v>8.355155683635207E-3</v>
      </c>
      <c r="C738">
        <v>513.75</v>
      </c>
      <c r="D738" s="2">
        <f t="shared" si="33"/>
        <v>5.0613496932515378E-2</v>
      </c>
      <c r="E738">
        <f t="shared" si="35"/>
        <v>0.20463690346521085</v>
      </c>
      <c r="F738">
        <f t="shared" si="34"/>
        <v>5.0837625316853208</v>
      </c>
    </row>
    <row r="739" spans="1:6">
      <c r="A739" s="1">
        <v>29706</v>
      </c>
      <c r="B739" s="2">
        <v>7.9741404289037643E-3</v>
      </c>
      <c r="C739">
        <v>482.75</v>
      </c>
      <c r="D739" s="2">
        <f t="shared" si="33"/>
        <v>-6.0340632603406275E-2</v>
      </c>
      <c r="E739">
        <f t="shared" si="35"/>
        <v>0.20301800934906492</v>
      </c>
      <c r="F739">
        <f t="shared" si="34"/>
        <v>4.7392139271403009</v>
      </c>
    </row>
    <row r="740" spans="1:6">
      <c r="A740" s="1">
        <v>29737</v>
      </c>
      <c r="B740" s="2">
        <v>7.8212896567966261E-3</v>
      </c>
      <c r="C740">
        <v>479.25</v>
      </c>
      <c r="D740" s="2">
        <f t="shared" si="33"/>
        <v>-7.2501294665976435E-3</v>
      </c>
      <c r="E740">
        <f t="shared" si="35"/>
        <v>0.20144246944634464</v>
      </c>
      <c r="F740">
        <f t="shared" si="34"/>
        <v>4.6683415610329302</v>
      </c>
    </row>
    <row r="741" spans="1:6">
      <c r="A741" s="1">
        <v>29767</v>
      </c>
      <c r="B741" s="2">
        <v>7.6681834559830797E-3</v>
      </c>
      <c r="C741">
        <v>426</v>
      </c>
      <c r="D741" s="2">
        <f t="shared" si="33"/>
        <v>-0.11111111111111116</v>
      </c>
      <c r="E741">
        <f t="shared" si="35"/>
        <v>0.19990952652237237</v>
      </c>
      <c r="F741">
        <f t="shared" si="34"/>
        <v>4.1180589119212243</v>
      </c>
    </row>
    <row r="742" spans="1:6">
      <c r="A742" s="1">
        <v>29798</v>
      </c>
      <c r="B742" s="2">
        <v>8.5830069477084159E-3</v>
      </c>
      <c r="C742">
        <v>406</v>
      </c>
      <c r="D742" s="2">
        <f t="shared" si="33"/>
        <v>-4.6948356807511749E-2</v>
      </c>
      <c r="E742">
        <f t="shared" si="35"/>
        <v>0.19820830327824174</v>
      </c>
      <c r="F742">
        <f t="shared" si="34"/>
        <v>3.8913235556560162</v>
      </c>
    </row>
    <row r="743" spans="1:6">
      <c r="A743" s="1">
        <v>29829</v>
      </c>
      <c r="B743" s="2">
        <v>8.5830069477084159E-3</v>
      </c>
      <c r="C743">
        <v>425.5</v>
      </c>
      <c r="D743" s="2">
        <f t="shared" si="33"/>
        <v>4.8029556650246219E-2</v>
      </c>
      <c r="E743">
        <f t="shared" si="35"/>
        <v>0.19652155738582472</v>
      </c>
      <c r="F743">
        <f t="shared" si="34"/>
        <v>4.0435165700033213</v>
      </c>
    </row>
    <row r="744" spans="1:6">
      <c r="A744" s="1">
        <v>29859</v>
      </c>
      <c r="B744" s="2">
        <v>8.7345938235519061E-3</v>
      </c>
      <c r="C744">
        <v>428.75</v>
      </c>
      <c r="D744" s="2">
        <f t="shared" si="33"/>
        <v>7.6380728554641397E-3</v>
      </c>
      <c r="E744">
        <f t="shared" si="35"/>
        <v>0.19481988482314339</v>
      </c>
      <c r="F744">
        <f t="shared" si="34"/>
        <v>4.0391211614082687</v>
      </c>
    </row>
    <row r="745" spans="1:6">
      <c r="A745" s="1">
        <v>29890</v>
      </c>
      <c r="B745" s="2">
        <v>8.0504703073109862E-3</v>
      </c>
      <c r="C745">
        <v>427</v>
      </c>
      <c r="D745" s="2">
        <f t="shared" si="33"/>
        <v>-4.0816326530612734E-3</v>
      </c>
      <c r="E745">
        <f t="shared" si="35"/>
        <v>0.19326401858009276</v>
      </c>
      <c r="F745">
        <f t="shared" si="34"/>
        <v>3.9905094745502838</v>
      </c>
    </row>
    <row r="746" spans="1:6">
      <c r="A746" s="1">
        <v>29920</v>
      </c>
      <c r="B746" s="2">
        <v>7.6681834559830797E-3</v>
      </c>
      <c r="C746">
        <v>414.5</v>
      </c>
      <c r="D746" s="2">
        <f t="shared" si="33"/>
        <v>-2.9274004683840782E-2</v>
      </c>
      <c r="E746">
        <f t="shared" si="35"/>
        <v>0.19179331227593027</v>
      </c>
      <c r="F746">
        <f t="shared" si="34"/>
        <v>3.8442131498246304</v>
      </c>
    </row>
    <row r="747" spans="1:6">
      <c r="A747" s="1">
        <v>29951</v>
      </c>
      <c r="B747" s="2">
        <v>7.1302872999576827E-3</v>
      </c>
      <c r="C747">
        <v>397.5</v>
      </c>
      <c r="D747" s="2">
        <f t="shared" si="33"/>
        <v>-4.1013268998793762E-2</v>
      </c>
      <c r="E747">
        <f t="shared" si="35"/>
        <v>0.19043545278547233</v>
      </c>
      <c r="F747">
        <f t="shared" si="34"/>
        <v>3.6604493463358558</v>
      </c>
    </row>
    <row r="748" spans="1:6">
      <c r="A748" s="1">
        <v>29982</v>
      </c>
      <c r="B748" s="2">
        <v>6.7441318411856077E-3</v>
      </c>
      <c r="C748">
        <v>387</v>
      </c>
      <c r="D748" s="2">
        <f t="shared" si="33"/>
        <v>-2.6415094339622636E-2</v>
      </c>
      <c r="E748">
        <f t="shared" si="35"/>
        <v>0.18915973459631114</v>
      </c>
      <c r="F748">
        <f t="shared" si="34"/>
        <v>3.5398847818555437</v>
      </c>
    </row>
    <row r="749" spans="1:6">
      <c r="A749" s="1">
        <v>30010</v>
      </c>
      <c r="B749" s="2">
        <v>6.1228737715701698E-3</v>
      </c>
      <c r="C749">
        <v>362.6</v>
      </c>
      <c r="D749" s="2">
        <f t="shared" si="33"/>
        <v>-6.3049095607235039E-2</v>
      </c>
      <c r="E749">
        <f t="shared" si="35"/>
        <v>0.18800858178208749</v>
      </c>
      <c r="F749">
        <f t="shared" si="34"/>
        <v>3.2965141080360323</v>
      </c>
    </row>
    <row r="750" spans="1:6">
      <c r="A750" s="1">
        <v>30041</v>
      </c>
      <c r="B750" s="2">
        <v>5.4973670825229082E-3</v>
      </c>
      <c r="C750">
        <v>320</v>
      </c>
      <c r="D750" s="2">
        <f t="shared" si="33"/>
        <v>-0.11748483177054614</v>
      </c>
      <c r="E750">
        <f t="shared" si="35"/>
        <v>0.18698068034489174</v>
      </c>
      <c r="F750">
        <f t="shared" si="34"/>
        <v>2.8933180711008486</v>
      </c>
    </row>
    <row r="751" spans="1:6">
      <c r="A751" s="1">
        <v>30071</v>
      </c>
      <c r="B751" s="2">
        <v>5.2616942768477504E-3</v>
      </c>
      <c r="C751">
        <v>361.25</v>
      </c>
      <c r="D751" s="2">
        <f t="shared" si="33"/>
        <v>0.12890625</v>
      </c>
      <c r="E751">
        <f t="shared" si="35"/>
        <v>0.18600199471382375</v>
      </c>
      <c r="F751">
        <f t="shared" si="34"/>
        <v>3.2491886165555632</v>
      </c>
    </row>
    <row r="752" spans="1:6">
      <c r="A752" s="1">
        <v>30102</v>
      </c>
      <c r="B752" s="2">
        <v>5.4188769814262905E-3</v>
      </c>
      <c r="C752">
        <v>325.25</v>
      </c>
      <c r="D752" s="2">
        <f t="shared" si="33"/>
        <v>-9.9653979238754298E-2</v>
      </c>
      <c r="E752">
        <f t="shared" si="35"/>
        <v>0.18499950515377073</v>
      </c>
      <c r="F752">
        <f t="shared" si="34"/>
        <v>2.9096271301384973</v>
      </c>
    </row>
    <row r="753" spans="1:6">
      <c r="A753" s="1">
        <v>30132</v>
      </c>
      <c r="B753" s="2">
        <v>5.7324338322313206E-3</v>
      </c>
      <c r="C753">
        <v>317.5</v>
      </c>
      <c r="D753" s="2">
        <f t="shared" si="33"/>
        <v>-2.3827824750192184E-2</v>
      </c>
      <c r="E753">
        <f t="shared" si="35"/>
        <v>0.18394505231262229</v>
      </c>
      <c r="F753">
        <f t="shared" si="34"/>
        <v>2.8241080323625609</v>
      </c>
    </row>
    <row r="754" spans="1:6">
      <c r="A754" s="1">
        <v>30163</v>
      </c>
      <c r="B754" s="2">
        <v>5.1830014303420047E-3</v>
      </c>
      <c r="C754">
        <v>342.9</v>
      </c>
      <c r="D754" s="2">
        <f t="shared" si="33"/>
        <v>7.9999999999999849E-2</v>
      </c>
      <c r="E754">
        <f t="shared" si="35"/>
        <v>0.18299658077272954</v>
      </c>
      <c r="F754">
        <f t="shared" si="34"/>
        <v>3.034309842696767</v>
      </c>
    </row>
    <row r="755" spans="1:6">
      <c r="A755" s="1">
        <v>30194</v>
      </c>
      <c r="B755" s="2">
        <v>4.7885173650881185E-3</v>
      </c>
      <c r="C755">
        <v>411.5</v>
      </c>
      <c r="D755" s="2">
        <f t="shared" si="33"/>
        <v>0.20005832604257812</v>
      </c>
      <c r="E755">
        <f t="shared" si="35"/>
        <v>0.18212447456367384</v>
      </c>
      <c r="F755">
        <f t="shared" si="34"/>
        <v>3.6239952264483564</v>
      </c>
    </row>
    <row r="756" spans="1:6">
      <c r="A756" s="1">
        <v>30224</v>
      </c>
      <c r="B756" s="2">
        <v>4.0741237836483535E-3</v>
      </c>
      <c r="C756">
        <v>397</v>
      </c>
      <c r="D756" s="2">
        <f t="shared" si="33"/>
        <v>-3.523693803159178E-2</v>
      </c>
      <c r="E756">
        <f t="shared" si="35"/>
        <v>0.1813854876344935</v>
      </c>
      <c r="F756">
        <f t="shared" si="34"/>
        <v>3.4821101833120953</v>
      </c>
    </row>
    <row r="757" spans="1:6">
      <c r="A757" s="1">
        <v>30255</v>
      </c>
      <c r="B757" s="2">
        <v>4.1537774426925189E-3</v>
      </c>
      <c r="C757">
        <v>423.25</v>
      </c>
      <c r="D757" s="2">
        <f t="shared" si="33"/>
        <v>6.6120906801007573E-2</v>
      </c>
      <c r="E757">
        <f t="shared" si="35"/>
        <v>0.18063516934272075</v>
      </c>
      <c r="F757">
        <f t="shared" si="34"/>
        <v>3.696993976030309</v>
      </c>
    </row>
    <row r="758" spans="1:6">
      <c r="A758" s="1">
        <v>30285</v>
      </c>
      <c r="B758" s="2">
        <v>3.7548121811461499E-3</v>
      </c>
      <c r="C758">
        <v>436</v>
      </c>
      <c r="D758" s="2">
        <f t="shared" si="33"/>
        <v>3.0124040165386834E-2</v>
      </c>
      <c r="E758">
        <f t="shared" si="35"/>
        <v>0.17995945538751926</v>
      </c>
      <c r="F758">
        <f t="shared" si="34"/>
        <v>3.7941161774157948</v>
      </c>
    </row>
    <row r="759" spans="1:6">
      <c r="A759" s="1">
        <v>30316</v>
      </c>
      <c r="B759" s="2">
        <v>3.1128168457330574E-3</v>
      </c>
      <c r="C759">
        <v>456.9</v>
      </c>
      <c r="D759" s="2">
        <f t="shared" si="33"/>
        <v>4.7935779816513646E-2</v>
      </c>
      <c r="E759">
        <f t="shared" si="35"/>
        <v>0.17940101289244609</v>
      </c>
      <c r="F759">
        <f t="shared" si="34"/>
        <v>3.9636519724641612</v>
      </c>
    </row>
    <row r="760" spans="1:6">
      <c r="A760" s="1">
        <v>30347</v>
      </c>
      <c r="B760" s="2">
        <v>3.0322487646148311E-3</v>
      </c>
      <c r="C760">
        <v>499.5</v>
      </c>
      <c r="D760" s="2">
        <f t="shared" si="33"/>
        <v>9.3237032173342227E-2</v>
      </c>
      <c r="E760">
        <f t="shared" si="35"/>
        <v>0.17885866891458918</v>
      </c>
      <c r="F760">
        <f t="shared" si="34"/>
        <v>4.3201114662880835</v>
      </c>
    </row>
    <row r="761" spans="1:6">
      <c r="A761" s="1">
        <v>30375</v>
      </c>
      <c r="B761" s="2">
        <v>2.8708987190766422E-3</v>
      </c>
      <c r="C761">
        <v>408.5</v>
      </c>
      <c r="D761" s="2">
        <f t="shared" si="33"/>
        <v>-0.18218218218218218</v>
      </c>
      <c r="E761">
        <f t="shared" si="35"/>
        <v>0.17834665373483025</v>
      </c>
      <c r="F761">
        <f t="shared" si="34"/>
        <v>3.5229500991623972</v>
      </c>
    </row>
    <row r="762" spans="1:6">
      <c r="A762" s="1">
        <v>30406</v>
      </c>
      <c r="B762" s="2">
        <v>2.9516094330215292E-3</v>
      </c>
      <c r="C762">
        <v>414.75</v>
      </c>
      <c r="D762" s="2">
        <f t="shared" si="33"/>
        <v>1.5299877600979173E-2</v>
      </c>
      <c r="E762">
        <f t="shared" si="35"/>
        <v>0.17782179325246944</v>
      </c>
      <c r="F762">
        <f t="shared" si="34"/>
        <v>3.5663244077109248</v>
      </c>
    </row>
    <row r="763" spans="1:6">
      <c r="A763" s="1">
        <v>30436</v>
      </c>
      <c r="B763" s="2">
        <v>3.1933138078821255E-3</v>
      </c>
      <c r="C763">
        <v>429.25</v>
      </c>
      <c r="D763" s="2">
        <f t="shared" si="33"/>
        <v>3.4960819770946339E-2</v>
      </c>
      <c r="E763">
        <f t="shared" si="35"/>
        <v>0.17725575998657767</v>
      </c>
      <c r="F763">
        <f t="shared" si="34"/>
        <v>3.6792570103597044</v>
      </c>
    </row>
    <row r="764" spans="1:6">
      <c r="A764" s="1">
        <v>30467</v>
      </c>
      <c r="B764" s="2">
        <v>2.8708987190766422E-3</v>
      </c>
      <c r="C764">
        <v>437.5</v>
      </c>
      <c r="D764" s="2">
        <f t="shared" si="33"/>
        <v>1.921956901572508E-2</v>
      </c>
      <c r="E764">
        <f t="shared" si="35"/>
        <v>0.17674833342255591</v>
      </c>
      <c r="F764">
        <f t="shared" si="34"/>
        <v>3.7392357771938318</v>
      </c>
    </row>
    <row r="765" spans="1:6">
      <c r="A765" s="1">
        <v>30497</v>
      </c>
      <c r="B765" s="2">
        <v>2.1412681429993086E-3</v>
      </c>
      <c r="C765">
        <v>416</v>
      </c>
      <c r="D765" s="2">
        <f t="shared" si="33"/>
        <v>-4.9142857142857155E-2</v>
      </c>
      <c r="E765">
        <f t="shared" si="35"/>
        <v>0.17637067651158242</v>
      </c>
      <c r="F765">
        <f t="shared" si="34"/>
        <v>3.54788208069722</v>
      </c>
    </row>
    <row r="766" spans="1:6">
      <c r="A766" s="1">
        <v>30528</v>
      </c>
      <c r="B766" s="2">
        <v>2.0598362698427408E-3</v>
      </c>
      <c r="C766">
        <v>422</v>
      </c>
      <c r="D766" s="2">
        <f t="shared" si="33"/>
        <v>1.4423076923076872E-2</v>
      </c>
      <c r="E766">
        <f t="shared" si="35"/>
        <v>0.17600812858453685</v>
      </c>
      <c r="F766">
        <f t="shared" si="34"/>
        <v>3.5916552351390121</v>
      </c>
    </row>
    <row r="767" spans="1:6">
      <c r="A767" s="1">
        <v>30559</v>
      </c>
      <c r="B767" s="2">
        <v>2.1412681429993086E-3</v>
      </c>
      <c r="C767">
        <v>414.25</v>
      </c>
      <c r="D767" s="2">
        <f t="shared" si="33"/>
        <v>-1.836492890995256E-2</v>
      </c>
      <c r="E767">
        <f t="shared" si="35"/>
        <v>0.17563205326399312</v>
      </c>
      <c r="F767">
        <f t="shared" si="34"/>
        <v>3.5181614151165066</v>
      </c>
    </row>
    <row r="768" spans="1:6">
      <c r="A768" s="1">
        <v>30589</v>
      </c>
      <c r="B768" s="2">
        <v>2.3851279739270925E-3</v>
      </c>
      <c r="C768">
        <v>405</v>
      </c>
      <c r="D768" s="2">
        <f t="shared" si="33"/>
        <v>-2.2329511164755567E-2</v>
      </c>
      <c r="E768">
        <f t="shared" si="35"/>
        <v>0.17521414510507527</v>
      </c>
      <c r="F768">
        <f t="shared" si="34"/>
        <v>3.4314182189340277</v>
      </c>
    </row>
    <row r="769" spans="1:6">
      <c r="A769" s="1">
        <v>30620</v>
      </c>
      <c r="B769" s="2">
        <v>2.3851279739270925E-3</v>
      </c>
      <c r="C769">
        <v>382</v>
      </c>
      <c r="D769" s="2">
        <f t="shared" si="33"/>
        <v>-5.6790123456790131E-2</v>
      </c>
      <c r="E769">
        <f t="shared" si="35"/>
        <v>0.17479723133884398</v>
      </c>
      <c r="F769">
        <f t="shared" si="34"/>
        <v>3.2288463429128917</v>
      </c>
    </row>
    <row r="770" spans="1:6">
      <c r="A770" s="1">
        <v>30650</v>
      </c>
      <c r="B770" s="2">
        <v>2.7092626147666721E-3</v>
      </c>
      <c r="C770">
        <v>405</v>
      </c>
      <c r="D770" s="2">
        <f t="shared" si="33"/>
        <v>6.0209424083769614E-2</v>
      </c>
      <c r="E770">
        <f t="shared" si="35"/>
        <v>0.17432493929798248</v>
      </c>
      <c r="F770">
        <f t="shared" si="34"/>
        <v>3.4140038885726849</v>
      </c>
    </row>
    <row r="771" spans="1:6">
      <c r="A771" s="1">
        <v>30681</v>
      </c>
      <c r="B771" s="2">
        <v>3.1128168457330574E-3</v>
      </c>
      <c r="C771">
        <v>382.4</v>
      </c>
      <c r="D771" s="2">
        <f t="shared" si="33"/>
        <v>-5.5802469135802557E-2</v>
      </c>
      <c r="E771">
        <f t="shared" si="35"/>
        <v>0.17378398159256259</v>
      </c>
      <c r="F771">
        <f t="shared" si="34"/>
        <v>3.2134910329301807</v>
      </c>
    </row>
    <row r="772" spans="1:6">
      <c r="A772" s="1">
        <v>30712</v>
      </c>
      <c r="B772" s="2">
        <v>3.4343792900468628E-3</v>
      </c>
      <c r="C772">
        <v>373.75</v>
      </c>
      <c r="D772" s="2">
        <f t="shared" si="33"/>
        <v>-2.262029288702927E-2</v>
      </c>
      <c r="E772">
        <f t="shared" si="35"/>
        <v>0.17318918424493168</v>
      </c>
      <c r="F772">
        <f t="shared" si="34"/>
        <v>3.1300511417574182</v>
      </c>
    </row>
    <row r="773" spans="1:6">
      <c r="A773" s="1">
        <v>30741</v>
      </c>
      <c r="B773" s="2">
        <v>3.7548121811461499E-3</v>
      </c>
      <c r="C773">
        <v>394.25</v>
      </c>
      <c r="D773" s="2">
        <f t="shared" ref="D773:D836" si="36">C773/C772-1</f>
        <v>5.4849498327759205E-2</v>
      </c>
      <c r="E773">
        <f t="shared" si="35"/>
        <v>0.17254132397990088</v>
      </c>
      <c r="F773">
        <f t="shared" ref="F773:F836" si="37">F772*(1+D773)/(1+B773)</f>
        <v>3.2893818655259244</v>
      </c>
    </row>
    <row r="774" spans="1:6">
      <c r="A774" s="1">
        <v>30772</v>
      </c>
      <c r="B774" s="2">
        <v>3.914607630530309E-3</v>
      </c>
      <c r="C774">
        <v>388.5</v>
      </c>
      <c r="D774" s="2">
        <f t="shared" si="36"/>
        <v>-1.4584654407102104E-2</v>
      </c>
      <c r="E774">
        <f t="shared" ref="E774:E837" si="38">E773/(1+B774)</f>
        <v>0.17186852613604073</v>
      </c>
      <c r="F774">
        <f t="shared" si="37"/>
        <v>3.2287680079232119</v>
      </c>
    </row>
    <row r="775" spans="1:6">
      <c r="A775" s="1">
        <v>30802</v>
      </c>
      <c r="B775" s="2">
        <v>3.7548121811461499E-3</v>
      </c>
      <c r="C775">
        <v>375.8</v>
      </c>
      <c r="D775" s="2">
        <f t="shared" si="36"/>
        <v>-3.268983268983261E-2</v>
      </c>
      <c r="E775">
        <f t="shared" si="38"/>
        <v>0.17122560614436574</v>
      </c>
      <c r="F775">
        <f t="shared" si="37"/>
        <v>3.1115368853507177</v>
      </c>
    </row>
    <row r="776" spans="1:6">
      <c r="A776" s="1">
        <v>30833</v>
      </c>
      <c r="B776" s="2">
        <v>3.4343792900468628E-3</v>
      </c>
      <c r="C776">
        <v>384.25</v>
      </c>
      <c r="D776" s="2">
        <f t="shared" si="36"/>
        <v>2.2485364555614673E-2</v>
      </c>
      <c r="E776">
        <f t="shared" si="38"/>
        <v>0.17063956515573228</v>
      </c>
      <c r="F776">
        <f t="shared" si="37"/>
        <v>3.1706118428960508</v>
      </c>
    </row>
    <row r="777" spans="1:6">
      <c r="A777" s="1">
        <v>30863</v>
      </c>
      <c r="B777" s="2">
        <v>3.4343792900468628E-3</v>
      </c>
      <c r="C777">
        <v>373.05</v>
      </c>
      <c r="D777" s="2">
        <f t="shared" si="36"/>
        <v>-2.9147690305790452E-2</v>
      </c>
      <c r="E777">
        <f t="shared" si="38"/>
        <v>0.17005552996546097</v>
      </c>
      <c r="F777">
        <f t="shared" si="37"/>
        <v>3.0676603217415574</v>
      </c>
    </row>
    <row r="778" spans="1:6">
      <c r="A778" s="1">
        <v>30894</v>
      </c>
      <c r="B778" s="2">
        <v>3.4343792900468628E-3</v>
      </c>
      <c r="C778">
        <v>342.35</v>
      </c>
      <c r="D778" s="2">
        <f t="shared" si="36"/>
        <v>-8.2294598579278899E-2</v>
      </c>
      <c r="E778">
        <f t="shared" si="38"/>
        <v>0.16947349370845677</v>
      </c>
      <c r="F778">
        <f t="shared" si="37"/>
        <v>2.8055730450237113</v>
      </c>
    </row>
    <row r="779" spans="1:6">
      <c r="A779" s="1">
        <v>30925</v>
      </c>
      <c r="B779" s="2">
        <v>3.5145930840192463E-3</v>
      </c>
      <c r="C779">
        <v>348.25</v>
      </c>
      <c r="D779" s="2">
        <f t="shared" si="36"/>
        <v>1.7233825032860972E-2</v>
      </c>
      <c r="E779">
        <f t="shared" si="38"/>
        <v>0.16887994940624407</v>
      </c>
      <c r="F779">
        <f t="shared" si="37"/>
        <v>2.8439285483909411</v>
      </c>
    </row>
    <row r="780" spans="1:6">
      <c r="A780" s="1">
        <v>30955</v>
      </c>
      <c r="B780" s="2">
        <v>3.5145930840192463E-3</v>
      </c>
      <c r="C780">
        <v>343.75</v>
      </c>
      <c r="D780" s="2">
        <f t="shared" si="36"/>
        <v>-1.2921751615218913E-2</v>
      </c>
      <c r="E780">
        <f t="shared" si="38"/>
        <v>0.168288483864733</v>
      </c>
      <c r="F780">
        <f t="shared" si="37"/>
        <v>2.7973484684962346</v>
      </c>
    </row>
    <row r="781" spans="1:6">
      <c r="A781" s="1">
        <v>30986</v>
      </c>
      <c r="B781" s="2">
        <v>3.5145930840192463E-3</v>
      </c>
      <c r="C781">
        <v>333.5</v>
      </c>
      <c r="D781" s="2">
        <f t="shared" si="36"/>
        <v>-2.9818181818181855E-2</v>
      </c>
      <c r="E781">
        <f t="shared" si="38"/>
        <v>0.16769908980351325</v>
      </c>
      <c r="F781">
        <f t="shared" si="37"/>
        <v>2.7044316464928349</v>
      </c>
    </row>
    <row r="782" spans="1:6">
      <c r="A782" s="1">
        <v>31016</v>
      </c>
      <c r="B782" s="2">
        <v>3.3540948994528197E-3</v>
      </c>
      <c r="C782">
        <v>329</v>
      </c>
      <c r="D782" s="2">
        <f t="shared" si="36"/>
        <v>-1.3493253373313308E-2</v>
      </c>
      <c r="E782">
        <f t="shared" si="38"/>
        <v>0.16713849144186585</v>
      </c>
      <c r="F782">
        <f t="shared" si="37"/>
        <v>2.6590214547569642</v>
      </c>
    </row>
    <row r="783" spans="1:6">
      <c r="A783" s="1">
        <v>31047</v>
      </c>
      <c r="B783" s="2">
        <v>3.1933138078821255E-3</v>
      </c>
      <c r="C783">
        <v>309</v>
      </c>
      <c r="D783" s="2">
        <f t="shared" si="36"/>
        <v>-6.0790273556231011E-2</v>
      </c>
      <c r="E783">
        <f t="shared" si="38"/>
        <v>0.16660646471760071</v>
      </c>
      <c r="F783">
        <f t="shared" si="37"/>
        <v>2.4894292842233448</v>
      </c>
    </row>
    <row r="784" spans="1:6">
      <c r="A784" s="1">
        <v>31078</v>
      </c>
      <c r="B784" s="2">
        <v>2.8708987190766422E-3</v>
      </c>
      <c r="C784">
        <v>306.64999999999998</v>
      </c>
      <c r="D784" s="2">
        <f t="shared" si="36"/>
        <v>-7.6051779935275565E-3</v>
      </c>
      <c r="E784">
        <f t="shared" si="38"/>
        <v>0.1661295236808645</v>
      </c>
      <c r="F784">
        <f t="shared" si="37"/>
        <v>2.4634244892039288</v>
      </c>
    </row>
    <row r="785" spans="1:6">
      <c r="A785" s="1">
        <v>31106</v>
      </c>
      <c r="B785" s="2">
        <v>2.8708987190766422E-3</v>
      </c>
      <c r="C785">
        <v>287.75</v>
      </c>
      <c r="D785" s="2">
        <f t="shared" si="36"/>
        <v>-6.1633784444806716E-2</v>
      </c>
      <c r="E785">
        <f t="shared" si="38"/>
        <v>0.1656539479738165</v>
      </c>
      <c r="F785">
        <f t="shared" si="37"/>
        <v>2.3049769598387733</v>
      </c>
    </row>
    <row r="786" spans="1:6">
      <c r="A786" s="1">
        <v>31137</v>
      </c>
      <c r="B786" s="2">
        <v>3.0322487646148311E-3</v>
      </c>
      <c r="C786">
        <v>329.25</v>
      </c>
      <c r="D786" s="2">
        <f t="shared" si="36"/>
        <v>0.14422241529105118</v>
      </c>
      <c r="E786">
        <f t="shared" si="38"/>
        <v>0.16515316250085105</v>
      </c>
      <c r="F786">
        <f t="shared" si="37"/>
        <v>2.6294332085785959</v>
      </c>
    </row>
    <row r="787" spans="1:6">
      <c r="A787" s="1">
        <v>31167</v>
      </c>
      <c r="B787" s="2">
        <v>3.0322487646148311E-3</v>
      </c>
      <c r="C787">
        <v>321.35000000000002</v>
      </c>
      <c r="D787" s="2">
        <f t="shared" si="36"/>
        <v>-2.3993925588458587E-2</v>
      </c>
      <c r="E787">
        <f t="shared" si="38"/>
        <v>0.16465389094344876</v>
      </c>
      <c r="F787">
        <f t="shared" si="37"/>
        <v>2.5585845190849814</v>
      </c>
    </row>
    <row r="788" spans="1:6">
      <c r="A788" s="1">
        <v>31198</v>
      </c>
      <c r="B788" s="2">
        <v>3.1128168457330574E-3</v>
      </c>
      <c r="C788">
        <v>314</v>
      </c>
      <c r="D788" s="2">
        <f t="shared" si="36"/>
        <v>-2.2872257662984397E-2</v>
      </c>
      <c r="E788">
        <f t="shared" si="38"/>
        <v>0.16414294402218826</v>
      </c>
      <c r="F788">
        <f t="shared" si="37"/>
        <v>2.4923058231608928</v>
      </c>
    </row>
    <row r="789" spans="1:6">
      <c r="A789" s="1">
        <v>31228</v>
      </c>
      <c r="B789" s="2">
        <v>3.1128168457330574E-3</v>
      </c>
      <c r="C789">
        <v>317.75</v>
      </c>
      <c r="D789" s="2">
        <f t="shared" si="36"/>
        <v>1.1942675159235749E-2</v>
      </c>
      <c r="E789">
        <f t="shared" si="38"/>
        <v>0.16363358264958897</v>
      </c>
      <c r="F789">
        <f t="shared" si="37"/>
        <v>2.5142442401792575</v>
      </c>
    </row>
    <row r="790" spans="1:6">
      <c r="A790" s="1">
        <v>31259</v>
      </c>
      <c r="B790" s="2">
        <v>2.9516094330215292E-3</v>
      </c>
      <c r="C790">
        <v>327.5</v>
      </c>
      <c r="D790" s="2">
        <f t="shared" si="36"/>
        <v>3.0684500393391101E-2</v>
      </c>
      <c r="E790">
        <f t="shared" si="38"/>
        <v>0.16315202160360723</v>
      </c>
      <c r="F790">
        <f t="shared" si="37"/>
        <v>2.5837662995735751</v>
      </c>
    </row>
    <row r="791" spans="1:6">
      <c r="A791" s="1">
        <v>31290</v>
      </c>
      <c r="B791" s="2">
        <v>2.7092626147666721E-3</v>
      </c>
      <c r="C791">
        <v>333.25</v>
      </c>
      <c r="D791" s="2">
        <f t="shared" si="36"/>
        <v>1.7557251908396854E-2</v>
      </c>
      <c r="E791">
        <f t="shared" si="38"/>
        <v>0.16271119424802702</v>
      </c>
      <c r="F791">
        <f t="shared" si="37"/>
        <v>2.6220263773285866</v>
      </c>
    </row>
    <row r="792" spans="1:6">
      <c r="A792" s="1">
        <v>31320</v>
      </c>
      <c r="B792" s="2">
        <v>2.5473393892132545E-3</v>
      </c>
      <c r="C792">
        <v>326.5</v>
      </c>
      <c r="D792" s="2">
        <f t="shared" si="36"/>
        <v>-2.0255063765941439E-2</v>
      </c>
      <c r="E792">
        <f t="shared" si="38"/>
        <v>0.16229776675399324</v>
      </c>
      <c r="F792">
        <f t="shared" si="37"/>
        <v>2.5623897894187118</v>
      </c>
    </row>
    <row r="793" spans="1:6">
      <c r="A793" s="1">
        <v>31351</v>
      </c>
      <c r="B793" s="2">
        <v>2.6283369587845051E-3</v>
      </c>
      <c r="C793">
        <v>325.10000000000002</v>
      </c>
      <c r="D793" s="2">
        <f t="shared" si="36"/>
        <v>-4.2879019908115268E-3</v>
      </c>
      <c r="E793">
        <f t="shared" si="38"/>
        <v>0.16187231177435282</v>
      </c>
      <c r="F793">
        <f t="shared" si="37"/>
        <v>2.5447141468975953</v>
      </c>
    </row>
    <row r="794" spans="1:6">
      <c r="A794" s="1">
        <v>31381</v>
      </c>
      <c r="B794" s="2">
        <v>2.8708987190766422E-3</v>
      </c>
      <c r="C794">
        <v>325.3</v>
      </c>
      <c r="D794" s="2">
        <f t="shared" si="36"/>
        <v>6.1519532451548287E-4</v>
      </c>
      <c r="E794">
        <f t="shared" si="38"/>
        <v>0.16140892310376667</v>
      </c>
      <c r="F794">
        <f t="shared" si="37"/>
        <v>2.5389904586874015</v>
      </c>
    </row>
    <row r="795" spans="1:6">
      <c r="A795" s="1">
        <v>31412</v>
      </c>
      <c r="B795" s="2">
        <v>3.1128168457330574E-3</v>
      </c>
      <c r="C795">
        <v>326.8</v>
      </c>
      <c r="D795" s="2">
        <f t="shared" si="36"/>
        <v>4.6111281893637113E-3</v>
      </c>
      <c r="E795">
        <f t="shared" si="38"/>
        <v>0.16090804582809898</v>
      </c>
      <c r="F795">
        <f t="shared" si="37"/>
        <v>2.5427828518676456</v>
      </c>
    </row>
    <row r="796" spans="1:6">
      <c r="A796" s="1">
        <v>31443</v>
      </c>
      <c r="B796" s="2">
        <v>3.1933138078821255E-3</v>
      </c>
      <c r="C796">
        <v>350.5</v>
      </c>
      <c r="D796" s="2">
        <f t="shared" si="36"/>
        <v>7.2521419828641243E-2</v>
      </c>
      <c r="E796">
        <f t="shared" si="38"/>
        <v>0.16039585154064723</v>
      </c>
      <c r="F796">
        <f t="shared" si="37"/>
        <v>2.7185080253867033</v>
      </c>
    </row>
    <row r="797" spans="1:6">
      <c r="A797" s="1">
        <v>31471</v>
      </c>
      <c r="B797" s="2">
        <v>2.5473393892132545E-3</v>
      </c>
      <c r="C797">
        <v>338.15</v>
      </c>
      <c r="D797" s="2">
        <f t="shared" si="36"/>
        <v>-3.5235378031383768E-2</v>
      </c>
      <c r="E797">
        <f t="shared" si="38"/>
        <v>0.15998830702435055</v>
      </c>
      <c r="F797">
        <f t="shared" si="37"/>
        <v>2.6160563839595889</v>
      </c>
    </row>
    <row r="798" spans="1:6">
      <c r="A798" s="1">
        <v>31502</v>
      </c>
      <c r="B798" s="2">
        <v>1.8967538135683526E-3</v>
      </c>
      <c r="C798">
        <v>344</v>
      </c>
      <c r="D798" s="2">
        <f t="shared" si="36"/>
        <v>1.7300014786337581E-2</v>
      </c>
      <c r="E798">
        <f t="shared" si="38"/>
        <v>0.15968542308913494</v>
      </c>
      <c r="F798">
        <f t="shared" si="37"/>
        <v>2.6562758966471272</v>
      </c>
    </row>
    <row r="799" spans="1:6">
      <c r="A799" s="1">
        <v>31532</v>
      </c>
      <c r="B799" s="2">
        <v>1.323654354508319E-3</v>
      </c>
      <c r="C799">
        <v>345.75</v>
      </c>
      <c r="D799" s="2">
        <f t="shared" si="36"/>
        <v>5.0872093023255349E-3</v>
      </c>
      <c r="E799">
        <f t="shared" si="38"/>
        <v>0.15947433419224905</v>
      </c>
      <c r="F799">
        <f t="shared" si="37"/>
        <v>2.6662597218070734</v>
      </c>
    </row>
    <row r="800" spans="1:6">
      <c r="A800" s="1">
        <v>31563</v>
      </c>
      <c r="B800" s="2">
        <v>1.2414877164492744E-3</v>
      </c>
      <c r="C800">
        <v>343.2</v>
      </c>
      <c r="D800" s="2">
        <f t="shared" si="36"/>
        <v>-7.3752711496746226E-3</v>
      </c>
      <c r="E800">
        <f t="shared" si="38"/>
        <v>0.15927659425696114</v>
      </c>
      <c r="F800">
        <f t="shared" si="37"/>
        <v>2.6433136919240443</v>
      </c>
    </row>
    <row r="801" spans="1:6">
      <c r="A801" s="1">
        <v>31593</v>
      </c>
      <c r="B801" s="2">
        <v>1.4877654706024757E-3</v>
      </c>
      <c r="C801">
        <v>345.5</v>
      </c>
      <c r="D801" s="2">
        <f t="shared" si="36"/>
        <v>6.7016317016317384E-3</v>
      </c>
      <c r="E801">
        <f t="shared" si="38"/>
        <v>0.15903998006617337</v>
      </c>
      <c r="F801">
        <f t="shared" si="37"/>
        <v>2.6570751021693946</v>
      </c>
    </row>
    <row r="802" spans="1:6">
      <c r="A802" s="1">
        <v>31624</v>
      </c>
      <c r="B802" s="2">
        <v>1.323654354508319E-3</v>
      </c>
      <c r="C802">
        <v>357.5</v>
      </c>
      <c r="D802" s="2">
        <f t="shared" si="36"/>
        <v>3.4732272069464498E-2</v>
      </c>
      <c r="E802">
        <f t="shared" si="38"/>
        <v>0.15882974438339484</v>
      </c>
      <c r="F802">
        <f t="shared" si="37"/>
        <v>2.7457269640746538</v>
      </c>
    </row>
    <row r="803" spans="1:6">
      <c r="A803" s="1">
        <v>31655</v>
      </c>
      <c r="B803" s="2">
        <v>1.323654354508319E-3</v>
      </c>
      <c r="C803">
        <v>384.7</v>
      </c>
      <c r="D803" s="2">
        <f t="shared" si="36"/>
        <v>7.6083916083915959E-2</v>
      </c>
      <c r="E803">
        <f t="shared" si="38"/>
        <v>0.15861978661213449</v>
      </c>
      <c r="F803">
        <f t="shared" si="37"/>
        <v>2.9507268815129759</v>
      </c>
    </row>
    <row r="804" spans="1:6">
      <c r="A804" s="1">
        <v>31685</v>
      </c>
      <c r="B804" s="2">
        <v>1.4877654706024757E-3</v>
      </c>
      <c r="C804">
        <v>423.2</v>
      </c>
      <c r="D804" s="2">
        <f t="shared" si="36"/>
        <v>0.10007798284377434</v>
      </c>
      <c r="E804">
        <f t="shared" si="38"/>
        <v>0.15838414814543295</v>
      </c>
      <c r="F804">
        <f t="shared" si="37"/>
        <v>3.2412075191077094</v>
      </c>
    </row>
    <row r="805" spans="1:6">
      <c r="A805" s="1">
        <v>31716</v>
      </c>
      <c r="B805" s="2">
        <v>1.2414877164492744E-3</v>
      </c>
      <c r="C805">
        <v>401</v>
      </c>
      <c r="D805" s="2">
        <f t="shared" si="36"/>
        <v>-5.2457466918714557E-2</v>
      </c>
      <c r="E805">
        <f t="shared" si="38"/>
        <v>0.15818775998451953</v>
      </c>
      <c r="F805">
        <f t="shared" si="37"/>
        <v>3.0673738759087299</v>
      </c>
    </row>
    <row r="806" spans="1:6">
      <c r="A806" s="1">
        <v>31746</v>
      </c>
      <c r="B806" s="2">
        <v>1.0769315803607071E-3</v>
      </c>
      <c r="C806">
        <v>383.5</v>
      </c>
      <c r="D806" s="2">
        <f t="shared" si="36"/>
        <v>-4.3640897755610975E-2</v>
      </c>
      <c r="E806">
        <f t="shared" si="38"/>
        <v>0.1580175858560588</v>
      </c>
      <c r="F806">
        <f t="shared" si="37"/>
        <v>2.9303551342262444</v>
      </c>
    </row>
    <row r="807" spans="1:6">
      <c r="A807" s="1">
        <v>31777</v>
      </c>
      <c r="B807" s="2">
        <v>9.1207735967446801E-4</v>
      </c>
      <c r="C807">
        <v>388.75</v>
      </c>
      <c r="D807" s="2">
        <f t="shared" si="36"/>
        <v>1.368970013037818E-2</v>
      </c>
      <c r="E807">
        <f t="shared" si="38"/>
        <v>0.1578735929262603</v>
      </c>
      <c r="F807">
        <f t="shared" si="37"/>
        <v>2.9677639869479635</v>
      </c>
    </row>
    <row r="808" spans="1:6">
      <c r="A808" s="1">
        <v>31808</v>
      </c>
      <c r="B808" s="2">
        <v>1.2414877164492744E-3</v>
      </c>
      <c r="C808">
        <v>400.5</v>
      </c>
      <c r="D808" s="2">
        <f t="shared" si="36"/>
        <v>3.0225080385852143E-2</v>
      </c>
      <c r="E808">
        <f t="shared" si="38"/>
        <v>0.15767783782744124</v>
      </c>
      <c r="F808">
        <f t="shared" si="37"/>
        <v>3.0536737935150109</v>
      </c>
    </row>
    <row r="809" spans="1:6">
      <c r="A809" s="1">
        <v>31836</v>
      </c>
      <c r="B809" s="2">
        <v>1.73337883251512E-3</v>
      </c>
      <c r="C809">
        <v>405.85</v>
      </c>
      <c r="D809" s="2">
        <f t="shared" si="36"/>
        <v>1.3358302122347121E-2</v>
      </c>
      <c r="E809">
        <f t="shared" si="38"/>
        <v>0.15740499534038607</v>
      </c>
      <c r="F809">
        <f t="shared" si="37"/>
        <v>3.0891110908557016</v>
      </c>
    </row>
    <row r="810" spans="1:6">
      <c r="A810" s="1">
        <v>31867</v>
      </c>
      <c r="B810" s="2">
        <v>2.4662697723036864E-3</v>
      </c>
      <c r="C810">
        <v>420.32</v>
      </c>
      <c r="D810" s="2">
        <f t="shared" si="36"/>
        <v>3.565356658864105E-2</v>
      </c>
      <c r="E810">
        <f t="shared" si="38"/>
        <v>0.15701774721671027</v>
      </c>
      <c r="F810">
        <f t="shared" si="37"/>
        <v>3.1913781194452553</v>
      </c>
    </row>
    <row r="811" spans="1:6">
      <c r="A811" s="1">
        <v>31897</v>
      </c>
      <c r="B811" s="2">
        <v>3.1128168457330574E-3</v>
      </c>
      <c r="C811">
        <v>453.25</v>
      </c>
      <c r="D811" s="2">
        <f t="shared" si="36"/>
        <v>7.8345070422535246E-2</v>
      </c>
      <c r="E811">
        <f t="shared" si="38"/>
        <v>0.15653049645048825</v>
      </c>
      <c r="F811">
        <f t="shared" si="37"/>
        <v>3.4307276361791117</v>
      </c>
    </row>
    <row r="812" spans="1:6">
      <c r="A812" s="1">
        <v>31928</v>
      </c>
      <c r="B812" s="2">
        <v>3.1933138078821255E-3</v>
      </c>
      <c r="C812">
        <v>451</v>
      </c>
      <c r="D812" s="2">
        <f t="shared" si="36"/>
        <v>-4.964147821290732E-3</v>
      </c>
      <c r="E812">
        <f t="shared" si="38"/>
        <v>0.15603223655502235</v>
      </c>
      <c r="F812">
        <f t="shared" si="37"/>
        <v>3.402830690827626</v>
      </c>
    </row>
    <row r="813" spans="1:6">
      <c r="A813" s="1">
        <v>31958</v>
      </c>
      <c r="B813" s="2">
        <v>3.0322487646148311E-3</v>
      </c>
      <c r="C813">
        <v>447.3</v>
      </c>
      <c r="D813" s="2">
        <f t="shared" si="36"/>
        <v>-8.2039911308203761E-3</v>
      </c>
      <c r="E813">
        <f t="shared" si="38"/>
        <v>0.15556053830492442</v>
      </c>
      <c r="F813">
        <f t="shared" si="37"/>
        <v>3.3647112564696773</v>
      </c>
    </row>
    <row r="814" spans="1:6">
      <c r="A814" s="1">
        <v>31989</v>
      </c>
      <c r="B814" s="2">
        <v>3.1933138078821255E-3</v>
      </c>
      <c r="C814">
        <v>462.5</v>
      </c>
      <c r="D814" s="2">
        <f t="shared" si="36"/>
        <v>3.3981667784484637E-2</v>
      </c>
      <c r="E814">
        <f t="shared" si="38"/>
        <v>0.15506536593077339</v>
      </c>
      <c r="F814">
        <f t="shared" si="37"/>
        <v>3.4679754227748032</v>
      </c>
    </row>
    <row r="815" spans="1:6">
      <c r="A815" s="1">
        <v>32020</v>
      </c>
      <c r="B815" s="2">
        <v>3.5145930840192463E-3</v>
      </c>
      <c r="C815">
        <v>453.4</v>
      </c>
      <c r="D815" s="2">
        <f t="shared" si="36"/>
        <v>-1.9675675675675741E-2</v>
      </c>
      <c r="E815">
        <f t="shared" si="38"/>
        <v>0.1545222829836721</v>
      </c>
      <c r="F815">
        <f t="shared" si="37"/>
        <v>3.3878338058412556</v>
      </c>
    </row>
    <row r="816" spans="1:6">
      <c r="A816" s="1">
        <v>32050</v>
      </c>
      <c r="B816" s="2">
        <v>3.5947364110451296E-3</v>
      </c>
      <c r="C816">
        <v>459.5</v>
      </c>
      <c r="D816" s="2">
        <f t="shared" si="36"/>
        <v>1.3453903837671088E-2</v>
      </c>
      <c r="E816">
        <f t="shared" si="38"/>
        <v>0.15396880571161542</v>
      </c>
      <c r="F816">
        <f t="shared" si="37"/>
        <v>3.4211153880313123</v>
      </c>
    </row>
    <row r="817" spans="1:6">
      <c r="A817" s="1">
        <v>32081</v>
      </c>
      <c r="B817" s="2">
        <v>3.6748094004368514E-3</v>
      </c>
      <c r="C817">
        <v>468.8</v>
      </c>
      <c r="D817" s="2">
        <f t="shared" si="36"/>
        <v>2.0239390642002197E-2</v>
      </c>
      <c r="E817">
        <f t="shared" si="38"/>
        <v>0.15340507131347797</v>
      </c>
      <c r="F817">
        <f t="shared" si="37"/>
        <v>3.4775772452494551</v>
      </c>
    </row>
    <row r="818" spans="1:6">
      <c r="A818" s="1">
        <v>32111</v>
      </c>
      <c r="B818" s="2">
        <v>3.6748094004368514E-3</v>
      </c>
      <c r="C818">
        <v>492.5</v>
      </c>
      <c r="D818" s="2">
        <f t="shared" si="36"/>
        <v>5.0554607508532357E-2</v>
      </c>
      <c r="E818">
        <f t="shared" si="38"/>
        <v>0.15284340094688362</v>
      </c>
      <c r="F818">
        <f t="shared" si="37"/>
        <v>3.6400084606547605</v>
      </c>
    </row>
    <row r="819" spans="1:6">
      <c r="A819" s="1">
        <v>32142</v>
      </c>
      <c r="B819" s="2">
        <v>3.5947364110451296E-3</v>
      </c>
      <c r="C819">
        <v>484.1</v>
      </c>
      <c r="D819" s="2">
        <f t="shared" si="36"/>
        <v>-1.7055837563451748E-2</v>
      </c>
      <c r="E819">
        <f t="shared" si="38"/>
        <v>0.15229593719619022</v>
      </c>
      <c r="F819">
        <f t="shared" si="37"/>
        <v>3.5651094389108295</v>
      </c>
    </row>
    <row r="820" spans="1:6">
      <c r="A820" s="1">
        <v>32173</v>
      </c>
      <c r="B820" s="2">
        <v>3.2737397821989145E-3</v>
      </c>
      <c r="C820">
        <v>458</v>
      </c>
      <c r="D820" s="2">
        <f t="shared" si="36"/>
        <v>-5.3914480479239857E-2</v>
      </c>
      <c r="E820">
        <f t="shared" si="38"/>
        <v>0.15179898681415921</v>
      </c>
      <c r="F820">
        <f t="shared" si="37"/>
        <v>3.3618924545882578</v>
      </c>
    </row>
    <row r="821" spans="1:6">
      <c r="A821" s="1">
        <v>32202</v>
      </c>
      <c r="B821" s="2">
        <v>3.1933138078821255E-3</v>
      </c>
      <c r="C821">
        <v>426.15</v>
      </c>
      <c r="D821" s="2">
        <f t="shared" si="36"/>
        <v>-6.9541484716157287E-2</v>
      </c>
      <c r="E821">
        <f t="shared" si="38"/>
        <v>0.15131578801892781</v>
      </c>
      <c r="F821">
        <f t="shared" si="37"/>
        <v>3.1181442487556246</v>
      </c>
    </row>
    <row r="822" spans="1:6">
      <c r="A822" s="1">
        <v>32233</v>
      </c>
      <c r="B822" s="2">
        <v>3.1933138078821255E-3</v>
      </c>
      <c r="C822">
        <v>456.95</v>
      </c>
      <c r="D822" s="2">
        <f t="shared" si="36"/>
        <v>7.2275020532676315E-2</v>
      </c>
      <c r="E822">
        <f t="shared" si="38"/>
        <v>0.15083412731746509</v>
      </c>
      <c r="F822">
        <f t="shared" si="37"/>
        <v>3.3328653035646001</v>
      </c>
    </row>
    <row r="823" spans="1:6">
      <c r="A823" s="1">
        <v>32263</v>
      </c>
      <c r="B823" s="2">
        <v>3.1933138078821255E-3</v>
      </c>
      <c r="C823">
        <v>449</v>
      </c>
      <c r="D823" s="2">
        <f t="shared" si="36"/>
        <v>-1.7397964766385776E-2</v>
      </c>
      <c r="E823">
        <f t="shared" si="38"/>
        <v>0.15035399981378941</v>
      </c>
      <c r="F823">
        <f t="shared" si="37"/>
        <v>3.2644557986649758</v>
      </c>
    </row>
    <row r="824" spans="1:6">
      <c r="A824" s="1">
        <v>32294</v>
      </c>
      <c r="B824" s="2">
        <v>3.1933138078821255E-3</v>
      </c>
      <c r="C824">
        <v>455.5</v>
      </c>
      <c r="D824" s="2">
        <f t="shared" si="36"/>
        <v>1.4476614699331813E-2</v>
      </c>
      <c r="E824">
        <f t="shared" si="38"/>
        <v>0.14987540062750374</v>
      </c>
      <c r="F824">
        <f t="shared" si="37"/>
        <v>3.3011723880961417</v>
      </c>
    </row>
    <row r="825" spans="1:6">
      <c r="A825" s="1">
        <v>32324</v>
      </c>
      <c r="B825" s="2">
        <v>3.2737397821989145E-3</v>
      </c>
      <c r="C825">
        <v>436.55</v>
      </c>
      <c r="D825" s="2">
        <f t="shared" si="36"/>
        <v>-4.1602634467618027E-2</v>
      </c>
      <c r="E825">
        <f t="shared" si="38"/>
        <v>0.14938634859519023</v>
      </c>
      <c r="F825">
        <f t="shared" si="37"/>
        <v>3.1535111450304902</v>
      </c>
    </row>
    <row r="826" spans="1:6">
      <c r="A826" s="1">
        <v>32355</v>
      </c>
      <c r="B826" s="2">
        <v>3.3540948994528197E-3</v>
      </c>
      <c r="C826">
        <v>436.8</v>
      </c>
      <c r="D826" s="2">
        <f t="shared" si="36"/>
        <v>5.7267208796241142E-4</v>
      </c>
      <c r="E826">
        <f t="shared" si="38"/>
        <v>0.14888696757664641</v>
      </c>
      <c r="F826">
        <f t="shared" si="37"/>
        <v>3.144769218446779</v>
      </c>
    </row>
    <row r="827" spans="1:6">
      <c r="A827" s="1">
        <v>32386</v>
      </c>
      <c r="B827" s="2">
        <v>3.2737397821989145E-3</v>
      </c>
      <c r="C827">
        <v>427.75</v>
      </c>
      <c r="D827" s="2">
        <f t="shared" si="36"/>
        <v>-2.0718864468864506E-2</v>
      </c>
      <c r="E827">
        <f t="shared" si="38"/>
        <v>0.14840114085809555</v>
      </c>
      <c r="F827">
        <f t="shared" si="37"/>
        <v>3.0695642167335881</v>
      </c>
    </row>
    <row r="828" spans="1:6">
      <c r="A828" s="1">
        <v>32416</v>
      </c>
      <c r="B828" s="2">
        <v>3.4343792900468628E-3</v>
      </c>
      <c r="C828">
        <v>397.7</v>
      </c>
      <c r="D828" s="2">
        <f t="shared" si="36"/>
        <v>-7.0251315020455896E-2</v>
      </c>
      <c r="E828">
        <f t="shared" si="38"/>
        <v>0.1478932194480847</v>
      </c>
      <c r="F828">
        <f t="shared" si="37"/>
        <v>2.8441553856142887</v>
      </c>
    </row>
    <row r="829" spans="1:6">
      <c r="A829" s="1">
        <v>32447</v>
      </c>
      <c r="B829" s="2">
        <v>3.4343792900468628E-3</v>
      </c>
      <c r="C829">
        <v>412.4</v>
      </c>
      <c r="D829" s="2">
        <f t="shared" si="36"/>
        <v>3.6962534573799388E-2</v>
      </c>
      <c r="E829">
        <f t="shared" si="38"/>
        <v>0.14738703646243673</v>
      </c>
      <c r="F829">
        <f t="shared" si="37"/>
        <v>2.9391882899956054</v>
      </c>
    </row>
    <row r="830" spans="1:6">
      <c r="A830" s="1">
        <v>32477</v>
      </c>
      <c r="B830" s="2">
        <v>3.4343792900468628E-3</v>
      </c>
      <c r="C830">
        <v>422.6</v>
      </c>
      <c r="D830" s="2">
        <f t="shared" si="36"/>
        <v>2.4733268671193187E-2</v>
      </c>
      <c r="E830">
        <f t="shared" si="38"/>
        <v>0.14688258595117748</v>
      </c>
      <c r="F830">
        <f t="shared" si="37"/>
        <v>3.001575474998444</v>
      </c>
    </row>
    <row r="831" spans="1:6">
      <c r="A831" s="1">
        <v>32508</v>
      </c>
      <c r="B831" s="2">
        <v>3.5947364110451296E-3</v>
      </c>
      <c r="C831">
        <v>410.25</v>
      </c>
      <c r="D831" s="2">
        <f t="shared" si="36"/>
        <v>-2.9223852342640799E-2</v>
      </c>
      <c r="E831">
        <f t="shared" si="38"/>
        <v>0.14635647300866111</v>
      </c>
      <c r="F831">
        <f t="shared" si="37"/>
        <v>2.9034208438976514</v>
      </c>
    </row>
    <row r="832" spans="1:6">
      <c r="A832" s="1">
        <v>32539</v>
      </c>
      <c r="B832" s="2">
        <v>3.8347448817659391E-3</v>
      </c>
      <c r="C832">
        <v>394</v>
      </c>
      <c r="D832" s="2">
        <f t="shared" si="36"/>
        <v>-3.9609993906154828E-2</v>
      </c>
      <c r="E832">
        <f t="shared" si="38"/>
        <v>0.14579737726242911</v>
      </c>
      <c r="F832">
        <f t="shared" si="37"/>
        <v>2.7777643443615703</v>
      </c>
    </row>
    <row r="833" spans="1:6">
      <c r="A833" s="1">
        <v>32567</v>
      </c>
      <c r="B833" s="2">
        <v>3.914607630530309E-3</v>
      </c>
      <c r="C833">
        <v>387</v>
      </c>
      <c r="D833" s="2">
        <f t="shared" si="36"/>
        <v>-1.7766497461928932E-2</v>
      </c>
      <c r="E833">
        <f t="shared" si="38"/>
        <v>0.14522886324619233</v>
      </c>
      <c r="F833">
        <f t="shared" si="37"/>
        <v>2.7177741816381351</v>
      </c>
    </row>
    <row r="834" spans="1:6">
      <c r="A834" s="1">
        <v>32598</v>
      </c>
      <c r="B834" s="2">
        <v>4.0741237836483535E-3</v>
      </c>
      <c r="C834">
        <v>383.2</v>
      </c>
      <c r="D834" s="2">
        <f t="shared" si="36"/>
        <v>-9.819121447028456E-3</v>
      </c>
      <c r="E834">
        <f t="shared" si="38"/>
        <v>0.14463958367827168</v>
      </c>
      <c r="F834">
        <f t="shared" si="37"/>
        <v>2.6801686878875199</v>
      </c>
    </row>
    <row r="835" spans="1:6">
      <c r="A835" s="1">
        <v>32628</v>
      </c>
      <c r="B835" s="2">
        <v>4.1537774426925189E-3</v>
      </c>
      <c r="C835">
        <v>377.55</v>
      </c>
      <c r="D835" s="2">
        <f t="shared" si="36"/>
        <v>-1.4744258872651295E-2</v>
      </c>
      <c r="E835">
        <f t="shared" si="38"/>
        <v>0.14404126830716057</v>
      </c>
      <c r="F835">
        <f t="shared" si="37"/>
        <v>2.6297282809172478</v>
      </c>
    </row>
    <row r="836" spans="1:6">
      <c r="A836" s="1">
        <v>32659</v>
      </c>
      <c r="B836" s="2">
        <v>4.3923222705009035E-3</v>
      </c>
      <c r="C836">
        <v>361.8</v>
      </c>
      <c r="D836" s="2">
        <f t="shared" si="36"/>
        <v>-4.1716328963051219E-2</v>
      </c>
      <c r="E836">
        <f t="shared" si="38"/>
        <v>0.14341135939942765</v>
      </c>
      <c r="F836">
        <f t="shared" si="37"/>
        <v>2.5090053109629169</v>
      </c>
    </row>
    <row r="837" spans="1:6">
      <c r="A837" s="1">
        <v>32689</v>
      </c>
      <c r="B837" s="2">
        <v>4.2333616592649115E-3</v>
      </c>
      <c r="C837">
        <v>373</v>
      </c>
      <c r="D837" s="2">
        <f t="shared" ref="D837:D900" si="39">C837/C836-1</f>
        <v>3.0956329463792009E-2</v>
      </c>
      <c r="E837">
        <f t="shared" si="38"/>
        <v>0.14280680653993941</v>
      </c>
      <c r="F837">
        <f t="shared" ref="F837:F900" si="40">F836*(1+D837)/(1+B837)</f>
        <v>2.5757707369147771</v>
      </c>
    </row>
    <row r="838" spans="1:6">
      <c r="A838" s="1">
        <v>32720</v>
      </c>
      <c r="B838" s="2">
        <v>4.0741237836483535E-3</v>
      </c>
      <c r="C838">
        <v>368.3</v>
      </c>
      <c r="D838" s="2">
        <f t="shared" si="39"/>
        <v>-1.2600536193029477E-2</v>
      </c>
      <c r="E838">
        <f t="shared" ref="E838:E901" si="41">E837/(1+B838)</f>
        <v>0.14222735469150535</v>
      </c>
      <c r="F838">
        <f t="shared" si="40"/>
        <v>2.5329949097138109</v>
      </c>
    </row>
    <row r="839" spans="1:6">
      <c r="A839" s="1">
        <v>32751</v>
      </c>
      <c r="B839" s="2">
        <v>3.8347448817659391E-3</v>
      </c>
      <c r="C839">
        <v>359.8</v>
      </c>
      <c r="D839" s="2">
        <f t="shared" si="39"/>
        <v>-2.3079011675264716E-2</v>
      </c>
      <c r="E839">
        <f t="shared" si="41"/>
        <v>0.14168403257276896</v>
      </c>
      <c r="F839">
        <f t="shared" si="40"/>
        <v>2.465082926483678</v>
      </c>
    </row>
    <row r="840" spans="1:6">
      <c r="A840" s="1">
        <v>32781</v>
      </c>
      <c r="B840" s="2">
        <v>3.5145930840192463E-3</v>
      </c>
      <c r="C840">
        <v>366.5</v>
      </c>
      <c r="D840" s="2">
        <f t="shared" si="39"/>
        <v>1.862145636464696E-2</v>
      </c>
      <c r="E840">
        <f t="shared" si="41"/>
        <v>0.14118781485513132</v>
      </c>
      <c r="F840">
        <f t="shared" si="40"/>
        <v>2.5021921733271673</v>
      </c>
    </row>
    <row r="841" spans="1:6">
      <c r="A841" s="1">
        <v>32812</v>
      </c>
      <c r="B841" s="2">
        <v>3.6748094004368514E-3</v>
      </c>
      <c r="C841">
        <v>375.3</v>
      </c>
      <c r="D841" s="2">
        <f t="shared" si="39"/>
        <v>2.4010914051841858E-2</v>
      </c>
      <c r="E841">
        <f t="shared" si="41"/>
        <v>0.14067087619691521</v>
      </c>
      <c r="F841">
        <f t="shared" si="40"/>
        <v>2.5528907077709131</v>
      </c>
    </row>
    <row r="842" spans="1:6">
      <c r="A842" s="1">
        <v>32842</v>
      </c>
      <c r="B842" s="2">
        <v>3.8347448817659391E-3</v>
      </c>
      <c r="C842">
        <v>408.15</v>
      </c>
      <c r="D842" s="2">
        <f t="shared" si="39"/>
        <v>8.7529976019184552E-2</v>
      </c>
      <c r="E842">
        <f t="shared" si="41"/>
        <v>0.14013349997512167</v>
      </c>
      <c r="F842">
        <f t="shared" si="40"/>
        <v>2.7657392657082265</v>
      </c>
    </row>
    <row r="843" spans="1:6">
      <c r="A843" s="1">
        <v>32873</v>
      </c>
      <c r="B843" s="2">
        <v>3.7548121811461499E-3</v>
      </c>
      <c r="C843">
        <v>401.25</v>
      </c>
      <c r="D843" s="2">
        <f t="shared" si="39"/>
        <v>-1.6905549430356381E-2</v>
      </c>
      <c r="E843">
        <f t="shared" si="41"/>
        <v>0.13960929330003749</v>
      </c>
      <c r="F843">
        <f t="shared" si="40"/>
        <v>2.7088118441315405</v>
      </c>
    </row>
    <row r="844" spans="1:6">
      <c r="A844" s="1">
        <v>32904</v>
      </c>
      <c r="B844" s="2">
        <v>4.2333616592649115E-3</v>
      </c>
      <c r="C844">
        <v>415.05</v>
      </c>
      <c r="D844" s="2">
        <f t="shared" si="39"/>
        <v>3.439252336448595E-2</v>
      </c>
      <c r="E844">
        <f t="shared" si="41"/>
        <v>0.13902076811047703</v>
      </c>
      <c r="F844">
        <f t="shared" si="40"/>
        <v>2.7901629499155569</v>
      </c>
    </row>
    <row r="845" spans="1:6">
      <c r="A845" s="1">
        <v>32932</v>
      </c>
      <c r="B845" s="2">
        <v>4.3128765598297036E-3</v>
      </c>
      <c r="C845">
        <v>407.7</v>
      </c>
      <c r="D845" s="2">
        <f t="shared" si="39"/>
        <v>-1.7708709794000743E-2</v>
      </c>
      <c r="E845">
        <f t="shared" si="41"/>
        <v>0.13842376350553062</v>
      </c>
      <c r="F845">
        <f t="shared" si="40"/>
        <v>2.7289829971569173</v>
      </c>
    </row>
    <row r="846" spans="1:6">
      <c r="A846" s="1">
        <v>32963</v>
      </c>
      <c r="B846" s="2">
        <v>4.2333616592649115E-3</v>
      </c>
      <c r="C846">
        <v>368.5</v>
      </c>
      <c r="D846" s="2">
        <f t="shared" si="39"/>
        <v>-9.6149129261712041E-2</v>
      </c>
      <c r="E846">
        <f t="shared" si="41"/>
        <v>0.13784023593561676</v>
      </c>
      <c r="F846">
        <f t="shared" si="40"/>
        <v>2.4561956935336058</v>
      </c>
    </row>
    <row r="847" spans="1:6">
      <c r="A847" s="1">
        <v>32993</v>
      </c>
      <c r="B847" s="2">
        <v>3.8347448817659391E-3</v>
      </c>
      <c r="C847">
        <v>367.75</v>
      </c>
      <c r="D847" s="2">
        <f t="shared" si="39"/>
        <v>-2.035278154681186E-3</v>
      </c>
      <c r="E847">
        <f t="shared" si="41"/>
        <v>0.13731367303076555</v>
      </c>
      <c r="F847">
        <f t="shared" si="40"/>
        <v>2.4418328460862777</v>
      </c>
    </row>
    <row r="848" spans="1:6">
      <c r="A848" s="1">
        <v>33024</v>
      </c>
      <c r="B848" s="2">
        <v>3.5947364110451296E-3</v>
      </c>
      <c r="C848">
        <v>363.05</v>
      </c>
      <c r="D848" s="2">
        <f t="shared" si="39"/>
        <v>-1.2780421481984994E-2</v>
      </c>
      <c r="E848">
        <f t="shared" si="41"/>
        <v>0.13682183460010258</v>
      </c>
      <c r="F848">
        <f t="shared" si="40"/>
        <v>2.4019906698050013</v>
      </c>
    </row>
    <row r="849" spans="1:6">
      <c r="A849" s="1">
        <v>33054</v>
      </c>
      <c r="B849" s="2">
        <v>3.8347448817659391E-3</v>
      </c>
      <c r="C849">
        <v>352.2</v>
      </c>
      <c r="D849" s="2">
        <f t="shared" si="39"/>
        <v>-2.9885690676215493E-2</v>
      </c>
      <c r="E849">
        <f t="shared" si="41"/>
        <v>0.13629916208590467</v>
      </c>
      <c r="F849">
        <f t="shared" si="40"/>
        <v>2.3213039113469924</v>
      </c>
    </row>
    <row r="850" spans="1:6">
      <c r="A850" s="1">
        <v>33085</v>
      </c>
      <c r="B850" s="2">
        <v>3.914607630530309E-3</v>
      </c>
      <c r="C850">
        <v>372.3</v>
      </c>
      <c r="D850" s="2">
        <f t="shared" si="39"/>
        <v>5.706984667802395E-2</v>
      </c>
      <c r="E850">
        <f t="shared" si="41"/>
        <v>0.13576768487073027</v>
      </c>
      <c r="F850">
        <f t="shared" si="40"/>
        <v>2.4442122377839977</v>
      </c>
    </row>
    <row r="851" spans="1:6">
      <c r="A851" s="1">
        <v>33116</v>
      </c>
      <c r="B851" s="2">
        <v>4.5510066248739545E-3</v>
      </c>
      <c r="C851">
        <v>387.75</v>
      </c>
      <c r="D851" s="2">
        <f t="shared" si="39"/>
        <v>4.1498791297340798E-2</v>
      </c>
      <c r="E851">
        <f t="shared" si="41"/>
        <v>0.13515260447240737</v>
      </c>
      <c r="F851">
        <f t="shared" si="40"/>
        <v>2.5341113338576475</v>
      </c>
    </row>
    <row r="852" spans="1:6">
      <c r="A852" s="1">
        <v>33146</v>
      </c>
      <c r="B852" s="2">
        <v>5.0254121388362272E-3</v>
      </c>
      <c r="C852">
        <v>408.4</v>
      </c>
      <c r="D852" s="2">
        <f t="shared" si="39"/>
        <v>5.3255963894261793E-2</v>
      </c>
      <c r="E852">
        <f t="shared" si="41"/>
        <v>0.13447680311364815</v>
      </c>
      <c r="F852">
        <f t="shared" si="40"/>
        <v>2.6557217790915915</v>
      </c>
    </row>
    <row r="853" spans="1:6">
      <c r="A853" s="1">
        <v>33177</v>
      </c>
      <c r="B853" s="2">
        <v>5.1042407584538374E-3</v>
      </c>
      <c r="C853">
        <v>379.5</v>
      </c>
      <c r="D853" s="2">
        <f t="shared" si="39"/>
        <v>-7.076395690499504E-2</v>
      </c>
      <c r="E853">
        <f t="shared" si="41"/>
        <v>0.13379388690288649</v>
      </c>
      <c r="F853">
        <f t="shared" si="40"/>
        <v>2.4552601585902134</v>
      </c>
    </row>
    <row r="854" spans="1:6">
      <c r="A854" s="1">
        <v>33207</v>
      </c>
      <c r="B854" s="2">
        <v>5.1042407584538374E-3</v>
      </c>
      <c r="C854">
        <v>384.85</v>
      </c>
      <c r="D854" s="2">
        <f t="shared" si="39"/>
        <v>1.4097496706192425E-2</v>
      </c>
      <c r="E854">
        <f t="shared" si="41"/>
        <v>0.13311443875903392</v>
      </c>
      <c r="F854">
        <f t="shared" si="40"/>
        <v>2.4772288083372533</v>
      </c>
    </row>
    <row r="855" spans="1:6">
      <c r="A855" s="1">
        <v>33238</v>
      </c>
      <c r="B855" s="2">
        <v>4.946515448805977E-3</v>
      </c>
      <c r="C855">
        <v>382.8</v>
      </c>
      <c r="D855" s="2">
        <f t="shared" si="39"/>
        <v>-5.3267506820839916E-3</v>
      </c>
      <c r="E855">
        <f t="shared" si="41"/>
        <v>0.13245922714562119</v>
      </c>
      <c r="F855">
        <f t="shared" si="40"/>
        <v>2.4519048429083168</v>
      </c>
    </row>
    <row r="856" spans="1:6">
      <c r="A856" s="1">
        <v>33269</v>
      </c>
      <c r="B856" s="2">
        <v>4.6302455190647684E-3</v>
      </c>
      <c r="C856">
        <v>366</v>
      </c>
      <c r="D856" s="2">
        <f t="shared" si="39"/>
        <v>-4.3887147335423204E-2</v>
      </c>
      <c r="E856">
        <f t="shared" si="41"/>
        <v>0.13184873513058842</v>
      </c>
      <c r="F856">
        <f t="shared" si="40"/>
        <v>2.3334930879011386</v>
      </c>
    </row>
    <row r="857" spans="1:6">
      <c r="A857" s="1">
        <v>33297</v>
      </c>
      <c r="B857" s="2">
        <v>4.3128765598297036E-3</v>
      </c>
      <c r="C857">
        <v>362.7</v>
      </c>
      <c r="D857" s="2">
        <f t="shared" si="39"/>
        <v>-9.0163934426229497E-3</v>
      </c>
      <c r="E857">
        <f t="shared" si="41"/>
        <v>0.13128252978516286</v>
      </c>
      <c r="F857">
        <f t="shared" si="40"/>
        <v>2.3025228990850457</v>
      </c>
    </row>
    <row r="858" spans="1:6">
      <c r="A858" s="1">
        <v>33328</v>
      </c>
      <c r="B858" s="2">
        <v>3.9944005553169681E-3</v>
      </c>
      <c r="C858">
        <v>355.65</v>
      </c>
      <c r="D858" s="2">
        <f t="shared" si="39"/>
        <v>-1.9437551695616229E-2</v>
      </c>
      <c r="E858">
        <f t="shared" si="41"/>
        <v>0.1307602210854458</v>
      </c>
      <c r="F858">
        <f t="shared" si="40"/>
        <v>2.2487849433771259</v>
      </c>
    </row>
    <row r="859" spans="1:6">
      <c r="A859" s="1">
        <v>33358</v>
      </c>
      <c r="B859" s="2">
        <v>3.9944005553169681E-3</v>
      </c>
      <c r="C859">
        <v>357.75</v>
      </c>
      <c r="D859" s="2">
        <f t="shared" si="39"/>
        <v>5.9046815689582921E-3</v>
      </c>
      <c r="E859">
        <f t="shared" si="41"/>
        <v>0.13023999039548559</v>
      </c>
      <c r="F859">
        <f t="shared" si="40"/>
        <v>2.2530636636356451</v>
      </c>
    </row>
    <row r="860" spans="1:6">
      <c r="A860" s="1">
        <v>33389</v>
      </c>
      <c r="B860" s="2">
        <v>4.0741237836483535E-3</v>
      </c>
      <c r="C860">
        <v>360.4</v>
      </c>
      <c r="D860" s="2">
        <f t="shared" si="39"/>
        <v>7.4074074074073071E-3</v>
      </c>
      <c r="E860">
        <f t="shared" si="41"/>
        <v>0.12971152956785975</v>
      </c>
      <c r="F860">
        <f t="shared" si="40"/>
        <v>2.2605432909215102</v>
      </c>
    </row>
    <row r="861" spans="1:6">
      <c r="A861" s="1">
        <v>33419</v>
      </c>
      <c r="B861" s="2">
        <v>3.8347448817659391E-3</v>
      </c>
      <c r="C861">
        <v>368.35</v>
      </c>
      <c r="D861" s="2">
        <f t="shared" si="39"/>
        <v>2.2058823529411908E-2</v>
      </c>
      <c r="E861">
        <f t="shared" si="41"/>
        <v>0.12921601909997396</v>
      </c>
      <c r="F861">
        <f t="shared" si="40"/>
        <v>2.3015822357580076</v>
      </c>
    </row>
    <row r="862" spans="1:6">
      <c r="A862" s="1">
        <v>33450</v>
      </c>
      <c r="B862" s="2">
        <v>3.5947364110451296E-3</v>
      </c>
      <c r="C862">
        <v>362.85</v>
      </c>
      <c r="D862" s="2">
        <f t="shared" si="39"/>
        <v>-1.4931451065562595E-2</v>
      </c>
      <c r="E862">
        <f t="shared" si="41"/>
        <v>0.12875318533660643</v>
      </c>
      <c r="F862">
        <f t="shared" si="40"/>
        <v>2.2590954206667226</v>
      </c>
    </row>
    <row r="863" spans="1:6">
      <c r="A863" s="1">
        <v>33481</v>
      </c>
      <c r="B863" s="2">
        <v>3.1128168457330574E-3</v>
      </c>
      <c r="C863">
        <v>347.4</v>
      </c>
      <c r="D863" s="2">
        <f t="shared" si="39"/>
        <v>-4.2579578338156399E-2</v>
      </c>
      <c r="E863">
        <f t="shared" si="41"/>
        <v>0.12835364395150298</v>
      </c>
      <c r="F863">
        <f t="shared" si="40"/>
        <v>2.1561922586437281</v>
      </c>
    </row>
    <row r="864" spans="1:6">
      <c r="A864" s="1">
        <v>33511</v>
      </c>
      <c r="B864" s="2">
        <v>2.7901164905321796E-3</v>
      </c>
      <c r="C864">
        <v>354.9</v>
      </c>
      <c r="D864" s="2">
        <f t="shared" si="39"/>
        <v>2.1588946459412783E-2</v>
      </c>
      <c r="E864">
        <f t="shared" si="41"/>
        <v>0.12799651875379731</v>
      </c>
      <c r="F864">
        <f t="shared" si="40"/>
        <v>2.1966133706829218</v>
      </c>
    </row>
    <row r="865" spans="1:6">
      <c r="A865" s="1">
        <v>33542</v>
      </c>
      <c r="B865" s="2">
        <v>2.3851279739270925E-3</v>
      </c>
      <c r="C865">
        <v>357.45</v>
      </c>
      <c r="D865" s="2">
        <f t="shared" si="39"/>
        <v>7.1851225697379117E-3</v>
      </c>
      <c r="E865">
        <f t="shared" si="41"/>
        <v>0.12769195709488479</v>
      </c>
      <c r="F865">
        <f t="shared" si="40"/>
        <v>2.2071320146792424</v>
      </c>
    </row>
    <row r="866" spans="1:6">
      <c r="A866" s="1">
        <v>33572</v>
      </c>
      <c r="B866" s="2">
        <v>2.4662697723036864E-3</v>
      </c>
      <c r="C866">
        <v>366.3</v>
      </c>
      <c r="D866" s="2">
        <f t="shared" si="39"/>
        <v>2.4758707511540079E-2</v>
      </c>
      <c r="E866">
        <f t="shared" si="41"/>
        <v>0.1273778090547508</v>
      </c>
      <c r="F866">
        <f t="shared" si="40"/>
        <v>2.2562133199591576</v>
      </c>
    </row>
    <row r="867" spans="1:6">
      <c r="A867" s="1">
        <v>33603</v>
      </c>
      <c r="B867" s="2">
        <v>2.5473393892132545E-3</v>
      </c>
      <c r="C867">
        <v>353.15</v>
      </c>
      <c r="D867" s="2">
        <f t="shared" si="39"/>
        <v>-3.5899535899535984E-2</v>
      </c>
      <c r="E867">
        <f t="shared" si="41"/>
        <v>0.12705415899098968</v>
      </c>
      <c r="F867">
        <f t="shared" si="40"/>
        <v>2.1696893736783442</v>
      </c>
    </row>
    <row r="868" spans="1:6">
      <c r="A868" s="1">
        <v>33634</v>
      </c>
      <c r="B868" s="2">
        <v>2.1412681429993086E-3</v>
      </c>
      <c r="C868">
        <v>354.1</v>
      </c>
      <c r="D868" s="2">
        <f t="shared" si="39"/>
        <v>2.6900750389353689E-3</v>
      </c>
      <c r="E868">
        <f t="shared" si="41"/>
        <v>0.12678268327021919</v>
      </c>
      <c r="F868">
        <f t="shared" si="40"/>
        <v>2.1708775699218941</v>
      </c>
    </row>
    <row r="869" spans="1:6">
      <c r="A869" s="1">
        <v>33663</v>
      </c>
      <c r="B869" s="2">
        <v>2.3039138595752906E-3</v>
      </c>
      <c r="C869">
        <v>353.75</v>
      </c>
      <c r="D869" s="2">
        <f t="shared" si="39"/>
        <v>-9.8842134990118069E-4</v>
      </c>
      <c r="E869">
        <f t="shared" si="41"/>
        <v>0.12649125830709038</v>
      </c>
      <c r="F869">
        <f t="shared" si="40"/>
        <v>2.1637467420760816</v>
      </c>
    </row>
    <row r="870" spans="1:6">
      <c r="A870" s="1">
        <v>33694</v>
      </c>
      <c r="B870" s="2">
        <v>2.6283369587845051E-3</v>
      </c>
      <c r="C870">
        <v>341.7</v>
      </c>
      <c r="D870" s="2">
        <f t="shared" si="39"/>
        <v>-3.4063604240282763E-2</v>
      </c>
      <c r="E870">
        <f t="shared" si="41"/>
        <v>0.12615966818848259</v>
      </c>
      <c r="F870">
        <f t="shared" si="40"/>
        <v>2.0845627959383286</v>
      </c>
    </row>
    <row r="871" spans="1:6">
      <c r="A871" s="1">
        <v>33724</v>
      </c>
      <c r="B871" s="2">
        <v>2.6283369587845051E-3</v>
      </c>
      <c r="C871">
        <v>336.35</v>
      </c>
      <c r="D871" s="2">
        <f t="shared" si="39"/>
        <v>-1.565700907228551E-2</v>
      </c>
      <c r="E871">
        <f t="shared" si="41"/>
        <v>0.1258289473157676</v>
      </c>
      <c r="F871">
        <f t="shared" si="40"/>
        <v>2.046545765457378</v>
      </c>
    </row>
    <row r="872" spans="1:6">
      <c r="A872" s="1">
        <v>33755</v>
      </c>
      <c r="B872" s="2">
        <v>2.4662697723036864E-3</v>
      </c>
      <c r="C872">
        <v>337.5</v>
      </c>
      <c r="D872" s="2">
        <f t="shared" si="39"/>
        <v>3.4190575293593373E-3</v>
      </c>
      <c r="E872">
        <f t="shared" si="41"/>
        <v>0.12551938265648369</v>
      </c>
      <c r="F872">
        <f t="shared" si="40"/>
        <v>2.0484908920001637</v>
      </c>
    </row>
    <row r="873" spans="1:6">
      <c r="A873" s="1">
        <v>33785</v>
      </c>
      <c r="B873" s="2">
        <v>2.5473393892132545E-3</v>
      </c>
      <c r="C873">
        <v>343.4</v>
      </c>
      <c r="D873" s="2">
        <f t="shared" si="39"/>
        <v>1.7481481481481431E-2</v>
      </c>
      <c r="E873">
        <f t="shared" si="41"/>
        <v>0.12520045460691609</v>
      </c>
      <c r="F873">
        <f t="shared" si="40"/>
        <v>2.0790056147009244</v>
      </c>
    </row>
    <row r="874" spans="1:6">
      <c r="A874" s="1">
        <v>33816</v>
      </c>
      <c r="B874" s="2">
        <v>2.6283369587845051E-3</v>
      </c>
      <c r="C874">
        <v>357.85</v>
      </c>
      <c r="D874" s="2">
        <f t="shared" si="39"/>
        <v>4.2079207920792117E-2</v>
      </c>
      <c r="E874">
        <f t="shared" si="41"/>
        <v>0.12487224826168339</v>
      </c>
      <c r="F874">
        <f t="shared" si="40"/>
        <v>2.1608091895765735</v>
      </c>
    </row>
    <row r="875" spans="1:6">
      <c r="A875" s="1">
        <v>33847</v>
      </c>
      <c r="B875" s="2">
        <v>2.5473393892132545E-3</v>
      </c>
      <c r="C875">
        <v>342</v>
      </c>
      <c r="D875" s="2">
        <f t="shared" si="39"/>
        <v>-4.429230124353789E-2</v>
      </c>
      <c r="E875">
        <f t="shared" si="41"/>
        <v>0.12455496449450448</v>
      </c>
      <c r="F875">
        <f t="shared" si="40"/>
        <v>2.0598548286808827</v>
      </c>
    </row>
    <row r="876" spans="1:6">
      <c r="A876" s="1">
        <v>33877</v>
      </c>
      <c r="B876" s="2">
        <v>2.4662697723036864E-3</v>
      </c>
      <c r="C876">
        <v>350</v>
      </c>
      <c r="D876" s="2">
        <f t="shared" si="39"/>
        <v>2.3391812865497075E-2</v>
      </c>
      <c r="E876">
        <f t="shared" si="41"/>
        <v>0.12424853409062374</v>
      </c>
      <c r="F876">
        <f t="shared" si="40"/>
        <v>2.1028523661372547</v>
      </c>
    </row>
    <row r="877" spans="1:6">
      <c r="A877" s="1">
        <v>33908</v>
      </c>
      <c r="B877" s="2">
        <v>2.6283369587845051E-3</v>
      </c>
      <c r="C877">
        <v>341</v>
      </c>
      <c r="D877" s="2">
        <f t="shared" si="39"/>
        <v>-2.571428571428569E-2</v>
      </c>
      <c r="E877">
        <f t="shared" si="41"/>
        <v>0.12392282315448988</v>
      </c>
      <c r="F877">
        <f t="shared" si="40"/>
        <v>2.0434082541431895</v>
      </c>
    </row>
    <row r="878" spans="1:6">
      <c r="A878" s="1">
        <v>33938</v>
      </c>
      <c r="B878" s="2">
        <v>2.4662697723036864E-3</v>
      </c>
      <c r="C878">
        <v>336</v>
      </c>
      <c r="D878" s="2">
        <f t="shared" si="39"/>
        <v>-1.4662756598240456E-2</v>
      </c>
      <c r="E878">
        <f t="shared" si="41"/>
        <v>0.12361794794615606</v>
      </c>
      <c r="F878">
        <f t="shared" si="40"/>
        <v>2.0084927712721732</v>
      </c>
    </row>
    <row r="879" spans="1:6">
      <c r="A879" s="1">
        <v>33969</v>
      </c>
      <c r="B879" s="2">
        <v>2.3851279739270925E-3</v>
      </c>
      <c r="C879">
        <v>334.5</v>
      </c>
      <c r="D879" s="2">
        <f t="shared" si="39"/>
        <v>-4.4642857142856984E-3</v>
      </c>
      <c r="E879">
        <f t="shared" si="41"/>
        <v>0.12332380488926355</v>
      </c>
      <c r="F879">
        <f t="shared" si="40"/>
        <v>1.9947685075173482</v>
      </c>
    </row>
    <row r="880" spans="1:6">
      <c r="A880" s="1">
        <v>34000</v>
      </c>
      <c r="B880" s="2">
        <v>2.7092626147666721E-3</v>
      </c>
      <c r="C880">
        <v>332.5</v>
      </c>
      <c r="D880" s="2">
        <f t="shared" si="39"/>
        <v>-5.9790732436472149E-3</v>
      </c>
      <c r="E880">
        <f t="shared" si="41"/>
        <v>0.12299059107888546</v>
      </c>
      <c r="F880">
        <f t="shared" si="40"/>
        <v>1.9774841167180621</v>
      </c>
    </row>
    <row r="881" spans="1:6">
      <c r="A881" s="1">
        <v>34028</v>
      </c>
      <c r="B881" s="2">
        <v>2.6283369587845051E-3</v>
      </c>
      <c r="C881">
        <v>329.5</v>
      </c>
      <c r="D881" s="2">
        <f t="shared" si="39"/>
        <v>-9.0225563909774875E-3</v>
      </c>
      <c r="E881">
        <f t="shared" si="41"/>
        <v>0.12266817777357643</v>
      </c>
      <c r="F881">
        <f t="shared" si="40"/>
        <v>1.9545050568855677</v>
      </c>
    </row>
    <row r="882" spans="1:6">
      <c r="A882" s="1">
        <v>34059</v>
      </c>
      <c r="B882" s="2">
        <v>2.5473393892132545E-3</v>
      </c>
      <c r="C882">
        <v>339</v>
      </c>
      <c r="D882" s="2">
        <f t="shared" si="39"/>
        <v>2.8831562974203306E-2</v>
      </c>
      <c r="E882">
        <f t="shared" si="41"/>
        <v>0.12235649425623149</v>
      </c>
      <c r="F882">
        <f t="shared" si="40"/>
        <v>2.0057471737361015</v>
      </c>
    </row>
    <row r="883" spans="1:6">
      <c r="A883" s="1">
        <v>34089</v>
      </c>
      <c r="B883" s="2">
        <v>2.6283369587845051E-3</v>
      </c>
      <c r="C883">
        <v>356</v>
      </c>
      <c r="D883" s="2">
        <f t="shared" si="39"/>
        <v>5.0147492625368661E-2</v>
      </c>
      <c r="E883">
        <f t="shared" si="41"/>
        <v>0.12203574320208073</v>
      </c>
      <c r="F883">
        <f t="shared" si="40"/>
        <v>2.1008087321054565</v>
      </c>
    </row>
    <row r="884" spans="1:6">
      <c r="A884" s="1">
        <v>34120</v>
      </c>
      <c r="B884" s="2">
        <v>2.6283369587845051E-3</v>
      </c>
      <c r="C884">
        <v>374.75</v>
      </c>
      <c r="D884" s="2">
        <f t="shared" si="39"/>
        <v>5.2668539325842589E-2</v>
      </c>
      <c r="E884">
        <f t="shared" si="41"/>
        <v>0.1217158329797907</v>
      </c>
      <c r="F884">
        <f t="shared" si="40"/>
        <v>2.2056580468654094</v>
      </c>
    </row>
    <row r="885" spans="1:6">
      <c r="A885" s="1">
        <v>34150</v>
      </c>
      <c r="B885" s="2">
        <v>2.4662697723036864E-3</v>
      </c>
      <c r="C885">
        <v>378.1</v>
      </c>
      <c r="D885" s="2">
        <f t="shared" si="39"/>
        <v>8.939292861908088E-3</v>
      </c>
      <c r="E885">
        <f t="shared" si="41"/>
        <v>0.1214163874136501</v>
      </c>
      <c r="F885">
        <f t="shared" si="40"/>
        <v>2.2199001973453196</v>
      </c>
    </row>
    <row r="886" spans="1:6">
      <c r="A886" s="1">
        <v>34181</v>
      </c>
      <c r="B886" s="2">
        <v>2.3039138595752906E-3</v>
      </c>
      <c r="C886">
        <v>407.3</v>
      </c>
      <c r="D886" s="2">
        <f t="shared" si="39"/>
        <v>7.7228246495635977E-2</v>
      </c>
      <c r="E886">
        <f t="shared" si="41"/>
        <v>0.12113729751499382</v>
      </c>
      <c r="F886">
        <f t="shared" si="40"/>
        <v>2.3858424215598206</v>
      </c>
    </row>
    <row r="887" spans="1:6">
      <c r="A887" s="1">
        <v>34212</v>
      </c>
      <c r="B887" s="2">
        <v>2.3039138595752906E-3</v>
      </c>
      <c r="C887">
        <v>372.1</v>
      </c>
      <c r="D887" s="2">
        <f t="shared" si="39"/>
        <v>-8.6422784188558754E-2</v>
      </c>
      <c r="E887">
        <f t="shared" si="41"/>
        <v>0.12085884913741381</v>
      </c>
      <c r="F887">
        <f t="shared" si="40"/>
        <v>2.1746410911040512</v>
      </c>
    </row>
    <row r="888" spans="1:6">
      <c r="A888" s="1">
        <v>34242</v>
      </c>
      <c r="B888" s="2">
        <v>2.2226272943570713E-3</v>
      </c>
      <c r="C888">
        <v>355.4</v>
      </c>
      <c r="D888" s="2">
        <f t="shared" si="39"/>
        <v>-4.4880408492340873E-2</v>
      </c>
      <c r="E888">
        <f t="shared" si="41"/>
        <v>0.12059082068790396</v>
      </c>
      <c r="F888">
        <f t="shared" si="40"/>
        <v>2.072436057663499</v>
      </c>
    </row>
    <row r="889" spans="1:6">
      <c r="A889" s="1">
        <v>34273</v>
      </c>
      <c r="B889" s="2">
        <v>2.3039138595752906E-3</v>
      </c>
      <c r="C889">
        <v>369.5</v>
      </c>
      <c r="D889" s="2">
        <f t="shared" si="39"/>
        <v>3.9673607203151384E-2</v>
      </c>
      <c r="E889">
        <f t="shared" si="41"/>
        <v>0.12031362845181802</v>
      </c>
      <c r="F889">
        <f t="shared" si="40"/>
        <v>2.1497043381502348</v>
      </c>
    </row>
    <row r="890" spans="1:6">
      <c r="A890" s="1">
        <v>34303</v>
      </c>
      <c r="B890" s="2">
        <v>2.2226272943570713E-3</v>
      </c>
      <c r="C890">
        <v>370.7</v>
      </c>
      <c r="D890" s="2">
        <f t="shared" si="39"/>
        <v>3.2476319350474014E-3</v>
      </c>
      <c r="E890">
        <f t="shared" si="41"/>
        <v>0.12004680913722914</v>
      </c>
      <c r="F890">
        <f t="shared" si="40"/>
        <v>2.1519029084705483</v>
      </c>
    </row>
    <row r="891" spans="1:6">
      <c r="A891" s="1">
        <v>34334</v>
      </c>
      <c r="B891" s="2">
        <v>2.2226272943570713E-3</v>
      </c>
      <c r="C891">
        <v>390.7</v>
      </c>
      <c r="D891" s="2">
        <f t="shared" si="39"/>
        <v>5.3951982735365611E-2</v>
      </c>
      <c r="E891">
        <f t="shared" si="41"/>
        <v>0.11978058154734804</v>
      </c>
      <c r="F891">
        <f t="shared" si="40"/>
        <v>2.2629725923863147</v>
      </c>
    </row>
    <row r="892" spans="1:6">
      <c r="A892" s="1">
        <v>34365</v>
      </c>
      <c r="B892" s="2">
        <v>2.0598362698427408E-3</v>
      </c>
      <c r="C892">
        <v>381.9</v>
      </c>
      <c r="D892" s="2">
        <f t="shared" si="39"/>
        <v>-2.2523675454312775E-2</v>
      </c>
      <c r="E892">
        <f t="shared" si="41"/>
        <v>0.11953436033643459</v>
      </c>
      <c r="F892">
        <f t="shared" si="40"/>
        <v>2.2074551360002164</v>
      </c>
    </row>
    <row r="893" spans="1:6">
      <c r="A893" s="1">
        <v>34393</v>
      </c>
      <c r="B893" s="2">
        <v>2.0598362698427408E-3</v>
      </c>
      <c r="C893">
        <v>381.75</v>
      </c>
      <c r="D893" s="2">
        <f t="shared" si="39"/>
        <v>-3.9277297721906912E-4</v>
      </c>
      <c r="E893">
        <f t="shared" si="41"/>
        <v>0.11928864525835103</v>
      </c>
      <c r="F893">
        <f t="shared" si="40"/>
        <v>2.2020522402019158</v>
      </c>
    </row>
    <row r="894" spans="1:6">
      <c r="A894" s="1">
        <v>34424</v>
      </c>
      <c r="B894" s="2">
        <v>2.0598362698427408E-3</v>
      </c>
      <c r="C894">
        <v>391</v>
      </c>
      <c r="D894" s="2">
        <f t="shared" si="39"/>
        <v>2.4230517354289383E-2</v>
      </c>
      <c r="E894">
        <f t="shared" si="41"/>
        <v>0.11904343527268967</v>
      </c>
      <c r="F894">
        <f t="shared" si="40"/>
        <v>2.2507728816064687</v>
      </c>
    </row>
    <row r="895" spans="1:6">
      <c r="A895" s="1">
        <v>34454</v>
      </c>
      <c r="B895" s="2">
        <v>1.9783315388433032E-3</v>
      </c>
      <c r="C895">
        <v>377.05</v>
      </c>
      <c r="D895" s="2">
        <f t="shared" si="39"/>
        <v>-3.5677749360613742E-2</v>
      </c>
      <c r="E895">
        <f t="shared" si="41"/>
        <v>0.11880839288197198</v>
      </c>
      <c r="F895">
        <f t="shared" si="40"/>
        <v>2.1661849388852827</v>
      </c>
    </row>
    <row r="896" spans="1:6">
      <c r="A896" s="1">
        <v>34485</v>
      </c>
      <c r="B896" s="2">
        <v>1.8967538135683526E-3</v>
      </c>
      <c r="C896">
        <v>387.3</v>
      </c>
      <c r="D896" s="2">
        <f t="shared" si="39"/>
        <v>2.718472351147061E-2</v>
      </c>
      <c r="E896">
        <f t="shared" si="41"/>
        <v>0.11858346923447532</v>
      </c>
      <c r="F896">
        <f t="shared" si="40"/>
        <v>2.2208596535064027</v>
      </c>
    </row>
    <row r="897" spans="1:6">
      <c r="A897" s="1">
        <v>34515</v>
      </c>
      <c r="B897" s="2">
        <v>2.0598362698427408E-3</v>
      </c>
      <c r="C897">
        <v>386.3</v>
      </c>
      <c r="D897" s="2">
        <f t="shared" si="39"/>
        <v>-2.5819777949909195E-3</v>
      </c>
      <c r="E897">
        <f t="shared" si="41"/>
        <v>0.11833970881010564</v>
      </c>
      <c r="F897">
        <f t="shared" si="40"/>
        <v>2.2105720267574429</v>
      </c>
    </row>
    <row r="898" spans="1:6">
      <c r="A898" s="1">
        <v>34546</v>
      </c>
      <c r="B898" s="2">
        <v>2.3039138595752906E-3</v>
      </c>
      <c r="C898">
        <v>383.6</v>
      </c>
      <c r="D898" s="2">
        <f t="shared" si="39"/>
        <v>-6.9893864871860556E-3</v>
      </c>
      <c r="E898">
        <f t="shared" si="41"/>
        <v>0.11806769102039569</v>
      </c>
      <c r="F898">
        <f t="shared" si="40"/>
        <v>2.1900757386568621</v>
      </c>
    </row>
    <row r="899" spans="1:6">
      <c r="A899" s="1">
        <v>34577</v>
      </c>
      <c r="B899" s="2">
        <v>2.3851279739270925E-3</v>
      </c>
      <c r="C899">
        <v>386.6</v>
      </c>
      <c r="D899" s="2">
        <f t="shared" si="39"/>
        <v>7.8206465067778286E-3</v>
      </c>
      <c r="E899">
        <f t="shared" si="41"/>
        <v>0.11778675453719095</v>
      </c>
      <c r="F899">
        <f t="shared" si="40"/>
        <v>2.2019516104486532</v>
      </c>
    </row>
    <row r="900" spans="1:6">
      <c r="A900" s="1">
        <v>34607</v>
      </c>
      <c r="B900" s="2">
        <v>2.4662697723036864E-3</v>
      </c>
      <c r="C900">
        <v>394.25</v>
      </c>
      <c r="D900" s="2">
        <f t="shared" si="39"/>
        <v>1.9787894464562861E-2</v>
      </c>
      <c r="E900">
        <f t="shared" si="41"/>
        <v>0.11749697529867471</v>
      </c>
      <c r="F900">
        <f t="shared" si="40"/>
        <v>2.2399991543279802</v>
      </c>
    </row>
    <row r="901" spans="1:6">
      <c r="A901" s="1">
        <v>34638</v>
      </c>
      <c r="B901" s="2">
        <v>2.1412681429993086E-3</v>
      </c>
      <c r="C901">
        <v>384.5</v>
      </c>
      <c r="D901" s="2">
        <f t="shared" ref="D901:D964" si="42">C901/C900-1</f>
        <v>-2.4730500951173129E-2</v>
      </c>
      <c r="E901">
        <f t="shared" si="41"/>
        <v>0.1172459203445443</v>
      </c>
      <c r="F901">
        <f t="shared" ref="F901:F964" si="43">F900*(1+D901)/(1+B901)</f>
        <v>2.1799350276826601</v>
      </c>
    </row>
    <row r="902" spans="1:6">
      <c r="A902" s="1">
        <v>34668</v>
      </c>
      <c r="B902" s="2">
        <v>2.2226272943570713E-3</v>
      </c>
      <c r="C902">
        <v>381.4</v>
      </c>
      <c r="D902" s="2">
        <f t="shared" si="42"/>
        <v>-8.0624187256177482E-3</v>
      </c>
      <c r="E902">
        <f t="shared" ref="E902:E965" si="44">E901/(1+B902)</f>
        <v>0.11698590428063511</v>
      </c>
      <c r="F902">
        <f t="shared" si="43"/>
        <v>2.1575640180190696</v>
      </c>
    </row>
    <row r="903" spans="1:6">
      <c r="A903" s="1">
        <v>34699</v>
      </c>
      <c r="B903" s="2">
        <v>2.2226272943570713E-3</v>
      </c>
      <c r="C903">
        <v>383.2</v>
      </c>
      <c r="D903" s="2">
        <f t="shared" si="42"/>
        <v>4.7194546407971494E-3</v>
      </c>
      <c r="E903">
        <f t="shared" si="44"/>
        <v>0.11672646485387708</v>
      </c>
      <c r="F903">
        <f t="shared" si="43"/>
        <v>2.1629391359770707</v>
      </c>
    </row>
    <row r="904" spans="1:6">
      <c r="A904" s="1">
        <v>34730</v>
      </c>
      <c r="B904" s="2">
        <v>2.3039138595752906E-3</v>
      </c>
      <c r="C904">
        <v>375.1</v>
      </c>
      <c r="D904" s="2">
        <f t="shared" si="42"/>
        <v>-2.1137787056367374E-2</v>
      </c>
      <c r="E904">
        <f t="shared" si="44"/>
        <v>0.11645815529583045</v>
      </c>
      <c r="F904">
        <f t="shared" si="43"/>
        <v>2.1123527104190583</v>
      </c>
    </row>
    <row r="905" spans="1:6">
      <c r="A905" s="1">
        <v>34758</v>
      </c>
      <c r="B905" s="2">
        <v>2.3851279739270925E-3</v>
      </c>
      <c r="C905">
        <v>377.1</v>
      </c>
      <c r="D905" s="2">
        <f t="shared" si="42"/>
        <v>5.3319114902692366E-3</v>
      </c>
      <c r="E905">
        <f t="shared" si="44"/>
        <v>0.11618104862671071</v>
      </c>
      <c r="F905">
        <f t="shared" si="43"/>
        <v>2.1185625453158958</v>
      </c>
    </row>
    <row r="906" spans="1:6">
      <c r="A906" s="1">
        <v>34789</v>
      </c>
      <c r="B906" s="2">
        <v>2.3851279739270925E-3</v>
      </c>
      <c r="C906">
        <v>391.4</v>
      </c>
      <c r="D906" s="2">
        <f t="shared" si="42"/>
        <v>3.7920975868469764E-2</v>
      </c>
      <c r="E906">
        <f t="shared" si="44"/>
        <v>0.11590460131979599</v>
      </c>
      <c r="F906">
        <f t="shared" si="43"/>
        <v>2.1936683247856994</v>
      </c>
    </row>
    <row r="907" spans="1:6">
      <c r="A907" s="1">
        <v>34819</v>
      </c>
      <c r="B907" s="2">
        <v>2.5473393892132545E-3</v>
      </c>
      <c r="C907">
        <v>387.1</v>
      </c>
      <c r="D907" s="2">
        <f t="shared" si="42"/>
        <v>-1.0986203372508774E-2</v>
      </c>
      <c r="E907">
        <f t="shared" si="44"/>
        <v>0.11561010315025035</v>
      </c>
      <c r="F907">
        <f t="shared" si="43"/>
        <v>2.1640556542293052</v>
      </c>
    </row>
    <row r="908" spans="1:6">
      <c r="A908" s="1">
        <v>34850</v>
      </c>
      <c r="B908" s="2">
        <v>2.6283369587845051E-3</v>
      </c>
      <c r="C908">
        <v>384.3</v>
      </c>
      <c r="D908" s="2">
        <f t="shared" si="42"/>
        <v>-7.2332730560579206E-3</v>
      </c>
      <c r="E908">
        <f t="shared" si="44"/>
        <v>0.11530703740223809</v>
      </c>
      <c r="F908">
        <f t="shared" si="43"/>
        <v>2.1427705258065868</v>
      </c>
    </row>
    <row r="909" spans="1:6">
      <c r="A909" s="1">
        <v>34880</v>
      </c>
      <c r="B909" s="2">
        <v>2.4662697723036864E-3</v>
      </c>
      <c r="C909">
        <v>384.6</v>
      </c>
      <c r="D909" s="2">
        <f t="shared" si="42"/>
        <v>7.8064012490242085E-4</v>
      </c>
      <c r="E909">
        <f t="shared" si="44"/>
        <v>0.11502335876939629</v>
      </c>
      <c r="F909">
        <f t="shared" si="43"/>
        <v>2.139167494328333</v>
      </c>
    </row>
    <row r="910" spans="1:6">
      <c r="A910" s="1">
        <v>34911</v>
      </c>
      <c r="B910" s="2">
        <v>2.3039138595752906E-3</v>
      </c>
      <c r="C910">
        <v>382.6</v>
      </c>
      <c r="D910" s="2">
        <f t="shared" si="42"/>
        <v>-5.2002080083203284E-3</v>
      </c>
      <c r="E910">
        <f t="shared" si="44"/>
        <v>0.11475896400172222</v>
      </c>
      <c r="F910">
        <f t="shared" si="43"/>
        <v>2.1231518194902823</v>
      </c>
    </row>
    <row r="911" spans="1:6">
      <c r="A911" s="1">
        <v>34942</v>
      </c>
      <c r="B911" s="2">
        <v>2.1412681429993086E-3</v>
      </c>
      <c r="C911">
        <v>382.75</v>
      </c>
      <c r="D911" s="2">
        <f t="shared" si="42"/>
        <v>3.920543648718855E-4</v>
      </c>
      <c r="E911">
        <f t="shared" si="44"/>
        <v>0.11451375933691899</v>
      </c>
      <c r="F911">
        <f t="shared" si="43"/>
        <v>2.1194459084238808</v>
      </c>
    </row>
    <row r="912" spans="1:6">
      <c r="A912" s="1">
        <v>34972</v>
      </c>
      <c r="B912" s="2">
        <v>2.0598362698427408E-3</v>
      </c>
      <c r="C912">
        <v>384</v>
      </c>
      <c r="D912" s="2">
        <f t="shared" si="42"/>
        <v>3.2658393207054548E-3</v>
      </c>
      <c r="E912">
        <f t="shared" si="44"/>
        <v>0.11427836461662336</v>
      </c>
      <c r="F912">
        <f t="shared" si="43"/>
        <v>2.1219967124169958</v>
      </c>
    </row>
    <row r="913" spans="1:6">
      <c r="A913" s="1">
        <v>35003</v>
      </c>
      <c r="B913" s="2">
        <v>2.3039138595752906E-3</v>
      </c>
      <c r="C913">
        <v>383</v>
      </c>
      <c r="D913" s="2">
        <f t="shared" si="42"/>
        <v>-2.6041666666666297E-3</v>
      </c>
      <c r="E913">
        <f t="shared" si="44"/>
        <v>0.11401568230594974</v>
      </c>
      <c r="F913">
        <f t="shared" si="43"/>
        <v>2.1116057216237358</v>
      </c>
    </row>
    <row r="914" spans="1:6">
      <c r="A914" s="1">
        <v>35033</v>
      </c>
      <c r="B914" s="2">
        <v>2.1412681429993086E-3</v>
      </c>
      <c r="C914">
        <v>387.8</v>
      </c>
      <c r="D914" s="2">
        <f t="shared" si="42"/>
        <v>1.2532637075717945E-2</v>
      </c>
      <c r="E914">
        <f t="shared" si="44"/>
        <v>0.1137720658058764</v>
      </c>
      <c r="F914">
        <f t="shared" si="43"/>
        <v>2.1335013113887316</v>
      </c>
    </row>
    <row r="915" spans="1:6">
      <c r="A915" s="1">
        <v>35064</v>
      </c>
      <c r="B915" s="2">
        <v>2.0598362698427408E-3</v>
      </c>
      <c r="C915">
        <v>387.1</v>
      </c>
      <c r="D915" s="2">
        <f t="shared" si="42"/>
        <v>-1.8050541516245744E-3</v>
      </c>
      <c r="E915">
        <f t="shared" si="44"/>
        <v>0.11353819571233563</v>
      </c>
      <c r="F915">
        <f t="shared" si="43"/>
        <v>2.1252725125843921</v>
      </c>
    </row>
    <row r="916" spans="1:6">
      <c r="A916" s="1">
        <v>35095</v>
      </c>
      <c r="B916" s="2">
        <v>2.2226272943570713E-3</v>
      </c>
      <c r="C916">
        <v>406.3</v>
      </c>
      <c r="D916" s="2">
        <f t="shared" si="42"/>
        <v>4.9599586670111107E-2</v>
      </c>
      <c r="E916">
        <f t="shared" si="44"/>
        <v>0.11328640226258729</v>
      </c>
      <c r="F916">
        <f t="shared" si="43"/>
        <v>2.2257381643756928</v>
      </c>
    </row>
    <row r="917" spans="1:6">
      <c r="A917" s="1">
        <v>35124</v>
      </c>
      <c r="B917" s="2">
        <v>2.2226272943570713E-3</v>
      </c>
      <c r="C917">
        <v>400.75</v>
      </c>
      <c r="D917" s="2">
        <f t="shared" si="42"/>
        <v>-1.3659857248338736E-2</v>
      </c>
      <c r="E917">
        <f t="shared" si="44"/>
        <v>0.11303516721471366</v>
      </c>
      <c r="F917">
        <f t="shared" si="43"/>
        <v>2.1904663085733369</v>
      </c>
    </row>
    <row r="918" spans="1:6">
      <c r="A918" s="1">
        <v>35155</v>
      </c>
      <c r="B918" s="2">
        <v>2.3039138595752906E-3</v>
      </c>
      <c r="C918">
        <v>395.45</v>
      </c>
      <c r="D918" s="2">
        <f t="shared" si="42"/>
        <v>-1.3225202744853393E-2</v>
      </c>
      <c r="E918">
        <f t="shared" si="44"/>
        <v>0.11277534254001736</v>
      </c>
      <c r="F918">
        <f t="shared" si="43"/>
        <v>2.156528491656188</v>
      </c>
    </row>
    <row r="919" spans="1:6">
      <c r="A919" s="1">
        <v>35185</v>
      </c>
      <c r="B919" s="2">
        <v>2.3851279739270925E-3</v>
      </c>
      <c r="C919">
        <v>391.65</v>
      </c>
      <c r="D919" s="2">
        <f t="shared" si="42"/>
        <v>-9.6093058540902554E-3</v>
      </c>
      <c r="E919">
        <f t="shared" si="44"/>
        <v>0.11250699894956018</v>
      </c>
      <c r="F919">
        <f t="shared" si="43"/>
        <v>2.1307237010926183</v>
      </c>
    </row>
    <row r="920" spans="1:6">
      <c r="A920" s="1">
        <v>35216</v>
      </c>
      <c r="B920" s="2">
        <v>2.3851279739270925E-3</v>
      </c>
      <c r="C920">
        <v>391</v>
      </c>
      <c r="D920" s="2">
        <f t="shared" si="42"/>
        <v>-1.6596450912804706E-3</v>
      </c>
      <c r="E920">
        <f t="shared" si="44"/>
        <v>0.11223929386997707</v>
      </c>
      <c r="F920">
        <f t="shared" si="43"/>
        <v>2.1221259140793585</v>
      </c>
    </row>
    <row r="921" spans="1:6">
      <c r="A921" s="1">
        <v>35246</v>
      </c>
      <c r="B921" s="2">
        <v>2.3039138595752906E-3</v>
      </c>
      <c r="C921">
        <v>380.45</v>
      </c>
      <c r="D921" s="2">
        <f t="shared" si="42"/>
        <v>-2.6982097186700749E-2</v>
      </c>
      <c r="E921">
        <f t="shared" si="44"/>
        <v>0.11198129860410982</v>
      </c>
      <c r="F921">
        <f t="shared" si="43"/>
        <v>2.0601201670180695</v>
      </c>
    </row>
    <row r="922" spans="1:6">
      <c r="A922" s="1">
        <v>35277</v>
      </c>
      <c r="B922" s="2">
        <v>2.4662697723036864E-3</v>
      </c>
      <c r="C922">
        <v>387.05</v>
      </c>
      <c r="D922" s="2">
        <f t="shared" si="42"/>
        <v>1.7347877513470999E-2</v>
      </c>
      <c r="E922">
        <f t="shared" si="44"/>
        <v>0.11170580196134162</v>
      </c>
      <c r="F922">
        <f t="shared" si="43"/>
        <v>2.0907026426081905</v>
      </c>
    </row>
    <row r="923" spans="1:6">
      <c r="A923" s="1">
        <v>35308</v>
      </c>
      <c r="B923" s="2">
        <v>2.3851279739270925E-3</v>
      </c>
      <c r="C923">
        <v>386.5</v>
      </c>
      <c r="D923" s="2">
        <f t="shared" si="42"/>
        <v>-1.4210050381088246E-3</v>
      </c>
      <c r="E923">
        <f t="shared" si="44"/>
        <v>0.11144000329207517</v>
      </c>
      <c r="F923">
        <f t="shared" si="43"/>
        <v>2.0827640847382574</v>
      </c>
    </row>
    <row r="924" spans="1:6">
      <c r="A924" s="1">
        <v>35338</v>
      </c>
      <c r="B924" s="2">
        <v>2.4662697723036864E-3</v>
      </c>
      <c r="C924">
        <v>378.4</v>
      </c>
      <c r="D924" s="2">
        <f t="shared" si="42"/>
        <v>-2.0957309184993611E-2</v>
      </c>
      <c r="E924">
        <f t="shared" si="44"/>
        <v>0.11116583834525147</v>
      </c>
      <c r="F924">
        <f t="shared" si="43"/>
        <v>2.0340983186577977</v>
      </c>
    </row>
    <row r="925" spans="1:6">
      <c r="A925" s="1">
        <v>35369</v>
      </c>
      <c r="B925" s="2">
        <v>2.4662697723036864E-3</v>
      </c>
      <c r="C925">
        <v>378.05</v>
      </c>
      <c r="D925" s="2">
        <f t="shared" si="42"/>
        <v>-9.2494714587731952E-4</v>
      </c>
      <c r="E925">
        <f t="shared" si="44"/>
        <v>0.11089234789964679</v>
      </c>
      <c r="F925">
        <f t="shared" si="43"/>
        <v>2.0272172206702885</v>
      </c>
    </row>
    <row r="926" spans="1:6">
      <c r="A926" s="1">
        <v>35399</v>
      </c>
      <c r="B926" s="2">
        <v>2.7092626147666721E-3</v>
      </c>
      <c r="C926">
        <v>371.65</v>
      </c>
      <c r="D926" s="2">
        <f t="shared" si="42"/>
        <v>-1.6928977648459242E-2</v>
      </c>
      <c r="E926">
        <f t="shared" si="44"/>
        <v>0.11059272316929897</v>
      </c>
      <c r="F926">
        <f t="shared" si="43"/>
        <v>1.9875138087944901</v>
      </c>
    </row>
    <row r="927" spans="1:6">
      <c r="A927" s="1">
        <v>35430</v>
      </c>
      <c r="B927" s="2">
        <v>2.7092626147666721E-3</v>
      </c>
      <c r="C927">
        <v>367.7</v>
      </c>
      <c r="D927" s="2">
        <f t="shared" si="42"/>
        <v>-1.0628279295035625E-2</v>
      </c>
      <c r="E927">
        <f t="shared" si="44"/>
        <v>0.1102939080076972</v>
      </c>
      <c r="F927">
        <f t="shared" si="43"/>
        <v>1.9610768846436342</v>
      </c>
    </row>
    <row r="928" spans="1:6">
      <c r="A928" s="1">
        <v>35461</v>
      </c>
      <c r="B928" s="2">
        <v>2.4662697723036864E-3</v>
      </c>
      <c r="C928">
        <v>344.35</v>
      </c>
      <c r="D928" s="2">
        <f t="shared" si="42"/>
        <v>-6.3502855588795093E-2</v>
      </c>
      <c r="E928">
        <f t="shared" si="44"/>
        <v>0.1100225626870707</v>
      </c>
      <c r="F928">
        <f t="shared" si="43"/>
        <v>1.832024635459037</v>
      </c>
    </row>
    <row r="929" spans="1:6">
      <c r="A929" s="1">
        <v>35489</v>
      </c>
      <c r="B929" s="2">
        <v>2.4662697723036864E-3</v>
      </c>
      <c r="C929">
        <v>363.45</v>
      </c>
      <c r="D929" s="2">
        <f t="shared" si="42"/>
        <v>5.546682154784377E-2</v>
      </c>
      <c r="E929">
        <f t="shared" si="44"/>
        <v>0.10975188493081248</v>
      </c>
      <c r="F929">
        <f t="shared" si="43"/>
        <v>1.9288840705079251</v>
      </c>
    </row>
    <row r="930" spans="1:6">
      <c r="A930" s="1">
        <v>35520</v>
      </c>
      <c r="B930" s="2">
        <v>2.3039138595752906E-3</v>
      </c>
      <c r="C930">
        <v>351.25</v>
      </c>
      <c r="D930" s="2">
        <f t="shared" si="42"/>
        <v>-3.3567203191635642E-2</v>
      </c>
      <c r="E930">
        <f t="shared" si="44"/>
        <v>0.10949960726800965</v>
      </c>
      <c r="F930">
        <f t="shared" si="43"/>
        <v>1.8598518884375479</v>
      </c>
    </row>
    <row r="931" spans="1:6">
      <c r="A931" s="1">
        <v>35550</v>
      </c>
      <c r="B931" s="2">
        <v>2.0598362698427408E-3</v>
      </c>
      <c r="C931">
        <v>339.5</v>
      </c>
      <c r="D931" s="2">
        <f t="shared" si="42"/>
        <v>-3.3451957295373647E-2</v>
      </c>
      <c r="E931">
        <f t="shared" si="44"/>
        <v>0.10927451964906687</v>
      </c>
      <c r="F931">
        <f t="shared" si="43"/>
        <v>1.7939409777977899</v>
      </c>
    </row>
    <row r="932" spans="1:6">
      <c r="A932" s="1">
        <v>35581</v>
      </c>
      <c r="B932" s="2">
        <v>1.8151029571964461E-3</v>
      </c>
      <c r="C932">
        <v>344.65</v>
      </c>
      <c r="D932" s="2">
        <f t="shared" si="42"/>
        <v>1.5169366715758414E-2</v>
      </c>
      <c r="E932">
        <f t="shared" si="44"/>
        <v>0.10907653450871935</v>
      </c>
      <c r="F932">
        <f t="shared" si="43"/>
        <v>1.8178543335797979</v>
      </c>
    </row>
    <row r="933" spans="1:6">
      <c r="A933" s="1">
        <v>35611</v>
      </c>
      <c r="B933" s="2">
        <v>1.8967538135683526E-3</v>
      </c>
      <c r="C933">
        <v>333.95</v>
      </c>
      <c r="D933" s="2">
        <f t="shared" si="42"/>
        <v>-3.1045988684172299E-2</v>
      </c>
      <c r="E933">
        <f t="shared" si="44"/>
        <v>0.10887003485492495</v>
      </c>
      <c r="F933">
        <f t="shared" si="43"/>
        <v>1.7580825986364741</v>
      </c>
    </row>
    <row r="934" spans="1:6">
      <c r="A934" s="1">
        <v>35642</v>
      </c>
      <c r="B934" s="2">
        <v>1.8151029571964461E-3</v>
      </c>
      <c r="C934">
        <v>324.55</v>
      </c>
      <c r="D934" s="2">
        <f t="shared" si="42"/>
        <v>-2.8147926336277829E-2</v>
      </c>
      <c r="E934">
        <f t="shared" si="44"/>
        <v>0.10867278256592278</v>
      </c>
      <c r="F934">
        <f t="shared" si="43"/>
        <v>1.7055005600469215</v>
      </c>
    </row>
    <row r="935" spans="1:6">
      <c r="A935" s="1">
        <v>35673</v>
      </c>
      <c r="B935" s="2">
        <v>1.8151029571964461E-3</v>
      </c>
      <c r="C935">
        <v>324.14999999999998</v>
      </c>
      <c r="D935" s="2">
        <f t="shared" si="42"/>
        <v>-1.2324757356340088E-3</v>
      </c>
      <c r="E935">
        <f t="shared" si="44"/>
        <v>0.10847588766144398</v>
      </c>
      <c r="F935">
        <f t="shared" si="43"/>
        <v>1.70031233005112</v>
      </c>
    </row>
    <row r="936" spans="1:6">
      <c r="A936" s="1">
        <v>35703</v>
      </c>
      <c r="B936" s="2">
        <v>1.8151029571964461E-3</v>
      </c>
      <c r="C936">
        <v>334.45</v>
      </c>
      <c r="D936" s="2">
        <f t="shared" si="42"/>
        <v>3.1775412617615295E-2</v>
      </c>
      <c r="E936">
        <f t="shared" si="44"/>
        <v>0.10827934949397415</v>
      </c>
      <c r="F936">
        <f t="shared" si="43"/>
        <v>1.751161916743702</v>
      </c>
    </row>
    <row r="937" spans="1:6">
      <c r="A937" s="1">
        <v>35734</v>
      </c>
      <c r="B937" s="2">
        <v>1.73337883251512E-3</v>
      </c>
      <c r="C937">
        <v>311.45</v>
      </c>
      <c r="D937" s="2">
        <f t="shared" si="42"/>
        <v>-6.8769621767080236E-2</v>
      </c>
      <c r="E937">
        <f t="shared" si="44"/>
        <v>0.10809198513497664</v>
      </c>
      <c r="F937">
        <f t="shared" si="43"/>
        <v>1.6279133834762365</v>
      </c>
    </row>
    <row r="938" spans="1:6">
      <c r="A938" s="1">
        <v>35764</v>
      </c>
      <c r="B938" s="2">
        <v>1.4877654706024757E-3</v>
      </c>
      <c r="C938">
        <v>297</v>
      </c>
      <c r="D938" s="2">
        <f t="shared" si="42"/>
        <v>-4.6395890191041844E-2</v>
      </c>
      <c r="E938">
        <f t="shared" si="44"/>
        <v>0.10793140851219871</v>
      </c>
      <c r="F938">
        <f t="shared" si="43"/>
        <v>1.5500787392709432</v>
      </c>
    </row>
    <row r="939" spans="1:6">
      <c r="A939" s="1">
        <v>35795</v>
      </c>
      <c r="B939" s="2">
        <v>1.4057468926966799E-3</v>
      </c>
      <c r="C939">
        <v>289.05</v>
      </c>
      <c r="D939" s="2">
        <f t="shared" si="42"/>
        <v>-2.6767676767676774E-2</v>
      </c>
      <c r="E939">
        <f t="shared" si="44"/>
        <v>0.10777989725653517</v>
      </c>
      <c r="F939">
        <f t="shared" si="43"/>
        <v>1.5064690184720297</v>
      </c>
    </row>
    <row r="940" spans="1:6">
      <c r="A940" s="1">
        <v>35826</v>
      </c>
      <c r="B940" s="2">
        <v>1.323654354508319E-3</v>
      </c>
      <c r="C940">
        <v>302.45</v>
      </c>
      <c r="D940" s="2">
        <f t="shared" si="42"/>
        <v>4.6358761459954989E-2</v>
      </c>
      <c r="E940">
        <f t="shared" si="44"/>
        <v>0.1076374225135171</v>
      </c>
      <c r="F940">
        <f t="shared" si="43"/>
        <v>1.5742233287820762</v>
      </c>
    </row>
    <row r="941" spans="1:6">
      <c r="A941" s="1">
        <v>35854</v>
      </c>
      <c r="B941" s="2">
        <v>1.1592468385308585E-3</v>
      </c>
      <c r="C941">
        <v>299.14999999999998</v>
      </c>
      <c r="D941" s="2">
        <f t="shared" si="42"/>
        <v>-1.0910894362704648E-2</v>
      </c>
      <c r="E941">
        <f t="shared" si="44"/>
        <v>0.10751278865316928</v>
      </c>
      <c r="F941">
        <f t="shared" si="43"/>
        <v>1.5552442323789011</v>
      </c>
    </row>
    <row r="942" spans="1:6">
      <c r="A942" s="1">
        <v>35885</v>
      </c>
      <c r="B942" s="2">
        <v>1.1592468385308585E-3</v>
      </c>
      <c r="C942">
        <v>300.95</v>
      </c>
      <c r="D942" s="2">
        <f t="shared" si="42"/>
        <v>6.0170483035266731E-3</v>
      </c>
      <c r="E942">
        <f t="shared" si="44"/>
        <v>0.10738829910693436</v>
      </c>
      <c r="F942">
        <f t="shared" si="43"/>
        <v>1.5627905520421654</v>
      </c>
    </row>
    <row r="943" spans="1:6">
      <c r="A943" s="1">
        <v>35915</v>
      </c>
      <c r="B943" s="2">
        <v>1.1592468385308585E-3</v>
      </c>
      <c r="C943">
        <v>306.64999999999998</v>
      </c>
      <c r="D943" s="2">
        <f t="shared" si="42"/>
        <v>1.8940023259677696E-2</v>
      </c>
      <c r="E943">
        <f t="shared" si="44"/>
        <v>0.10726395370771037</v>
      </c>
      <c r="F943">
        <f t="shared" si="43"/>
        <v>1.5905460060188334</v>
      </c>
    </row>
    <row r="944" spans="1:6">
      <c r="A944" s="1">
        <v>35946</v>
      </c>
      <c r="B944" s="2">
        <v>1.4057468926966799E-3</v>
      </c>
      <c r="C944">
        <v>292.95</v>
      </c>
      <c r="D944" s="2">
        <f t="shared" si="42"/>
        <v>-4.4676341105494788E-2</v>
      </c>
      <c r="E944">
        <f t="shared" si="44"/>
        <v>0.10711337940744212</v>
      </c>
      <c r="F944">
        <f t="shared" si="43"/>
        <v>1.5173532155420821</v>
      </c>
    </row>
    <row r="945" spans="1:6">
      <c r="A945" s="1">
        <v>35976</v>
      </c>
      <c r="B945" s="2">
        <v>1.4057468926966799E-3</v>
      </c>
      <c r="C945">
        <v>296.95</v>
      </c>
      <c r="D945" s="2">
        <f t="shared" si="42"/>
        <v>1.3654207202594248E-2</v>
      </c>
      <c r="E945">
        <f t="shared" si="44"/>
        <v>0.10696301647939274</v>
      </c>
      <c r="F945">
        <f t="shared" si="43"/>
        <v>1.5359123667096599</v>
      </c>
    </row>
    <row r="946" spans="1:6">
      <c r="A946" s="1">
        <v>36007</v>
      </c>
      <c r="B946" s="2">
        <v>1.4057468926966799E-3</v>
      </c>
      <c r="C946">
        <v>286.45</v>
      </c>
      <c r="D946" s="2">
        <f t="shared" si="42"/>
        <v>-3.5359488129314665E-2</v>
      </c>
      <c r="E946">
        <f t="shared" si="44"/>
        <v>0.10681286462684353</v>
      </c>
      <c r="F946">
        <f t="shared" si="43"/>
        <v>1.4795234561102235</v>
      </c>
    </row>
    <row r="947" spans="1:6">
      <c r="A947" s="1">
        <v>36038</v>
      </c>
      <c r="B947" s="2">
        <v>1.323654354508319E-3</v>
      </c>
      <c r="C947">
        <v>275.55</v>
      </c>
      <c r="D947" s="2">
        <f t="shared" si="42"/>
        <v>-3.8052016058648941E-2</v>
      </c>
      <c r="E947">
        <f t="shared" si="44"/>
        <v>0.10667166820871639</v>
      </c>
      <c r="F947">
        <f t="shared" si="43"/>
        <v>1.4213432386321032</v>
      </c>
    </row>
    <row r="948" spans="1:6">
      <c r="A948" s="1">
        <v>36068</v>
      </c>
      <c r="B948" s="2">
        <v>1.2414877164492744E-3</v>
      </c>
      <c r="C948">
        <v>296.95</v>
      </c>
      <c r="D948" s="2">
        <f t="shared" si="42"/>
        <v>7.7662856105969791E-2</v>
      </c>
      <c r="E948">
        <f t="shared" si="44"/>
        <v>0.10653940085124171</v>
      </c>
      <c r="F948">
        <f t="shared" si="43"/>
        <v>1.5298295494572689</v>
      </c>
    </row>
    <row r="949" spans="1:6">
      <c r="A949" s="1">
        <v>36099</v>
      </c>
      <c r="B949" s="2">
        <v>1.2414877164492744E-3</v>
      </c>
      <c r="C949">
        <v>292.55</v>
      </c>
      <c r="D949" s="2">
        <f t="shared" si="42"/>
        <v>-1.481730931133185E-2</v>
      </c>
      <c r="E949">
        <f t="shared" si="44"/>
        <v>0.10640729749845682</v>
      </c>
      <c r="F949">
        <f t="shared" si="43"/>
        <v>1.5052927893217425</v>
      </c>
    </row>
    <row r="950" spans="1:6">
      <c r="A950" s="1">
        <v>36129</v>
      </c>
      <c r="B950" s="2">
        <v>1.2414877164492744E-3</v>
      </c>
      <c r="C950">
        <v>293.2</v>
      </c>
      <c r="D950" s="2">
        <f t="shared" si="42"/>
        <v>2.2218424200990405E-3</v>
      </c>
      <c r="E950">
        <f t="shared" si="44"/>
        <v>0.10627535794700436</v>
      </c>
      <c r="F950">
        <f t="shared" si="43"/>
        <v>1.5067666803704916</v>
      </c>
    </row>
    <row r="951" spans="1:6">
      <c r="A951" s="1">
        <v>36160</v>
      </c>
      <c r="B951" s="2">
        <v>1.323654354508319E-3</v>
      </c>
      <c r="C951">
        <v>288.25</v>
      </c>
      <c r="D951" s="2">
        <f t="shared" si="42"/>
        <v>-1.6882673942701154E-2</v>
      </c>
      <c r="E951">
        <f t="shared" si="44"/>
        <v>0.10613487206143506</v>
      </c>
      <c r="F951">
        <f t="shared" si="43"/>
        <v>1.4793702549182179</v>
      </c>
    </row>
    <row r="952" spans="1:6">
      <c r="A952" s="1">
        <v>36191</v>
      </c>
      <c r="B952" s="2">
        <v>1.4057468926966799E-3</v>
      </c>
      <c r="C952">
        <v>286.14999999999998</v>
      </c>
      <c r="D952" s="2">
        <f t="shared" si="42"/>
        <v>-7.2853425845620379E-3</v>
      </c>
      <c r="E952">
        <f t="shared" si="44"/>
        <v>0.10598588273610905</v>
      </c>
      <c r="F952">
        <f t="shared" si="43"/>
        <v>1.4665309644554012</v>
      </c>
    </row>
    <row r="953" spans="1:6">
      <c r="A953" s="1">
        <v>36219</v>
      </c>
      <c r="B953" s="2">
        <v>1.323654354508319E-3</v>
      </c>
      <c r="C953">
        <v>287.05</v>
      </c>
      <c r="D953" s="2">
        <f t="shared" si="42"/>
        <v>3.1452035645642695E-3</v>
      </c>
      <c r="E953">
        <f t="shared" si="44"/>
        <v>0.10584577950915543</v>
      </c>
      <c r="F953">
        <f t="shared" si="43"/>
        <v>1.4691987914943505</v>
      </c>
    </row>
    <row r="954" spans="1:6">
      <c r="A954" s="1">
        <v>36250</v>
      </c>
      <c r="B954" s="2">
        <v>1.4057468926966799E-3</v>
      </c>
      <c r="C954">
        <v>280.05</v>
      </c>
      <c r="D954" s="2">
        <f t="shared" si="42"/>
        <v>-2.4385995471172262E-2</v>
      </c>
      <c r="E954">
        <f t="shared" si="44"/>
        <v>0.10569719600430562</v>
      </c>
      <c r="F954">
        <f t="shared" si="43"/>
        <v>1.4313587882498013</v>
      </c>
    </row>
    <row r="955" spans="1:6">
      <c r="A955" s="1">
        <v>36280</v>
      </c>
      <c r="B955" s="2">
        <v>1.8967538135683526E-3</v>
      </c>
      <c r="C955">
        <v>286.55</v>
      </c>
      <c r="D955" s="2">
        <f t="shared" si="42"/>
        <v>2.321014104624175E-2</v>
      </c>
      <c r="E955">
        <f t="shared" si="44"/>
        <v>0.10549709398896168</v>
      </c>
      <c r="F955">
        <f t="shared" si="43"/>
        <v>1.4618081374534369</v>
      </c>
    </row>
    <row r="956" spans="1:6">
      <c r="A956" s="1">
        <v>36311</v>
      </c>
      <c r="B956" s="2">
        <v>1.73337883251512E-3</v>
      </c>
      <c r="C956">
        <v>270.35000000000002</v>
      </c>
      <c r="D956" s="2">
        <f t="shared" si="42"/>
        <v>-5.653463618914667E-2</v>
      </c>
      <c r="E956">
        <f t="shared" si="44"/>
        <v>0.10531454398765749</v>
      </c>
      <c r="F956">
        <f t="shared" si="43"/>
        <v>1.37677886687927</v>
      </c>
    </row>
    <row r="957" spans="1:6">
      <c r="A957" s="1">
        <v>36341</v>
      </c>
      <c r="B957" s="2">
        <v>1.6515813019202241E-3</v>
      </c>
      <c r="C957">
        <v>262.5</v>
      </c>
      <c r="D957" s="2">
        <f t="shared" si="42"/>
        <v>-2.9036434251895726E-2</v>
      </c>
      <c r="E957">
        <f t="shared" si="44"/>
        <v>0.10514089525099379</v>
      </c>
      <c r="F957">
        <f t="shared" si="43"/>
        <v>1.3345979208600565</v>
      </c>
    </row>
    <row r="958" spans="1:6">
      <c r="A958" s="1">
        <v>36372</v>
      </c>
      <c r="B958" s="2">
        <v>1.73337883251512E-3</v>
      </c>
      <c r="C958">
        <v>255.95</v>
      </c>
      <c r="D958" s="2">
        <f t="shared" si="42"/>
        <v>-2.4952380952380948E-2</v>
      </c>
      <c r="E958">
        <f t="shared" si="44"/>
        <v>0.10495896160865857</v>
      </c>
      <c r="F958">
        <f t="shared" si="43"/>
        <v>1.2990447883818308</v>
      </c>
    </row>
    <row r="959" spans="1:6">
      <c r="A959" s="1">
        <v>36403</v>
      </c>
      <c r="B959" s="2">
        <v>1.8967538135683526E-3</v>
      </c>
      <c r="C959">
        <v>255.68</v>
      </c>
      <c r="D959" s="2">
        <f t="shared" si="42"/>
        <v>-1.0548935338933196E-3</v>
      </c>
      <c r="E959">
        <f t="shared" si="44"/>
        <v>0.10476025719132054</v>
      </c>
      <c r="F959">
        <f t="shared" si="43"/>
        <v>1.2952177252745132</v>
      </c>
    </row>
    <row r="960" spans="1:6">
      <c r="A960" s="1">
        <v>36433</v>
      </c>
      <c r="B960" s="2">
        <v>2.1412681429993086E-3</v>
      </c>
      <c r="C960">
        <v>298.75</v>
      </c>
      <c r="D960" s="2">
        <f t="shared" si="42"/>
        <v>0.16845275344180233</v>
      </c>
      <c r="E960">
        <f t="shared" si="44"/>
        <v>0.10453641669247364</v>
      </c>
      <c r="F960">
        <f t="shared" si="43"/>
        <v>1.5101670448199525</v>
      </c>
    </row>
    <row r="961" spans="1:6">
      <c r="A961" s="1">
        <v>36464</v>
      </c>
      <c r="B961" s="2">
        <v>2.1412681429993086E-3</v>
      </c>
      <c r="C961">
        <v>299.2</v>
      </c>
      <c r="D961" s="2">
        <f t="shared" si="42"/>
        <v>1.5062761506274835E-3</v>
      </c>
      <c r="E961">
        <f t="shared" si="44"/>
        <v>0.10431305447203372</v>
      </c>
      <c r="F961">
        <f t="shared" si="43"/>
        <v>1.5092101498081529</v>
      </c>
    </row>
    <row r="962" spans="1:6">
      <c r="A962" s="1">
        <v>36494</v>
      </c>
      <c r="B962" s="2">
        <v>2.1412681429993086E-3</v>
      </c>
      <c r="C962">
        <v>290.7</v>
      </c>
      <c r="D962" s="2">
        <f t="shared" si="42"/>
        <v>-2.8409090909090939E-2</v>
      </c>
      <c r="E962">
        <f t="shared" si="44"/>
        <v>0.1040901695080667</v>
      </c>
      <c r="F962">
        <f t="shared" si="43"/>
        <v>1.4632017541583702</v>
      </c>
    </row>
    <row r="963" spans="1:6">
      <c r="A963" s="1">
        <v>36525</v>
      </c>
      <c r="B963" s="2">
        <v>2.2226272943570713E-3</v>
      </c>
      <c r="C963">
        <v>288</v>
      </c>
      <c r="D963" s="2">
        <f t="shared" si="42"/>
        <v>-9.2879256965944235E-3</v>
      </c>
      <c r="E963">
        <f t="shared" si="44"/>
        <v>0.1038593289288159</v>
      </c>
      <c r="F963">
        <f t="shared" si="43"/>
        <v>1.4463968438829344</v>
      </c>
    </row>
    <row r="964" spans="1:6">
      <c r="A964" s="1">
        <v>36556</v>
      </c>
      <c r="B964" s="2">
        <v>2.2226272943570713E-3</v>
      </c>
      <c r="C964">
        <v>283.5</v>
      </c>
      <c r="D964" s="2">
        <f t="shared" si="42"/>
        <v>-1.5625E-2</v>
      </c>
      <c r="E964">
        <f t="shared" si="44"/>
        <v>0.10362900028429708</v>
      </c>
      <c r="F964">
        <f t="shared" si="43"/>
        <v>1.4206393414215825</v>
      </c>
    </row>
    <row r="965" spans="1:6">
      <c r="A965" s="1">
        <v>36585</v>
      </c>
      <c r="B965" s="2">
        <v>2.6283369587845051E-3</v>
      </c>
      <c r="C965">
        <v>292.2</v>
      </c>
      <c r="D965" s="2">
        <f t="shared" ref="D965:D1028" si="45">C965/C964-1</f>
        <v>3.0687830687830653E-2</v>
      </c>
      <c r="E965">
        <f t="shared" si="44"/>
        <v>0.10335734236140685</v>
      </c>
      <c r="F965">
        <f t="shared" ref="F965:F1028" si="46">F964*(1+D965)/(1+B965)</f>
        <v>1.4603972648937713</v>
      </c>
    </row>
    <row r="966" spans="1:6">
      <c r="A966" s="1">
        <v>36616</v>
      </c>
      <c r="B966" s="2">
        <v>3.1128168457330574E-3</v>
      </c>
      <c r="C966">
        <v>279.08</v>
      </c>
      <c r="D966" s="2">
        <f t="shared" si="45"/>
        <v>-4.4900752908966446E-2</v>
      </c>
      <c r="E966">
        <f t="shared" ref="E966:E1029" si="47">E965/(1+B966)</f>
        <v>0.10303660827145228</v>
      </c>
      <c r="F966">
        <f t="shared" si="46"/>
        <v>1.3904959688779983</v>
      </c>
    </row>
    <row r="967" spans="1:6">
      <c r="A967" s="1">
        <v>36646</v>
      </c>
      <c r="B967" s="2">
        <v>2.5473393892132545E-3</v>
      </c>
      <c r="C967">
        <v>273.55</v>
      </c>
      <c r="D967" s="2">
        <f t="shared" si="45"/>
        <v>-1.9815106779418001E-2</v>
      </c>
      <c r="E967">
        <f t="shared" si="47"/>
        <v>0.10277480596001159</v>
      </c>
      <c r="F967">
        <f t="shared" si="46"/>
        <v>1.3594800856074118</v>
      </c>
    </row>
    <row r="968" spans="1:6">
      <c r="A968" s="1">
        <v>36677</v>
      </c>
      <c r="B968" s="2">
        <v>2.6283369587845051E-3</v>
      </c>
      <c r="C968">
        <v>272.10000000000002</v>
      </c>
      <c r="D968" s="2">
        <f t="shared" si="45"/>
        <v>-5.3006762931822049E-3</v>
      </c>
      <c r="E968">
        <f t="shared" si="47"/>
        <v>0.10250538726219585</v>
      </c>
      <c r="F968">
        <f t="shared" si="46"/>
        <v>1.3487290074489167</v>
      </c>
    </row>
    <row r="969" spans="1:6">
      <c r="A969" s="1">
        <v>36707</v>
      </c>
      <c r="B969" s="2">
        <v>3.0322487646148311E-3</v>
      </c>
      <c r="C969">
        <v>289.52999999999997</v>
      </c>
      <c r="D969" s="2">
        <f t="shared" si="45"/>
        <v>6.4057331863285327E-2</v>
      </c>
      <c r="E969">
        <f t="shared" si="47"/>
        <v>0.1021955050682036</v>
      </c>
      <c r="F969">
        <f t="shared" si="46"/>
        <v>1.4307864885104977</v>
      </c>
    </row>
    <row r="970" spans="1:6">
      <c r="A970" s="1">
        <v>36738</v>
      </c>
      <c r="B970" s="2">
        <v>3.0322487646148311E-3</v>
      </c>
      <c r="C970">
        <v>277.25</v>
      </c>
      <c r="D970" s="2">
        <f t="shared" si="45"/>
        <v>-4.2413566815183157E-2</v>
      </c>
      <c r="E970">
        <f t="shared" si="47"/>
        <v>0.10188655967350277</v>
      </c>
      <c r="F970">
        <f t="shared" si="46"/>
        <v>1.3659598002649296</v>
      </c>
    </row>
    <row r="971" spans="1:6">
      <c r="A971" s="1">
        <v>36769</v>
      </c>
      <c r="B971" s="2">
        <v>2.7901164905321796E-3</v>
      </c>
      <c r="C971">
        <v>277.85000000000002</v>
      </c>
      <c r="D971" s="2">
        <f t="shared" si="45"/>
        <v>2.164111812443803E-3</v>
      </c>
      <c r="E971">
        <f t="shared" si="47"/>
        <v>0.10160307525773737</v>
      </c>
      <c r="F971">
        <f t="shared" si="46"/>
        <v>1.3651070822225551</v>
      </c>
    </row>
    <row r="972" spans="1:6">
      <c r="A972" s="1">
        <v>36799</v>
      </c>
      <c r="B972" s="2">
        <v>2.8708987190766422E-3</v>
      </c>
      <c r="C972">
        <v>274.25</v>
      </c>
      <c r="D972" s="2">
        <f t="shared" si="45"/>
        <v>-1.2956631275868324E-2</v>
      </c>
      <c r="E972">
        <f t="shared" si="47"/>
        <v>0.10131221814045115</v>
      </c>
      <c r="F972">
        <f t="shared" si="46"/>
        <v>1.3435626607842761</v>
      </c>
    </row>
    <row r="973" spans="1:6">
      <c r="A973" s="1">
        <v>36830</v>
      </c>
      <c r="B973" s="2">
        <v>2.7901164905321796E-3</v>
      </c>
      <c r="C973">
        <v>265.14999999999998</v>
      </c>
      <c r="D973" s="2">
        <f t="shared" si="45"/>
        <v>-3.3181403828623557E-2</v>
      </c>
      <c r="E973">
        <f t="shared" si="47"/>
        <v>0.10103033174580324</v>
      </c>
      <c r="F973">
        <f t="shared" si="46"/>
        <v>1.2953671403481541</v>
      </c>
    </row>
    <row r="974" spans="1:6">
      <c r="A974" s="1">
        <v>36860</v>
      </c>
      <c r="B974" s="2">
        <v>2.7901164905321796E-3</v>
      </c>
      <c r="C974">
        <v>270.45</v>
      </c>
      <c r="D974" s="2">
        <f t="shared" si="45"/>
        <v>1.9988685649632298E-2</v>
      </c>
      <c r="E974">
        <f t="shared" si="47"/>
        <v>0.10074922965872402</v>
      </c>
      <c r="F974">
        <f t="shared" si="46"/>
        <v>1.317583615145165</v>
      </c>
    </row>
    <row r="975" spans="1:6">
      <c r="A975" s="1">
        <v>36891</v>
      </c>
      <c r="B975" s="2">
        <v>2.7901164905321796E-3</v>
      </c>
      <c r="C975">
        <v>272.25</v>
      </c>
      <c r="D975" s="2">
        <f t="shared" si="45"/>
        <v>6.6555740432612254E-3</v>
      </c>
      <c r="E975">
        <f t="shared" si="47"/>
        <v>0.10046890969699265</v>
      </c>
      <c r="F975">
        <f t="shared" si="46"/>
        <v>1.3226625079790304</v>
      </c>
    </row>
    <row r="976" spans="1:6">
      <c r="A976" s="1">
        <v>36922</v>
      </c>
      <c r="B976" s="2">
        <v>3.0322487646148311E-3</v>
      </c>
      <c r="C976">
        <v>265.85000000000002</v>
      </c>
      <c r="D976" s="2">
        <f t="shared" si="45"/>
        <v>-2.3507805325987063E-2</v>
      </c>
      <c r="E976">
        <f t="shared" si="47"/>
        <v>0.10016518394172794</v>
      </c>
      <c r="F976">
        <f t="shared" si="46"/>
        <v>1.2876650943379337</v>
      </c>
    </row>
    <row r="977" spans="1:6">
      <c r="A977" s="1">
        <v>36950</v>
      </c>
      <c r="B977" s="2">
        <v>2.8708987190766422E-3</v>
      </c>
      <c r="C977">
        <v>267.14999999999998</v>
      </c>
      <c r="D977" s="2">
        <f t="shared" si="45"/>
        <v>4.8899755501221609E-3</v>
      </c>
      <c r="E977">
        <f t="shared" si="47"/>
        <v>9.9878443047519444E-2</v>
      </c>
      <c r="F977">
        <f t="shared" si="46"/>
        <v>1.290257546428671</v>
      </c>
    </row>
    <row r="978" spans="1:6">
      <c r="A978" s="1">
        <v>36981</v>
      </c>
      <c r="B978" s="2">
        <v>2.3851279739270925E-3</v>
      </c>
      <c r="C978">
        <v>257.95</v>
      </c>
      <c r="D978" s="2">
        <f t="shared" si="45"/>
        <v>-3.4437581882837298E-2</v>
      </c>
      <c r="E978">
        <f t="shared" si="47"/>
        <v>9.9640787019056182E-2</v>
      </c>
      <c r="F978">
        <f t="shared" si="46"/>
        <v>1.2428598168068488</v>
      </c>
    </row>
    <row r="979" spans="1:6">
      <c r="A979" s="1">
        <v>37011</v>
      </c>
      <c r="B979" s="2">
        <v>2.7092626147666721E-3</v>
      </c>
      <c r="C979">
        <v>264.05</v>
      </c>
      <c r="D979" s="2">
        <f t="shared" si="45"/>
        <v>2.364799379724758E-2</v>
      </c>
      <c r="E979">
        <f t="shared" si="47"/>
        <v>9.9371563357480847E-2</v>
      </c>
      <c r="F979">
        <f t="shared" si="46"/>
        <v>1.2688134093105856</v>
      </c>
    </row>
    <row r="980" spans="1:6">
      <c r="A980" s="1">
        <v>37042</v>
      </c>
      <c r="B980" s="2">
        <v>2.9516094330215292E-3</v>
      </c>
      <c r="C980">
        <v>265.85000000000002</v>
      </c>
      <c r="D980" s="2">
        <f t="shared" si="45"/>
        <v>6.8168907403900469E-3</v>
      </c>
      <c r="E980">
        <f t="shared" si="47"/>
        <v>9.9079120490824651E-2</v>
      </c>
      <c r="F980">
        <f t="shared" si="46"/>
        <v>1.2737032970254267</v>
      </c>
    </row>
    <row r="981" spans="1:6">
      <c r="A981" s="1">
        <v>37072</v>
      </c>
      <c r="B981" s="2">
        <v>2.6283369587845051E-3</v>
      </c>
      <c r="C981">
        <v>270.85000000000002</v>
      </c>
      <c r="D981" s="2">
        <f t="shared" si="45"/>
        <v>1.8807598269700909E-2</v>
      </c>
      <c r="E981">
        <f t="shared" si="47"/>
        <v>9.8819389836273447E-2</v>
      </c>
      <c r="F981">
        <f t="shared" si="46"/>
        <v>1.2942568538275991</v>
      </c>
    </row>
    <row r="982" spans="1:6">
      <c r="A982" s="1">
        <v>37103</v>
      </c>
      <c r="B982" s="2">
        <v>2.2226272943570713E-3</v>
      </c>
      <c r="C982">
        <v>266.64999999999998</v>
      </c>
      <c r="D982" s="2">
        <f t="shared" si="45"/>
        <v>-1.5506738046889623E-2</v>
      </c>
      <c r="E982">
        <f t="shared" si="47"/>
        <v>9.8600238255496672E-2</v>
      </c>
      <c r="F982">
        <f t="shared" si="46"/>
        <v>1.2713613893050419</v>
      </c>
    </row>
    <row r="983" spans="1:6">
      <c r="A983" s="1">
        <v>37134</v>
      </c>
      <c r="B983" s="2">
        <v>2.2226272943570713E-3</v>
      </c>
      <c r="C983">
        <v>274.39999999999998</v>
      </c>
      <c r="D983" s="2">
        <f t="shared" si="45"/>
        <v>2.9064316519782585E-2</v>
      </c>
      <c r="E983">
        <f t="shared" si="47"/>
        <v>9.8381572686781257E-2</v>
      </c>
      <c r="F983">
        <f t="shared" si="46"/>
        <v>1.3054111965789585</v>
      </c>
    </row>
    <row r="984" spans="1:6">
      <c r="A984" s="1">
        <v>37164</v>
      </c>
      <c r="B984" s="2">
        <v>2.1412681429993086E-3</v>
      </c>
      <c r="C984">
        <v>293.25</v>
      </c>
      <c r="D984" s="2">
        <f t="shared" si="45"/>
        <v>6.8695335276967917E-2</v>
      </c>
      <c r="E984">
        <f t="shared" si="47"/>
        <v>9.8171361477893779E-2</v>
      </c>
      <c r="F984">
        <f t="shared" si="46"/>
        <v>1.3921059842065977</v>
      </c>
    </row>
    <row r="985" spans="1:6">
      <c r="A985" s="1">
        <v>37195</v>
      </c>
      <c r="B985" s="2">
        <v>1.73337883251512E-3</v>
      </c>
      <c r="C985">
        <v>279.64999999999998</v>
      </c>
      <c r="D985" s="2">
        <f t="shared" si="45"/>
        <v>-4.6376811594202927E-2</v>
      </c>
      <c r="E985">
        <f t="shared" si="47"/>
        <v>9.8001487773432316E-2</v>
      </c>
      <c r="F985">
        <f t="shared" si="46"/>
        <v>1.3252473914816458</v>
      </c>
    </row>
    <row r="986" spans="1:6">
      <c r="A986" s="1">
        <v>37225</v>
      </c>
      <c r="B986" s="2">
        <v>1.5697102274137009E-3</v>
      </c>
      <c r="C986">
        <v>274.39999999999998</v>
      </c>
      <c r="D986" s="2">
        <f t="shared" si="45"/>
        <v>-1.8773466833541974E-2</v>
      </c>
      <c r="E986">
        <f t="shared" si="47"/>
        <v>9.7847894932026613E-2</v>
      </c>
      <c r="F986">
        <f t="shared" si="46"/>
        <v>1.298329901806005</v>
      </c>
    </row>
    <row r="987" spans="1:6">
      <c r="A987" s="1">
        <v>37256</v>
      </c>
      <c r="B987" s="2">
        <v>1.323654354508319E-3</v>
      </c>
      <c r="C987">
        <v>278.95</v>
      </c>
      <c r="D987" s="2">
        <f t="shared" si="45"/>
        <v>1.6581632653061229E-2</v>
      </c>
      <c r="E987">
        <f t="shared" si="47"/>
        <v>9.7718549348665015E-2</v>
      </c>
      <c r="F987">
        <f t="shared" si="46"/>
        <v>1.31811360448792</v>
      </c>
    </row>
    <row r="988" spans="1:6">
      <c r="A988" s="1">
        <v>37287</v>
      </c>
      <c r="B988" s="2">
        <v>9.1207735967446801E-4</v>
      </c>
      <c r="C988">
        <v>282.55</v>
      </c>
      <c r="D988" s="2">
        <f t="shared" si="45"/>
        <v>1.2905538626994062E-2</v>
      </c>
      <c r="E988">
        <f t="shared" si="47"/>
        <v>9.7629503688714286E-2</v>
      </c>
      <c r="F988">
        <f t="shared" si="46"/>
        <v>1.3339079432904402</v>
      </c>
    </row>
    <row r="989" spans="1:6">
      <c r="A989" s="1">
        <v>37315</v>
      </c>
      <c r="B989" s="2">
        <v>9.1207735967446801E-4</v>
      </c>
      <c r="C989">
        <v>296.55</v>
      </c>
      <c r="D989" s="2">
        <f t="shared" si="45"/>
        <v>4.9548752433197674E-2</v>
      </c>
      <c r="E989">
        <f t="shared" si="47"/>
        <v>9.7540539171285717E-2</v>
      </c>
      <c r="F989">
        <f t="shared" si="46"/>
        <v>1.3987256717236396</v>
      </c>
    </row>
    <row r="990" spans="1:6">
      <c r="A990" s="1">
        <v>37346</v>
      </c>
      <c r="B990" s="2">
        <v>1.2414877164492744E-3</v>
      </c>
      <c r="C990">
        <v>302.64999999999998</v>
      </c>
      <c r="D990" s="2">
        <f t="shared" si="45"/>
        <v>2.0569887034226797E-2</v>
      </c>
      <c r="E990">
        <f t="shared" si="47"/>
        <v>9.7419593942065161E-2</v>
      </c>
      <c r="F990">
        <f t="shared" si="46"/>
        <v>1.4257272778803729</v>
      </c>
    </row>
    <row r="991" spans="1:6">
      <c r="A991" s="1">
        <v>37376</v>
      </c>
      <c r="B991" s="2">
        <v>1.323654354508319E-3</v>
      </c>
      <c r="C991">
        <v>308.45</v>
      </c>
      <c r="D991" s="2">
        <f t="shared" si="45"/>
        <v>1.9164050883859307E-2</v>
      </c>
      <c r="E991">
        <f t="shared" si="47"/>
        <v>9.7290814531756545E-2</v>
      </c>
      <c r="F991">
        <f t="shared" si="46"/>
        <v>1.4511291945029205</v>
      </c>
    </row>
    <row r="992" spans="1:6">
      <c r="A992" s="1">
        <v>37407</v>
      </c>
      <c r="B992" s="2">
        <v>9.9454180114277868E-4</v>
      </c>
      <c r="C992">
        <v>326.55</v>
      </c>
      <c r="D992" s="2">
        <f t="shared" si="45"/>
        <v>5.8680499270546305E-2</v>
      </c>
      <c r="E992">
        <f t="shared" si="47"/>
        <v>9.7194150885873964E-2</v>
      </c>
      <c r="F992">
        <f t="shared" si="46"/>
        <v>1.5347558013434353</v>
      </c>
    </row>
    <row r="993" spans="1:6">
      <c r="A993" s="1">
        <v>37437</v>
      </c>
      <c r="B993" s="2">
        <v>9.1207735967446801E-4</v>
      </c>
      <c r="C993">
        <v>314.45</v>
      </c>
      <c r="D993" s="2">
        <f t="shared" si="45"/>
        <v>-3.7054049915786313E-2</v>
      </c>
      <c r="E993">
        <f t="shared" si="47"/>
        <v>9.7105583082046837E-2</v>
      </c>
      <c r="F993">
        <f t="shared" si="46"/>
        <v>1.476540164417298</v>
      </c>
    </row>
    <row r="994" spans="1:6">
      <c r="A994" s="1">
        <v>37468</v>
      </c>
      <c r="B994" s="2">
        <v>1.2414877164492744E-3</v>
      </c>
      <c r="C994">
        <v>303.55</v>
      </c>
      <c r="D994" s="2">
        <f t="shared" si="45"/>
        <v>-3.4663698521227415E-2</v>
      </c>
      <c r="E994">
        <f t="shared" si="47"/>
        <v>9.6985177175905296E-2</v>
      </c>
      <c r="F994">
        <f t="shared" si="46"/>
        <v>1.4235904512449782</v>
      </c>
    </row>
    <row r="995" spans="1:6">
      <c r="A995" s="1">
        <v>37499</v>
      </c>
      <c r="B995" s="2">
        <v>1.4877654706024757E-3</v>
      </c>
      <c r="C995">
        <v>312.75</v>
      </c>
      <c r="D995" s="2">
        <f t="shared" si="45"/>
        <v>3.0308021742711189E-2</v>
      </c>
      <c r="E995">
        <f t="shared" si="47"/>
        <v>9.6841100330698135E-2</v>
      </c>
      <c r="F995">
        <f t="shared" si="46"/>
        <v>1.4645577431540588</v>
      </c>
    </row>
    <row r="996" spans="1:6">
      <c r="A996" s="1">
        <v>37529</v>
      </c>
      <c r="B996" s="2">
        <v>1.2414877164492744E-3</v>
      </c>
      <c r="C996">
        <v>323.55</v>
      </c>
      <c r="D996" s="2">
        <f t="shared" si="45"/>
        <v>3.4532374100719521E-2</v>
      </c>
      <c r="E996">
        <f t="shared" si="47"/>
        <v>9.6721022369503987E-2</v>
      </c>
      <c r="F996">
        <f t="shared" si="46"/>
        <v>1.5132537131360306</v>
      </c>
    </row>
    <row r="997" spans="1:6">
      <c r="A997" s="1">
        <v>37560</v>
      </c>
      <c r="B997" s="2">
        <v>1.6515813019202241E-3</v>
      </c>
      <c r="C997">
        <v>317.75</v>
      </c>
      <c r="D997" s="2">
        <f t="shared" si="45"/>
        <v>-1.7926131973419857E-2</v>
      </c>
      <c r="E997">
        <f t="shared" si="47"/>
        <v>9.6561543130385286E-2</v>
      </c>
      <c r="F997">
        <f t="shared" si="46"/>
        <v>1.4836765149748559</v>
      </c>
    </row>
    <row r="998" spans="1:6">
      <c r="A998" s="1">
        <v>37590</v>
      </c>
      <c r="B998" s="2">
        <v>1.8151029571964461E-3</v>
      </c>
      <c r="C998">
        <v>318.14999999999998</v>
      </c>
      <c r="D998" s="2">
        <f t="shared" si="45"/>
        <v>1.2588512981903666E-3</v>
      </c>
      <c r="E998">
        <f t="shared" si="47"/>
        <v>9.6386591543041425E-2</v>
      </c>
      <c r="F998">
        <f t="shared" si="46"/>
        <v>1.4828527127378492</v>
      </c>
    </row>
    <row r="999" spans="1:6">
      <c r="A999" s="1">
        <v>37621</v>
      </c>
      <c r="B999" s="2">
        <v>1.9783315388433032E-3</v>
      </c>
      <c r="C999">
        <v>348.05</v>
      </c>
      <c r="D999" s="2">
        <f t="shared" si="45"/>
        <v>9.3980826654094018E-2</v>
      </c>
      <c r="E999">
        <f t="shared" si="47"/>
        <v>9.61962834016684E-2</v>
      </c>
      <c r="F999">
        <f t="shared" si="46"/>
        <v>1.6190094989337904</v>
      </c>
    </row>
    <row r="1000" spans="1:6">
      <c r="A1000" s="1">
        <v>37652</v>
      </c>
      <c r="B1000" s="2">
        <v>2.1412681429993086E-3</v>
      </c>
      <c r="C1000">
        <v>368.15</v>
      </c>
      <c r="D1000" s="2">
        <f t="shared" si="45"/>
        <v>5.7750323229420975E-2</v>
      </c>
      <c r="E1000">
        <f t="shared" si="47"/>
        <v>9.5990741484903899E-2</v>
      </c>
      <c r="F1000">
        <f t="shared" si="46"/>
        <v>1.7088487174887557</v>
      </c>
    </row>
    <row r="1001" spans="1:6">
      <c r="A1001" s="1">
        <v>37680</v>
      </c>
      <c r="B1001" s="2">
        <v>2.4662697723036864E-3</v>
      </c>
      <c r="C1001">
        <v>349.95</v>
      </c>
      <c r="D1001" s="2">
        <f t="shared" si="45"/>
        <v>-4.9436371044411231E-2</v>
      </c>
      <c r="E1001">
        <f t="shared" si="47"/>
        <v>9.5754584846736907E-2</v>
      </c>
      <c r="F1001">
        <f t="shared" si="46"/>
        <v>1.6203731608856708</v>
      </c>
    </row>
    <row r="1002" spans="1:6">
      <c r="A1002" s="1">
        <v>37711</v>
      </c>
      <c r="B1002" s="2">
        <v>2.4662697723036864E-3</v>
      </c>
      <c r="C1002">
        <v>337.45</v>
      </c>
      <c r="D1002" s="2">
        <f t="shared" si="45"/>
        <v>-3.5719388484069192E-2</v>
      </c>
      <c r="E1002">
        <f t="shared" si="47"/>
        <v>9.5519009201662453E-2</v>
      </c>
      <c r="F1002">
        <f t="shared" si="46"/>
        <v>1.5586503701692977</v>
      </c>
    </row>
    <row r="1003" spans="1:6">
      <c r="A1003" s="1">
        <v>37741</v>
      </c>
      <c r="B1003" s="2">
        <v>1.8151029571964461E-3</v>
      </c>
      <c r="C1003">
        <v>338.55</v>
      </c>
      <c r="D1003" s="2">
        <f t="shared" si="45"/>
        <v>3.2597421840272478E-3</v>
      </c>
      <c r="E1003">
        <f t="shared" si="47"/>
        <v>9.5345946492227718E-2</v>
      </c>
      <c r="F1003">
        <f t="shared" si="46"/>
        <v>1.5608979779953471</v>
      </c>
    </row>
    <row r="1004" spans="1:6">
      <c r="A1004" s="1">
        <v>37772</v>
      </c>
      <c r="B1004" s="2">
        <v>1.73337883251512E-3</v>
      </c>
      <c r="C1004">
        <v>364.45</v>
      </c>
      <c r="D1004" s="2">
        <f t="shared" si="45"/>
        <v>7.6502732240437021E-2</v>
      </c>
      <c r="E1004">
        <f t="shared" si="47"/>
        <v>9.5180961827737096E-2</v>
      </c>
      <c r="F1004">
        <f t="shared" si="46"/>
        <v>1.6774033625782818</v>
      </c>
    </row>
    <row r="1005" spans="1:6">
      <c r="A1005" s="1">
        <v>37802</v>
      </c>
      <c r="B1005" s="2">
        <v>1.73337883251512E-3</v>
      </c>
      <c r="C1005">
        <v>346.4</v>
      </c>
      <c r="D1005" s="2">
        <f t="shared" si="45"/>
        <v>-4.9526684044450597E-2</v>
      </c>
      <c r="E1005">
        <f t="shared" si="47"/>
        <v>9.5016262649316077E-2</v>
      </c>
      <c r="F1005">
        <f t="shared" si="46"/>
        <v>1.5915683453444469</v>
      </c>
    </row>
    <row r="1006" spans="1:6">
      <c r="A1006" s="1">
        <v>37833</v>
      </c>
      <c r="B1006" s="2">
        <v>1.73337883251512E-3</v>
      </c>
      <c r="C1006">
        <v>354.35</v>
      </c>
      <c r="D1006" s="2">
        <f t="shared" si="45"/>
        <v>2.2950346420323564E-2</v>
      </c>
      <c r="E1006">
        <f t="shared" si="47"/>
        <v>9.4851848462965446E-2</v>
      </c>
      <c r="F1006">
        <f t="shared" si="46"/>
        <v>1.6252781674493175</v>
      </c>
    </row>
    <row r="1007" spans="1:6">
      <c r="A1007" s="1">
        <v>37864</v>
      </c>
      <c r="B1007" s="2">
        <v>1.8151029571964461E-3</v>
      </c>
      <c r="C1007">
        <v>375.55</v>
      </c>
      <c r="D1007" s="2">
        <f t="shared" si="45"/>
        <v>5.9827853816847743E-2</v>
      </c>
      <c r="E1007">
        <f t="shared" si="47"/>
        <v>9.4679994524915934E-2</v>
      </c>
      <c r="F1007">
        <f t="shared" si="46"/>
        <v>1.719394194576028</v>
      </c>
    </row>
    <row r="1008" spans="1:6">
      <c r="A1008" s="1">
        <v>37894</v>
      </c>
      <c r="B1008" s="2">
        <v>1.8967538135683526E-3</v>
      </c>
      <c r="C1008">
        <v>385.35</v>
      </c>
      <c r="D1008" s="2">
        <f t="shared" si="45"/>
        <v>2.6095060577819185E-2</v>
      </c>
      <c r="E1008">
        <f t="shared" si="47"/>
        <v>9.4500749867220221E-2</v>
      </c>
      <c r="F1008">
        <f t="shared" si="46"/>
        <v>1.7609218549967791</v>
      </c>
    </row>
    <row r="1009" spans="1:6">
      <c r="A1009" s="1">
        <v>37925</v>
      </c>
      <c r="B1009" s="2">
        <v>1.6515813019202241E-3</v>
      </c>
      <c r="C1009">
        <v>384.25</v>
      </c>
      <c r="D1009" s="2">
        <f t="shared" si="45"/>
        <v>-2.8545478136758895E-3</v>
      </c>
      <c r="E1009">
        <f t="shared" si="47"/>
        <v>9.4344931542353933E-2</v>
      </c>
      <c r="F1009">
        <f t="shared" si="46"/>
        <v>1.7529999973476584</v>
      </c>
    </row>
    <row r="1010" spans="1:6">
      <c r="A1010" s="1">
        <v>37955</v>
      </c>
      <c r="B1010" s="2">
        <v>1.4877654706024757E-3</v>
      </c>
      <c r="C1010">
        <v>398.15</v>
      </c>
      <c r="D1010" s="2">
        <f t="shared" si="45"/>
        <v>3.6174365647364981E-2</v>
      </c>
      <c r="E1010">
        <f t="shared" si="47"/>
        <v>9.4204776928074538E-2</v>
      </c>
      <c r="F1010">
        <f t="shared" si="46"/>
        <v>1.8137152772685181</v>
      </c>
    </row>
    <row r="1011" spans="1:6">
      <c r="A1011" s="1">
        <v>37986</v>
      </c>
      <c r="B1011" s="2">
        <v>1.5697102274137009E-3</v>
      </c>
      <c r="C1011">
        <v>415.45</v>
      </c>
      <c r="D1011" s="2">
        <f t="shared" si="45"/>
        <v>4.3450960693206087E-2</v>
      </c>
      <c r="E1011">
        <f t="shared" si="47"/>
        <v>9.4057134482116736E-2</v>
      </c>
      <c r="F1011">
        <f t="shared" si="46"/>
        <v>1.8895568917115801</v>
      </c>
    </row>
    <row r="1012" spans="1:6">
      <c r="A1012" s="1">
        <v>38017</v>
      </c>
      <c r="B1012" s="2">
        <v>1.5697102274137009E-3</v>
      </c>
      <c r="C1012">
        <v>402.45</v>
      </c>
      <c r="D1012" s="2">
        <f t="shared" si="45"/>
        <v>-3.1291370802744023E-2</v>
      </c>
      <c r="E1012">
        <f t="shared" si="47"/>
        <v>9.3909723428796957E-2</v>
      </c>
      <c r="F1012">
        <f t="shared" si="46"/>
        <v>1.8275613246576119</v>
      </c>
    </row>
    <row r="1013" spans="1:6">
      <c r="A1013" s="1">
        <v>38046</v>
      </c>
      <c r="B1013" s="2">
        <v>1.4057468926966799E-3</v>
      </c>
      <c r="C1013">
        <v>396.15</v>
      </c>
      <c r="D1013" s="2">
        <f t="shared" si="45"/>
        <v>-1.5654118524040306E-2</v>
      </c>
      <c r="E1013">
        <f t="shared" si="47"/>
        <v>9.3777895443673376E-2</v>
      </c>
      <c r="F1013">
        <f t="shared" si="46"/>
        <v>1.7964271411997719</v>
      </c>
    </row>
    <row r="1014" spans="1:6">
      <c r="A1014" s="1">
        <v>38077</v>
      </c>
      <c r="B1014" s="2">
        <v>1.4057468926966799E-3</v>
      </c>
      <c r="C1014">
        <v>426.45</v>
      </c>
      <c r="D1014" s="2">
        <f t="shared" si="45"/>
        <v>7.6486179477470717E-2</v>
      </c>
      <c r="E1014">
        <f t="shared" si="47"/>
        <v>9.3646252515187461E-2</v>
      </c>
      <c r="F1014">
        <f t="shared" si="46"/>
        <v>1.9311143319681709</v>
      </c>
    </row>
    <row r="1015" spans="1:6">
      <c r="A1015" s="1">
        <v>38107</v>
      </c>
      <c r="B1015" s="2">
        <v>1.8967538135683526E-3</v>
      </c>
      <c r="C1015">
        <v>386.75</v>
      </c>
      <c r="D1015" s="2">
        <f t="shared" si="45"/>
        <v>-9.3094149372728308E-2</v>
      </c>
      <c r="E1015">
        <f t="shared" si="47"/>
        <v>9.3468964899563925E-2</v>
      </c>
      <c r="F1015">
        <f t="shared" si="46"/>
        <v>1.7480233160012777</v>
      </c>
    </row>
    <row r="1016" spans="1:6">
      <c r="A1016" s="1">
        <v>38138</v>
      </c>
      <c r="B1016" s="2">
        <v>2.5473393892132545E-3</v>
      </c>
      <c r="C1016">
        <v>395.55</v>
      </c>
      <c r="D1016" s="2">
        <f t="shared" si="45"/>
        <v>2.2753716871363849E-2</v>
      </c>
      <c r="E1016">
        <f t="shared" si="47"/>
        <v>9.323147269684888E-2</v>
      </c>
      <c r="F1016">
        <f t="shared" si="46"/>
        <v>1.78325478845448</v>
      </c>
    </row>
    <row r="1017" spans="1:6">
      <c r="A1017" s="1">
        <v>38168</v>
      </c>
      <c r="B1017" s="2">
        <v>2.7092626147666721E-3</v>
      </c>
      <c r="C1017">
        <v>394.25</v>
      </c>
      <c r="D1017" s="2">
        <f t="shared" si="45"/>
        <v>-3.2865630135254786E-3</v>
      </c>
      <c r="E1017">
        <f t="shared" si="47"/>
        <v>9.2979566633032792E-2</v>
      </c>
      <c r="F1017">
        <f t="shared" si="46"/>
        <v>1.7725915930886487</v>
      </c>
    </row>
    <row r="1018" spans="1:6">
      <c r="A1018" s="1">
        <v>38199</v>
      </c>
      <c r="B1018" s="2">
        <v>2.4662697723036864E-3</v>
      </c>
      <c r="C1018">
        <v>391.05</v>
      </c>
      <c r="D1018" s="2">
        <f t="shared" si="45"/>
        <v>-8.1166772352567751E-3</v>
      </c>
      <c r="E1018">
        <f t="shared" si="47"/>
        <v>9.2750818094011089E-2</v>
      </c>
      <c r="F1018">
        <f t="shared" si="46"/>
        <v>1.7538785017245222</v>
      </c>
    </row>
    <row r="1019" spans="1:6">
      <c r="A1019" s="1">
        <v>38230</v>
      </c>
      <c r="B1019" s="2">
        <v>2.2226272943570713E-3</v>
      </c>
      <c r="C1019">
        <v>409.85</v>
      </c>
      <c r="D1019" s="2">
        <f t="shared" si="45"/>
        <v>4.8075693645313944E-2</v>
      </c>
      <c r="E1019">
        <f t="shared" si="47"/>
        <v>9.2545124773729323E-2</v>
      </c>
      <c r="F1019">
        <f t="shared" si="46"/>
        <v>1.8341208601795478</v>
      </c>
    </row>
    <row r="1020" spans="1:6">
      <c r="A1020" s="1">
        <v>38260</v>
      </c>
      <c r="B1020" s="2">
        <v>2.0598362698427408E-3</v>
      </c>
      <c r="C1020">
        <v>418.25</v>
      </c>
      <c r="D1020" s="2">
        <f t="shared" si="45"/>
        <v>2.0495303159692613E-2</v>
      </c>
      <c r="E1020">
        <f t="shared" si="47"/>
        <v>9.2354888824032283E-2</v>
      </c>
      <c r="F1020">
        <f t="shared" si="46"/>
        <v>1.8678642287549128</v>
      </c>
    </row>
    <row r="1021" spans="1:6">
      <c r="A1021" s="1">
        <v>38291</v>
      </c>
      <c r="B1021" s="2">
        <v>2.6283369587845051E-3</v>
      </c>
      <c r="C1021">
        <v>428.55</v>
      </c>
      <c r="D1021" s="2">
        <f t="shared" si="45"/>
        <v>2.462641960549905E-2</v>
      </c>
      <c r="E1021">
        <f t="shared" si="47"/>
        <v>9.2112785385826138E-2</v>
      </c>
      <c r="F1021">
        <f t="shared" si="46"/>
        <v>1.9088459466680794</v>
      </c>
    </row>
    <row r="1022" spans="1:6">
      <c r="A1022" s="1">
        <v>38321</v>
      </c>
      <c r="B1022" s="2">
        <v>2.8708987190766422E-3</v>
      </c>
      <c r="C1022">
        <v>450.95</v>
      </c>
      <c r="D1022" s="2">
        <f t="shared" si="45"/>
        <v>5.2269280130673224E-2</v>
      </c>
      <c r="E1022">
        <f t="shared" si="47"/>
        <v>9.1849095933960984E-2</v>
      </c>
      <c r="F1022">
        <f t="shared" si="46"/>
        <v>2.0028699135115962</v>
      </c>
    </row>
    <row r="1023" spans="1:6">
      <c r="A1023" s="1">
        <v>38352</v>
      </c>
      <c r="B1023" s="2">
        <v>2.7092626147666721E-3</v>
      </c>
      <c r="C1023">
        <v>438.45</v>
      </c>
      <c r="D1023" s="2">
        <f t="shared" si="45"/>
        <v>-2.7719259341390412E-2</v>
      </c>
      <c r="E1023">
        <f t="shared" si="47"/>
        <v>9.1600924972455061E-2</v>
      </c>
      <c r="F1023">
        <f t="shared" si="46"/>
        <v>1.9420902105499529</v>
      </c>
    </row>
    <row r="1024" spans="1:6">
      <c r="A1024" s="1">
        <v>38383</v>
      </c>
      <c r="B1024" s="2">
        <v>2.4662697723036864E-3</v>
      </c>
      <c r="C1024">
        <v>422.6</v>
      </c>
      <c r="D1024" s="2">
        <f t="shared" si="45"/>
        <v>-3.615007412475757E-2</v>
      </c>
      <c r="E1024">
        <f t="shared" si="47"/>
        <v>9.1375568170748475E-2</v>
      </c>
      <c r="F1024">
        <f t="shared" si="46"/>
        <v>1.8672782934699423</v>
      </c>
    </row>
    <row r="1025" spans="1:6">
      <c r="A1025" s="1">
        <v>38411</v>
      </c>
      <c r="B1025" s="2">
        <v>2.4662697723036864E-3</v>
      </c>
      <c r="C1025">
        <v>435.65</v>
      </c>
      <c r="D1025" s="2">
        <f t="shared" si="45"/>
        <v>3.0880265026029141E-2</v>
      </c>
      <c r="E1025">
        <f t="shared" si="47"/>
        <v>9.115076579235247E-2</v>
      </c>
      <c r="F1025">
        <f t="shared" si="46"/>
        <v>1.9202045994892867</v>
      </c>
    </row>
    <row r="1026" spans="1:6">
      <c r="A1026" s="1">
        <v>38442</v>
      </c>
      <c r="B1026" s="2">
        <v>2.5473393892132545E-3</v>
      </c>
      <c r="C1026">
        <v>428.35</v>
      </c>
      <c r="D1026" s="2">
        <f t="shared" si="45"/>
        <v>-1.675657064156999E-2</v>
      </c>
      <c r="E1026">
        <f t="shared" si="47"/>
        <v>9.0919163825106439E-2</v>
      </c>
      <c r="F1026">
        <f t="shared" si="46"/>
        <v>1.8832313261356113</v>
      </c>
    </row>
    <row r="1027" spans="1:6">
      <c r="A1027" s="1">
        <v>38472</v>
      </c>
      <c r="B1027" s="2">
        <v>2.8708987190766422E-3</v>
      </c>
      <c r="C1027">
        <v>434.4</v>
      </c>
      <c r="D1027" s="2">
        <f t="shared" si="45"/>
        <v>1.4123964048091464E-2</v>
      </c>
      <c r="E1027">
        <f t="shared" si="47"/>
        <v>9.06588913301139E-2</v>
      </c>
      <c r="F1027">
        <f t="shared" si="46"/>
        <v>1.9043627850000764</v>
      </c>
    </row>
    <row r="1028" spans="1:6">
      <c r="A1028" s="1">
        <v>38503</v>
      </c>
      <c r="B1028" s="2">
        <v>2.3039138595752906E-3</v>
      </c>
      <c r="C1028">
        <v>417.25</v>
      </c>
      <c r="D1028" s="2">
        <f t="shared" si="45"/>
        <v>-3.9479742173112342E-2</v>
      </c>
      <c r="E1028">
        <f t="shared" si="47"/>
        <v>9.045050116687002E-2</v>
      </c>
      <c r="F1028">
        <f t="shared" si="46"/>
        <v>1.824974449317051</v>
      </c>
    </row>
    <row r="1029" spans="1:6">
      <c r="A1029" s="1">
        <v>38533</v>
      </c>
      <c r="B1029" s="2">
        <v>2.0598362698427408E-3</v>
      </c>
      <c r="C1029">
        <v>435.5</v>
      </c>
      <c r="D1029" s="2">
        <f t="shared" ref="D1029:D1092" si="48">C1029/C1028-1</f>
        <v>4.3738765727980855E-2</v>
      </c>
      <c r="E1029">
        <f t="shared" si="47"/>
        <v>9.0264570929787055E-2</v>
      </c>
      <c r="F1029">
        <f t="shared" ref="F1029:F1092" si="49">F1028*(1+D1029)/(1+B1029)</f>
        <v>1.9008810754314489</v>
      </c>
    </row>
    <row r="1030" spans="1:6">
      <c r="A1030" s="1">
        <v>38564</v>
      </c>
      <c r="B1030" s="2">
        <v>2.6283369587845051E-3</v>
      </c>
      <c r="C1030">
        <v>429.8</v>
      </c>
      <c r="D1030" s="2">
        <f t="shared" si="48"/>
        <v>-1.3088404133180243E-2</v>
      </c>
      <c r="E1030">
        <f t="shared" ref="E1030:E1093" si="50">E1029/(1+B1030)</f>
        <v>9.0027947148971915E-2</v>
      </c>
      <c r="F1030">
        <f t="shared" si="49"/>
        <v>1.8710837371677094</v>
      </c>
    </row>
    <row r="1031" spans="1:6">
      <c r="A1031" s="1">
        <v>38595</v>
      </c>
      <c r="B1031" s="2">
        <v>2.9516094330215292E-3</v>
      </c>
      <c r="C1031">
        <v>435.2</v>
      </c>
      <c r="D1031" s="2">
        <f t="shared" si="48"/>
        <v>1.2563983248022215E-2</v>
      </c>
      <c r="E1031">
        <f t="shared" si="50"/>
        <v>8.9763001826045824E-2</v>
      </c>
      <c r="F1031">
        <f t="shared" si="49"/>
        <v>1.8890163633798471</v>
      </c>
    </row>
    <row r="1032" spans="1:6">
      <c r="A1032" s="1">
        <v>38625</v>
      </c>
      <c r="B1032" s="2">
        <v>3.8347448817659391E-3</v>
      </c>
      <c r="C1032">
        <v>469.3</v>
      </c>
      <c r="D1032" s="2">
        <f t="shared" si="48"/>
        <v>7.8354779411764719E-2</v>
      </c>
      <c r="E1032">
        <f t="shared" si="50"/>
        <v>8.9420098560762926E-2</v>
      </c>
      <c r="F1032">
        <f t="shared" si="49"/>
        <v>2.029248174785597</v>
      </c>
    </row>
    <row r="1033" spans="1:6">
      <c r="A1033" s="1">
        <v>38656</v>
      </c>
      <c r="B1033" s="2">
        <v>3.5145930840192463E-3</v>
      </c>
      <c r="C1033">
        <v>465.19</v>
      </c>
      <c r="D1033" s="2">
        <f t="shared" si="48"/>
        <v>-8.7577242701897262E-3</v>
      </c>
      <c r="E1033">
        <f t="shared" si="50"/>
        <v>8.9106923981997571E-2</v>
      </c>
      <c r="F1033">
        <f t="shared" si="49"/>
        <v>2.0044318165950461</v>
      </c>
    </row>
    <row r="1034" spans="1:6">
      <c r="A1034" s="1">
        <v>38686</v>
      </c>
      <c r="B1034" s="2">
        <v>2.8708987190766422E-3</v>
      </c>
      <c r="C1034">
        <v>493.08</v>
      </c>
      <c r="D1034" s="2">
        <f t="shared" si="48"/>
        <v>5.9953997291429362E-2</v>
      </c>
      <c r="E1034">
        <f t="shared" si="50"/>
        <v>8.8851839350219425E-2</v>
      </c>
      <c r="F1034">
        <f t="shared" si="49"/>
        <v>2.1185234500389893</v>
      </c>
    </row>
    <row r="1035" spans="1:6">
      <c r="A1035" s="1">
        <v>38717</v>
      </c>
      <c r="B1035" s="2">
        <v>2.7901164905321796E-3</v>
      </c>
      <c r="C1035">
        <v>517</v>
      </c>
      <c r="D1035" s="2">
        <f t="shared" si="48"/>
        <v>4.8511397744787965E-2</v>
      </c>
      <c r="E1035">
        <f t="shared" si="50"/>
        <v>8.860462213286914E-2</v>
      </c>
      <c r="F1035">
        <f t="shared" si="49"/>
        <v>2.2151155533217342</v>
      </c>
    </row>
    <row r="1036" spans="1:6">
      <c r="A1036" s="1">
        <v>38748</v>
      </c>
      <c r="B1036" s="2">
        <v>3.2737397821989145E-3</v>
      </c>
      <c r="C1036">
        <v>568.9</v>
      </c>
      <c r="D1036" s="2">
        <f t="shared" si="48"/>
        <v>0.10038684719535773</v>
      </c>
      <c r="E1036">
        <f t="shared" si="50"/>
        <v>8.8315500166588984E-2</v>
      </c>
      <c r="F1036">
        <f t="shared" si="49"/>
        <v>2.4295303696698549</v>
      </c>
    </row>
    <row r="1037" spans="1:6">
      <c r="A1037" s="1">
        <v>38776</v>
      </c>
      <c r="B1037" s="2">
        <v>2.9516094330215292E-3</v>
      </c>
      <c r="C1037">
        <v>561.54999999999995</v>
      </c>
      <c r="D1037" s="2">
        <f t="shared" si="48"/>
        <v>-1.2919669537704404E-2</v>
      </c>
      <c r="E1037">
        <f t="shared" si="50"/>
        <v>8.8055594443399526E-2</v>
      </c>
      <c r="F1037">
        <f t="shared" si="49"/>
        <v>2.3910840937955093</v>
      </c>
    </row>
    <row r="1038" spans="1:6">
      <c r="A1038" s="1">
        <v>38807</v>
      </c>
      <c r="B1038" s="2">
        <v>2.7901164905321796E-3</v>
      </c>
      <c r="C1038">
        <v>583.65</v>
      </c>
      <c r="D1038" s="2">
        <f t="shared" si="48"/>
        <v>3.9355355711868878E-2</v>
      </c>
      <c r="E1038">
        <f t="shared" si="50"/>
        <v>8.7810592660773304E-2</v>
      </c>
      <c r="F1038">
        <f t="shared" si="49"/>
        <v>2.4782713929623048</v>
      </c>
    </row>
    <row r="1039" spans="1:6">
      <c r="A1039" s="1">
        <v>38837</v>
      </c>
      <c r="B1039" s="2">
        <v>2.8708987190766422E-3</v>
      </c>
      <c r="C1039">
        <v>654.42999999999995</v>
      </c>
      <c r="D1039" s="2">
        <f t="shared" si="48"/>
        <v>0.1212713098603615</v>
      </c>
      <c r="E1039">
        <f t="shared" si="50"/>
        <v>8.7559219011071068E-2</v>
      </c>
      <c r="F1039">
        <f t="shared" si="49"/>
        <v>2.7708597532599311</v>
      </c>
    </row>
    <row r="1040" spans="1:6">
      <c r="A1040" s="1">
        <v>38868</v>
      </c>
      <c r="B1040" s="2">
        <v>3.4343792900468628E-3</v>
      </c>
      <c r="C1040">
        <v>645.20000000000005</v>
      </c>
      <c r="D1040" s="2">
        <f t="shared" si="48"/>
        <v>-1.4103876656021086E-2</v>
      </c>
      <c r="E1040">
        <f t="shared" si="50"/>
        <v>8.7259536665488024E-2</v>
      </c>
      <c r="F1040">
        <f t="shared" si="49"/>
        <v>2.722430031749179</v>
      </c>
    </row>
    <row r="1041" spans="1:6">
      <c r="A1041" s="1">
        <v>38898</v>
      </c>
      <c r="B1041" s="2">
        <v>3.5145930840192463E-3</v>
      </c>
      <c r="C1041">
        <v>615.85</v>
      </c>
      <c r="D1041" s="2">
        <f t="shared" si="48"/>
        <v>-4.5489770613763247E-2</v>
      </c>
      <c r="E1041">
        <f t="shared" si="50"/>
        <v>8.6953928988038359E-2</v>
      </c>
      <c r="F1041">
        <f t="shared" si="49"/>
        <v>2.5894863233696115</v>
      </c>
    </row>
    <row r="1042" spans="1:6">
      <c r="A1042" s="1">
        <v>38929</v>
      </c>
      <c r="B1042" s="2">
        <v>3.3540948994528197E-3</v>
      </c>
      <c r="C1042">
        <v>636.75</v>
      </c>
      <c r="D1042" s="2">
        <f t="shared" si="48"/>
        <v>3.3936835268328247E-2</v>
      </c>
      <c r="E1042">
        <f t="shared" si="50"/>
        <v>8.6663252215811309E-2</v>
      </c>
      <c r="F1042">
        <f t="shared" si="49"/>
        <v>2.6684151764225339</v>
      </c>
    </row>
    <row r="1043" spans="1:6">
      <c r="A1043" s="1">
        <v>38960</v>
      </c>
      <c r="B1043" s="2">
        <v>3.1128168457330574E-3</v>
      </c>
      <c r="C1043">
        <v>627.29999999999995</v>
      </c>
      <c r="D1043" s="2">
        <f t="shared" si="48"/>
        <v>-1.4840989399293347E-2</v>
      </c>
      <c r="E1043">
        <f t="shared" si="50"/>
        <v>8.6394322513316163E-2</v>
      </c>
      <c r="F1043">
        <f t="shared" si="49"/>
        <v>2.6206556340717295</v>
      </c>
    </row>
    <row r="1044" spans="1:6">
      <c r="A1044" s="1">
        <v>38990</v>
      </c>
      <c r="B1044" s="2">
        <v>1.73337883251512E-3</v>
      </c>
      <c r="C1044">
        <v>598.29999999999995</v>
      </c>
      <c r="D1044" s="2">
        <f t="shared" si="48"/>
        <v>-4.6229874063446474E-2</v>
      </c>
      <c r="E1044">
        <f t="shared" si="50"/>
        <v>8.6244827554818729E-2</v>
      </c>
      <c r="F1044">
        <f t="shared" si="49"/>
        <v>2.4951779654762172</v>
      </c>
    </row>
    <row r="1045" spans="1:6">
      <c r="A1045" s="1">
        <v>39021</v>
      </c>
      <c r="B1045" s="2">
        <v>1.0769315803607071E-3</v>
      </c>
      <c r="C1045">
        <v>606.6</v>
      </c>
      <c r="D1045" s="2">
        <f t="shared" si="48"/>
        <v>1.3872639144242083E-2</v>
      </c>
      <c r="E1045">
        <f t="shared" si="50"/>
        <v>8.6152047693944384E-2</v>
      </c>
      <c r="F1045">
        <f t="shared" si="49"/>
        <v>2.5270711862256672</v>
      </c>
    </row>
    <row r="1046" spans="1:6">
      <c r="A1046" s="1">
        <v>39051</v>
      </c>
      <c r="B1046" s="2">
        <v>1.6515813019202241E-3</v>
      </c>
      <c r="C1046">
        <v>648</v>
      </c>
      <c r="D1046" s="2">
        <f t="shared" si="48"/>
        <v>6.8249258160237414E-2</v>
      </c>
      <c r="E1046">
        <f t="shared" si="50"/>
        <v>8.6009995194103558E-2</v>
      </c>
      <c r="F1046">
        <f t="shared" si="49"/>
        <v>2.6950907584999637</v>
      </c>
    </row>
    <row r="1047" spans="1:6">
      <c r="A1047" s="1">
        <v>39082</v>
      </c>
      <c r="B1047" s="2">
        <v>2.0598362698427408E-3</v>
      </c>
      <c r="C1047">
        <v>636.70000000000005</v>
      </c>
      <c r="D1047" s="2">
        <f t="shared" si="48"/>
        <v>-1.743827160493816E-2</v>
      </c>
      <c r="E1047">
        <f t="shared" si="50"/>
        <v>8.5833192870272967E-2</v>
      </c>
      <c r="F1047">
        <f t="shared" si="49"/>
        <v>2.642649608341535</v>
      </c>
    </row>
    <row r="1048" spans="1:6">
      <c r="A1048" s="1">
        <v>39113</v>
      </c>
      <c r="B1048" s="2">
        <v>1.73337883251512E-3</v>
      </c>
      <c r="C1048">
        <v>653.20000000000005</v>
      </c>
      <c r="D1048" s="2">
        <f t="shared" si="48"/>
        <v>2.5914873566828867E-2</v>
      </c>
      <c r="E1048">
        <f t="shared" si="50"/>
        <v>8.5684668878967099E-2</v>
      </c>
      <c r="F1048">
        <f t="shared" si="49"/>
        <v>2.7064422491170914</v>
      </c>
    </row>
    <row r="1049" spans="1:6">
      <c r="A1049" s="1">
        <v>39141</v>
      </c>
      <c r="B1049" s="2">
        <v>1.9783315388433032E-3</v>
      </c>
      <c r="C1049">
        <v>669.35</v>
      </c>
      <c r="D1049" s="2">
        <f t="shared" si="48"/>
        <v>2.4724433557868908E-2</v>
      </c>
      <c r="E1049">
        <f t="shared" si="50"/>
        <v>8.5515490886287085E-2</v>
      </c>
      <c r="F1049">
        <f t="shared" si="49"/>
        <v>2.7678817129949906</v>
      </c>
    </row>
    <row r="1050" spans="1:6">
      <c r="A1050" s="1">
        <v>39172</v>
      </c>
      <c r="B1050" s="2">
        <v>2.3039138595752906E-3</v>
      </c>
      <c r="C1050">
        <v>663.8</v>
      </c>
      <c r="D1050" s="2">
        <f t="shared" si="48"/>
        <v>-8.2916262045268363E-3</v>
      </c>
      <c r="E1050">
        <f t="shared" si="50"/>
        <v>8.531892343609862E-2</v>
      </c>
      <c r="F1050">
        <f t="shared" si="49"/>
        <v>2.7386219234469245</v>
      </c>
    </row>
    <row r="1051" spans="1:6">
      <c r="A1051" s="1">
        <v>39202</v>
      </c>
      <c r="B1051" s="2">
        <v>2.1412681429993086E-3</v>
      </c>
      <c r="C1051">
        <v>678.45</v>
      </c>
      <c r="D1051" s="2">
        <f t="shared" si="48"/>
        <v>2.2069900572461831E-2</v>
      </c>
      <c r="E1051">
        <f t="shared" si="50"/>
        <v>8.5136623097257919E-2</v>
      </c>
      <c r="F1051">
        <f t="shared" si="49"/>
        <v>2.7930822988556474</v>
      </c>
    </row>
    <row r="1052" spans="1:6">
      <c r="A1052" s="1">
        <v>39233</v>
      </c>
      <c r="B1052" s="2">
        <v>2.2226272943570713E-3</v>
      </c>
      <c r="C1052">
        <v>660.5</v>
      </c>
      <c r="D1052" s="2">
        <f t="shared" si="48"/>
        <v>-2.6457366054978282E-2</v>
      </c>
      <c r="E1052">
        <f t="shared" si="50"/>
        <v>8.4947815763346285E-2</v>
      </c>
      <c r="F1052">
        <f t="shared" si="49"/>
        <v>2.7131543671030158</v>
      </c>
    </row>
    <row r="1053" spans="1:6">
      <c r="A1053" s="1">
        <v>39263</v>
      </c>
      <c r="B1053" s="2">
        <v>2.2226272943570713E-3</v>
      </c>
      <c r="C1053">
        <v>649.65</v>
      </c>
      <c r="D1053" s="2">
        <f t="shared" si="48"/>
        <v>-1.6426949280847869E-2</v>
      </c>
      <c r="E1053">
        <f t="shared" si="50"/>
        <v>8.4759427147115041E-2</v>
      </c>
      <c r="F1053">
        <f t="shared" si="49"/>
        <v>2.6626674006829512</v>
      </c>
    </row>
    <row r="1054" spans="1:6">
      <c r="A1054" s="1">
        <v>39294</v>
      </c>
      <c r="B1054" s="2">
        <v>1.9783315388433032E-3</v>
      </c>
      <c r="C1054">
        <v>664.3</v>
      </c>
      <c r="D1054" s="2">
        <f t="shared" si="48"/>
        <v>2.2550604171476918E-2</v>
      </c>
      <c r="E1054">
        <f t="shared" si="50"/>
        <v>8.4592075975276917E-2</v>
      </c>
      <c r="F1054">
        <f t="shared" si="49"/>
        <v>2.7173363670394877</v>
      </c>
    </row>
    <row r="1055" spans="1:6">
      <c r="A1055" s="1">
        <v>39325</v>
      </c>
      <c r="B1055" s="2">
        <v>1.6515813019202241E-3</v>
      </c>
      <c r="C1055">
        <v>673.3</v>
      </c>
      <c r="D1055" s="2">
        <f t="shared" si="48"/>
        <v>1.3548095739876587E-2</v>
      </c>
      <c r="E1055">
        <f t="shared" si="50"/>
        <v>8.4452595647407036E-2</v>
      </c>
      <c r="F1055">
        <f t="shared" si="49"/>
        <v>2.7496098960057691</v>
      </c>
    </row>
    <row r="1056" spans="1:6">
      <c r="A1056" s="1">
        <v>39355</v>
      </c>
      <c r="B1056" s="2">
        <v>2.3039138595752906E-3</v>
      </c>
      <c r="C1056">
        <v>743.6</v>
      </c>
      <c r="D1056" s="2">
        <f t="shared" si="48"/>
        <v>0.1044111094608644</v>
      </c>
      <c r="E1056">
        <f t="shared" si="50"/>
        <v>8.4258471387390996E-2</v>
      </c>
      <c r="F1056">
        <f t="shared" si="49"/>
        <v>3.0297195030785349</v>
      </c>
    </row>
    <row r="1057" spans="1:6">
      <c r="A1057" s="1">
        <v>39386</v>
      </c>
      <c r="B1057" s="2">
        <v>2.8708987190766422E-3</v>
      </c>
      <c r="C1057">
        <v>796.8</v>
      </c>
      <c r="D1057" s="2">
        <f t="shared" si="48"/>
        <v>7.1543840774609846E-2</v>
      </c>
      <c r="E1057">
        <f t="shared" si="50"/>
        <v>8.4017266325117898E-2</v>
      </c>
      <c r="F1057">
        <f t="shared" si="49"/>
        <v>3.2371836464146084</v>
      </c>
    </row>
    <row r="1058" spans="1:6">
      <c r="A1058" s="1">
        <v>39416</v>
      </c>
      <c r="B1058" s="2">
        <v>3.5145930840192463E-3</v>
      </c>
      <c r="C1058">
        <v>783.55</v>
      </c>
      <c r="D1058" s="2">
        <f t="shared" si="48"/>
        <v>-1.6629016064257041E-2</v>
      </c>
      <c r="E1058">
        <f t="shared" si="50"/>
        <v>8.3723013999143267E-2</v>
      </c>
      <c r="F1058">
        <f t="shared" si="49"/>
        <v>3.172203463202556</v>
      </c>
    </row>
    <row r="1059" spans="1:6">
      <c r="A1059" s="1">
        <v>39447</v>
      </c>
      <c r="B1059" s="2">
        <v>3.3540948994528197E-3</v>
      </c>
      <c r="C1059">
        <v>833.7</v>
      </c>
      <c r="D1059" s="2">
        <f t="shared" si="48"/>
        <v>6.4003573479676001E-2</v>
      </c>
      <c r="E1059">
        <f t="shared" si="50"/>
        <v>8.344313779626647E-2</v>
      </c>
      <c r="F1059">
        <f t="shared" si="49"/>
        <v>3.3639528037111956</v>
      </c>
    </row>
    <row r="1060" spans="1:6">
      <c r="A1060" s="1">
        <v>39478</v>
      </c>
      <c r="B1060" s="2">
        <v>3.5145930840192463E-3</v>
      </c>
      <c r="C1060">
        <v>926.1</v>
      </c>
      <c r="D1060" s="2">
        <f t="shared" si="48"/>
        <v>0.11083123425692687</v>
      </c>
      <c r="E1060">
        <f t="shared" si="50"/>
        <v>8.3150896231441437E-2</v>
      </c>
      <c r="F1060">
        <f t="shared" si="49"/>
        <v>3.7236965667281483</v>
      </c>
    </row>
    <row r="1061" spans="1:6">
      <c r="A1061" s="1">
        <v>39507</v>
      </c>
      <c r="B1061" s="2">
        <v>3.2737397821989145E-3</v>
      </c>
      <c r="C1061">
        <v>973.9</v>
      </c>
      <c r="D1061" s="2">
        <f t="shared" si="48"/>
        <v>5.1614296512255686E-2</v>
      </c>
      <c r="E1061">
        <f t="shared" si="50"/>
        <v>8.2879570085720278E-2</v>
      </c>
      <c r="F1061">
        <f t="shared" si="49"/>
        <v>3.9031147633695924</v>
      </c>
    </row>
    <row r="1062" spans="1:6">
      <c r="A1062" s="1">
        <v>39538</v>
      </c>
      <c r="B1062" s="2">
        <v>3.2737397821989145E-3</v>
      </c>
      <c r="C1062">
        <v>916.9</v>
      </c>
      <c r="D1062" s="2">
        <f t="shared" si="48"/>
        <v>-5.8527569565663851E-2</v>
      </c>
      <c r="E1062">
        <f t="shared" si="50"/>
        <v>8.2609129292781691E-2</v>
      </c>
      <c r="F1062">
        <f t="shared" si="49"/>
        <v>3.6626842673380899</v>
      </c>
    </row>
    <row r="1063" spans="1:6">
      <c r="A1063" s="1">
        <v>39568</v>
      </c>
      <c r="B1063" s="2">
        <v>3.1933138078821255E-3</v>
      </c>
      <c r="C1063">
        <v>877.55</v>
      </c>
      <c r="D1063" s="2">
        <f t="shared" si="48"/>
        <v>-4.2916348565819606E-2</v>
      </c>
      <c r="E1063">
        <f t="shared" si="50"/>
        <v>8.234617212431089E-2</v>
      </c>
      <c r="F1063">
        <f t="shared" si="49"/>
        <v>3.4943367189404828</v>
      </c>
    </row>
    <row r="1064" spans="1:6">
      <c r="A1064" s="1">
        <v>39599</v>
      </c>
      <c r="B1064" s="2">
        <v>3.4343792900468628E-3</v>
      </c>
      <c r="C1064">
        <v>886.5</v>
      </c>
      <c r="D1064" s="2">
        <f t="shared" si="48"/>
        <v>1.0198849068429272E-2</v>
      </c>
      <c r="E1064">
        <f t="shared" si="50"/>
        <v>8.2064332081757771E-2</v>
      </c>
      <c r="F1064">
        <f t="shared" si="49"/>
        <v>3.5178931523442185</v>
      </c>
    </row>
    <row r="1065" spans="1:6">
      <c r="A1065" s="1">
        <v>39629</v>
      </c>
      <c r="B1065" s="2">
        <v>4.0741237836483535E-3</v>
      </c>
      <c r="C1065">
        <v>925.4</v>
      </c>
      <c r="D1065" s="2">
        <f t="shared" si="48"/>
        <v>4.3880428652002257E-2</v>
      </c>
      <c r="E1065">
        <f t="shared" si="50"/>
        <v>8.1731348451163241E-2</v>
      </c>
      <c r="F1065">
        <f t="shared" si="49"/>
        <v>3.6573592774036094</v>
      </c>
    </row>
    <row r="1066" spans="1:6">
      <c r="A1066" s="1">
        <v>39660</v>
      </c>
      <c r="B1066" s="2">
        <v>4.5510066248739545E-3</v>
      </c>
      <c r="C1066">
        <v>914.1</v>
      </c>
      <c r="D1066" s="2">
        <f t="shared" si="48"/>
        <v>-1.2210935811540868E-2</v>
      </c>
      <c r="E1066">
        <f t="shared" si="50"/>
        <v>8.1361073665902853E-2</v>
      </c>
      <c r="F1066">
        <f t="shared" si="49"/>
        <v>3.5963325647002895</v>
      </c>
    </row>
    <row r="1067" spans="1:6">
      <c r="A1067" s="1">
        <v>39691</v>
      </c>
      <c r="B1067" s="2">
        <v>4.3923222705009035E-3</v>
      </c>
      <c r="C1067">
        <v>831.15</v>
      </c>
      <c r="D1067" s="2">
        <f t="shared" si="48"/>
        <v>-9.0744995077125079E-2</v>
      </c>
      <c r="E1067">
        <f t="shared" si="50"/>
        <v>8.1005272403895226E-2</v>
      </c>
      <c r="F1067">
        <f t="shared" si="49"/>
        <v>3.255683373234898</v>
      </c>
    </row>
    <row r="1068" spans="1:6">
      <c r="A1068" s="1">
        <v>39721</v>
      </c>
      <c r="B1068" s="2">
        <v>3.9944005553169681E-3</v>
      </c>
      <c r="C1068">
        <v>870.95</v>
      </c>
      <c r="D1068" s="2">
        <f t="shared" si="48"/>
        <v>4.7885459904950967E-2</v>
      </c>
      <c r="E1068">
        <f t="shared" si="50"/>
        <v>8.0682992214987051E-2</v>
      </c>
      <c r="F1068">
        <f t="shared" si="49"/>
        <v>3.3980102548183342</v>
      </c>
    </row>
    <row r="1069" spans="1:6">
      <c r="A1069" s="1">
        <v>39752</v>
      </c>
      <c r="B1069" s="2">
        <v>3.0322487646148311E-3</v>
      </c>
      <c r="C1069">
        <v>723.85</v>
      </c>
      <c r="D1069" s="2">
        <f t="shared" si="48"/>
        <v>-0.16889603306734025</v>
      </c>
      <c r="E1069">
        <f t="shared" si="50"/>
        <v>8.0439080911267113E-2</v>
      </c>
      <c r="F1069">
        <f t="shared" si="49"/>
        <v>2.815562317099654</v>
      </c>
    </row>
    <row r="1070" spans="1:6">
      <c r="A1070" s="1">
        <v>39782</v>
      </c>
      <c r="B1070" s="2">
        <v>9.1207735967446801E-4</v>
      </c>
      <c r="C1070">
        <v>818.05</v>
      </c>
      <c r="D1070" s="2">
        <f t="shared" si="48"/>
        <v>0.13013745941838772</v>
      </c>
      <c r="E1070">
        <f t="shared" si="50"/>
        <v>8.0365781101831582E-2</v>
      </c>
      <c r="F1070">
        <f t="shared" si="49"/>
        <v>3.1790728834793751</v>
      </c>
    </row>
    <row r="1071" spans="1:6">
      <c r="A1071" s="1">
        <v>39813</v>
      </c>
      <c r="B1071" s="2">
        <v>8.3295163273211514E-5</v>
      </c>
      <c r="C1071">
        <v>882.05</v>
      </c>
      <c r="D1071" s="2">
        <f t="shared" si="48"/>
        <v>7.8234826722082929E-2</v>
      </c>
      <c r="E1071">
        <f t="shared" si="50"/>
        <v>8.0359087578511249E-2</v>
      </c>
      <c r="F1071">
        <f t="shared" si="49"/>
        <v>3.4275016053494198</v>
      </c>
    </row>
    <row r="1072" spans="1:6">
      <c r="A1072" s="1">
        <v>39844</v>
      </c>
      <c r="B1072" s="2">
        <v>0</v>
      </c>
      <c r="C1072">
        <v>927.85</v>
      </c>
      <c r="D1072" s="2">
        <f t="shared" si="48"/>
        <v>5.192449407629951E-2</v>
      </c>
      <c r="E1072">
        <f t="shared" si="50"/>
        <v>8.0359087578511249E-2</v>
      </c>
      <c r="F1072">
        <f t="shared" si="49"/>
        <v>3.6054728921528927</v>
      </c>
    </row>
    <row r="1073" spans="1:6">
      <c r="A1073" s="1">
        <v>39872</v>
      </c>
      <c r="B1073" s="2">
        <v>1.6651408382073463E-4</v>
      </c>
      <c r="C1073">
        <v>942.32</v>
      </c>
      <c r="D1073" s="2">
        <f t="shared" si="48"/>
        <v>1.559519318855429E-2</v>
      </c>
      <c r="E1073">
        <f t="shared" si="50"/>
        <v>8.0345708886407102E-2</v>
      </c>
      <c r="F1073">
        <f t="shared" si="49"/>
        <v>3.6610913151759821</v>
      </c>
    </row>
    <row r="1074" spans="1:6">
      <c r="A1074" s="1">
        <v>39903</v>
      </c>
      <c r="B1074" s="2">
        <v>-3.3394601074221431E-4</v>
      </c>
      <c r="C1074">
        <v>919.35</v>
      </c>
      <c r="D1074" s="2">
        <f t="shared" si="48"/>
        <v>-2.4376008150097661E-2</v>
      </c>
      <c r="E1074">
        <f t="shared" si="50"/>
        <v>8.0372548978511663E-2</v>
      </c>
      <c r="F1074">
        <f t="shared" si="49"/>
        <v>3.5730417264697709</v>
      </c>
    </row>
    <row r="1075" spans="1:6">
      <c r="A1075" s="1">
        <v>39933</v>
      </c>
      <c r="B1075" s="2">
        <v>-5.8521327395610889E-4</v>
      </c>
      <c r="C1075">
        <v>888.2</v>
      </c>
      <c r="D1075" s="2">
        <f t="shared" si="48"/>
        <v>-3.3882634470005946E-2</v>
      </c>
      <c r="E1075">
        <f t="shared" si="50"/>
        <v>8.0419611602707969E-2</v>
      </c>
      <c r="F1075">
        <f t="shared" si="49"/>
        <v>3.4539989857604145</v>
      </c>
    </row>
    <row r="1076" spans="1:6">
      <c r="A1076" s="1">
        <v>39964</v>
      </c>
      <c r="B1076" s="2">
        <v>-1.0898423190723872E-3</v>
      </c>
      <c r="C1076">
        <v>979.18</v>
      </c>
      <c r="D1076" s="2">
        <f t="shared" si="48"/>
        <v>0.10243188471065068</v>
      </c>
      <c r="E1076">
        <f t="shared" si="50"/>
        <v>8.0507351921828826E-2</v>
      </c>
      <c r="F1076">
        <f t="shared" si="49"/>
        <v>3.8119530394011858</v>
      </c>
    </row>
    <row r="1077" spans="1:6">
      <c r="A1077" s="1">
        <v>39994</v>
      </c>
      <c r="B1077" s="2">
        <v>-1.1742204280067448E-3</v>
      </c>
      <c r="C1077">
        <v>926.5</v>
      </c>
      <c r="D1077" s="2">
        <f t="shared" si="48"/>
        <v>-5.3800118466471925E-2</v>
      </c>
      <c r="E1077">
        <f t="shared" si="50"/>
        <v>8.060199643257808E-2</v>
      </c>
      <c r="F1077">
        <f t="shared" si="49"/>
        <v>3.611109753132677</v>
      </c>
    </row>
    <row r="1078" spans="1:6">
      <c r="A1078" s="1">
        <v>40025</v>
      </c>
      <c r="B1078" s="2">
        <v>-1.7670732553261015E-3</v>
      </c>
      <c r="C1078">
        <v>954</v>
      </c>
      <c r="D1078" s="2">
        <f t="shared" si="48"/>
        <v>2.9681597409606075E-2</v>
      </c>
      <c r="E1078">
        <f t="shared" si="50"/>
        <v>8.0744678193924474E-2</v>
      </c>
      <c r="F1078">
        <f t="shared" si="49"/>
        <v>3.724875386702327</v>
      </c>
    </row>
    <row r="1079" spans="1:6">
      <c r="A1079" s="1">
        <v>40056</v>
      </c>
      <c r="B1079" s="2">
        <v>-1.2586770182638762E-3</v>
      </c>
      <c r="C1079">
        <v>951.19</v>
      </c>
      <c r="D1079" s="2">
        <f t="shared" si="48"/>
        <v>-2.945492662473792E-3</v>
      </c>
      <c r="E1079">
        <f t="shared" si="50"/>
        <v>8.0846437747125285E-2</v>
      </c>
      <c r="F1079">
        <f t="shared" si="49"/>
        <v>3.7185842901686783</v>
      </c>
    </row>
    <row r="1080" spans="1:6">
      <c r="A1080" s="1">
        <v>40086</v>
      </c>
      <c r="B1080" s="2">
        <v>-1.0898423190723872E-3</v>
      </c>
      <c r="C1080">
        <v>1007.7</v>
      </c>
      <c r="D1080" s="2">
        <f t="shared" si="48"/>
        <v>5.9409791944827095E-2</v>
      </c>
      <c r="E1080">
        <f t="shared" si="50"/>
        <v>8.0934643746959772E-2</v>
      </c>
      <c r="F1080">
        <f t="shared" si="49"/>
        <v>3.9438027322926281</v>
      </c>
    </row>
    <row r="1081" spans="1:6">
      <c r="A1081" s="1">
        <v>40117</v>
      </c>
      <c r="B1081" s="2">
        <v>-1.6681963994558124E-4</v>
      </c>
      <c r="C1081">
        <v>1045.45</v>
      </c>
      <c r="D1081" s="2">
        <f t="shared" si="48"/>
        <v>3.7461546095068021E-2</v>
      </c>
      <c r="E1081">
        <f t="shared" si="50"/>
        <v>8.0948147487777941E-2</v>
      </c>
      <c r="F1081">
        <f t="shared" si="49"/>
        <v>4.0922263438635227</v>
      </c>
    </row>
    <row r="1082" spans="1:6">
      <c r="A1082" s="1">
        <v>40147</v>
      </c>
      <c r="B1082" s="2">
        <v>1.4877654706024757E-3</v>
      </c>
      <c r="C1082">
        <v>1179.6300000000001</v>
      </c>
      <c r="D1082" s="2">
        <f t="shared" si="48"/>
        <v>0.12834664498541293</v>
      </c>
      <c r="E1082">
        <f t="shared" si="50"/>
        <v>8.0827894537223957E-2</v>
      </c>
      <c r="F1082">
        <f t="shared" si="49"/>
        <v>4.6105903884403157</v>
      </c>
    </row>
    <row r="1083" spans="1:6">
      <c r="A1083" s="1">
        <v>40178</v>
      </c>
      <c r="B1083" s="2">
        <v>2.2226272943570713E-3</v>
      </c>
      <c r="C1083">
        <v>1096.98</v>
      </c>
      <c r="D1083" s="2">
        <f t="shared" si="48"/>
        <v>-7.0064342208997821E-2</v>
      </c>
      <c r="E1083">
        <f t="shared" si="50"/>
        <v>8.0648642662788789E-2</v>
      </c>
      <c r="F1083">
        <f t="shared" si="49"/>
        <v>4.2780439085215791</v>
      </c>
    </row>
    <row r="1084" spans="1:6">
      <c r="A1084" s="1">
        <v>40209</v>
      </c>
      <c r="B1084" s="2">
        <v>2.1412681429993086E-3</v>
      </c>
      <c r="C1084">
        <v>1081.2</v>
      </c>
      <c r="D1084" s="2">
        <f t="shared" si="48"/>
        <v>-1.4384947765683997E-2</v>
      </c>
      <c r="E1084">
        <f t="shared" si="50"/>
        <v>8.0476321279766644E-2</v>
      </c>
      <c r="F1084">
        <f t="shared" si="49"/>
        <v>4.2074950951491248</v>
      </c>
    </row>
    <row r="1085" spans="1:6">
      <c r="A1085" s="1">
        <v>40237</v>
      </c>
      <c r="B1085" s="2">
        <v>1.73337883251512E-3</v>
      </c>
      <c r="C1085">
        <v>1117.5899999999999</v>
      </c>
      <c r="D1085" s="2">
        <f t="shared" si="48"/>
        <v>3.36570477247502E-2</v>
      </c>
      <c r="E1085">
        <f t="shared" si="50"/>
        <v>8.0337066708867144E-2</v>
      </c>
      <c r="F1085">
        <f t="shared" si="49"/>
        <v>4.3415813531510175</v>
      </c>
    </row>
    <row r="1086" spans="1:6">
      <c r="A1086" s="1">
        <v>40268</v>
      </c>
      <c r="B1086" s="2">
        <v>1.8967538135683526E-3</v>
      </c>
      <c r="C1086">
        <v>1113.25</v>
      </c>
      <c r="D1086" s="2">
        <f t="shared" si="48"/>
        <v>-3.8833561502875646E-3</v>
      </c>
      <c r="E1086">
        <f t="shared" si="50"/>
        <v>8.0184975550700463E-2</v>
      </c>
      <c r="F1086">
        <f t="shared" si="49"/>
        <v>4.3165340440917559</v>
      </c>
    </row>
    <row r="1087" spans="1:6">
      <c r="A1087" s="1">
        <v>40298</v>
      </c>
      <c r="B1087" s="2">
        <v>1.8151029571964461E-3</v>
      </c>
      <c r="C1087">
        <v>1179.03</v>
      </c>
      <c r="D1087" s="2">
        <f t="shared" si="48"/>
        <v>5.9088255108915355E-2</v>
      </c>
      <c r="E1087">
        <f t="shared" si="50"/>
        <v>8.0039695263135244E-2</v>
      </c>
      <c r="F1087">
        <f t="shared" si="49"/>
        <v>4.5633076356912268</v>
      </c>
    </row>
    <row r="1088" spans="1:6">
      <c r="A1088" s="1">
        <v>40329</v>
      </c>
      <c r="B1088" s="2">
        <v>1.6515813019202241E-3</v>
      </c>
      <c r="C1088">
        <v>1216.3</v>
      </c>
      <c r="D1088" s="2">
        <f t="shared" si="48"/>
        <v>3.161073085502486E-2</v>
      </c>
      <c r="E1088">
        <f t="shared" si="50"/>
        <v>7.9907721164980114E-2</v>
      </c>
      <c r="F1088">
        <f t="shared" si="49"/>
        <v>4.6997950315747357</v>
      </c>
    </row>
    <row r="1089" spans="1:6">
      <c r="A1089" s="1">
        <v>40359</v>
      </c>
      <c r="B1089" s="2">
        <v>9.1207735967446801E-4</v>
      </c>
      <c r="C1089">
        <v>1242.3800000000001</v>
      </c>
      <c r="D1089" s="2">
        <f t="shared" si="48"/>
        <v>2.1442078434596779E-2</v>
      </c>
      <c r="E1089">
        <f t="shared" si="50"/>
        <v>7.9834905555111552E-2</v>
      </c>
      <c r="F1089">
        <f t="shared" si="49"/>
        <v>4.7961939053945706</v>
      </c>
    </row>
    <row r="1090" spans="1:6">
      <c r="A1090" s="1">
        <v>40390</v>
      </c>
      <c r="B1090" s="2">
        <v>9.9454180114277868E-4</v>
      </c>
      <c r="C1090">
        <v>1181</v>
      </c>
      <c r="D1090" s="2">
        <f t="shared" si="48"/>
        <v>-4.9405173940340386E-2</v>
      </c>
      <c r="E1090">
        <f t="shared" si="50"/>
        <v>7.9755585291664377E-2</v>
      </c>
      <c r="F1090">
        <f t="shared" si="49"/>
        <v>4.5547072644804567</v>
      </c>
    </row>
    <row r="1091" spans="1:6">
      <c r="A1091" s="1">
        <v>40421</v>
      </c>
      <c r="B1091" s="2">
        <v>9.1207735967446801E-4</v>
      </c>
      <c r="C1091">
        <v>1247.4000000000001</v>
      </c>
      <c r="D1091" s="2">
        <f t="shared" si="48"/>
        <v>5.6223539373412512E-2</v>
      </c>
      <c r="E1091">
        <f t="shared" si="50"/>
        <v>7.9682908315037215E-2</v>
      </c>
      <c r="F1091">
        <f t="shared" si="49"/>
        <v>4.8064052143219369</v>
      </c>
    </row>
    <row r="1092" spans="1:6">
      <c r="A1092" s="1">
        <v>40451</v>
      </c>
      <c r="B1092" s="2">
        <v>9.1207735967446801E-4</v>
      </c>
      <c r="C1092">
        <v>1308.54</v>
      </c>
      <c r="D1092" s="2">
        <f t="shared" si="48"/>
        <v>4.9013949013948954E-2</v>
      </c>
      <c r="E1092">
        <f t="shared" si="50"/>
        <v>7.9610297565031199E-2</v>
      </c>
      <c r="F1092">
        <f t="shared" si="49"/>
        <v>5.0373916235854042</v>
      </c>
    </row>
    <row r="1093" spans="1:6">
      <c r="A1093" s="1">
        <v>40482</v>
      </c>
      <c r="B1093" s="2">
        <v>9.9454180114277868E-4</v>
      </c>
      <c r="C1093">
        <v>1359.4</v>
      </c>
      <c r="D1093" s="2">
        <f t="shared" ref="D1093:D1156" si="51">C1093/C1092-1</f>
        <v>3.8867745731884451E-2</v>
      </c>
      <c r="E1093">
        <f t="shared" si="50"/>
        <v>7.9531200461676999E-2</v>
      </c>
      <c r="F1093">
        <f t="shared" ref="F1093:F1156" si="52">F1092*(1+D1093)/(1+B1093)</f>
        <v>5.2279842315088958</v>
      </c>
    </row>
    <row r="1094" spans="1:6">
      <c r="A1094" s="1">
        <v>40512</v>
      </c>
      <c r="B1094" s="2">
        <v>9.1207735967446801E-4</v>
      </c>
      <c r="C1094">
        <v>1386.23</v>
      </c>
      <c r="D1094" s="2">
        <f t="shared" si="51"/>
        <v>1.9736648521406552E-2</v>
      </c>
      <c r="E1094">
        <f t="shared" ref="E1094:E1157" si="53">E1093/(1+B1094)</f>
        <v>7.945872795488082E-2</v>
      </c>
      <c r="F1094">
        <f t="shared" si="52"/>
        <v>5.3263091128092217</v>
      </c>
    </row>
    <row r="1095" spans="1:6">
      <c r="A1095" s="1">
        <v>40543</v>
      </c>
      <c r="B1095" s="2">
        <v>1.2414877164492744E-3</v>
      </c>
      <c r="C1095">
        <v>1421.4</v>
      </c>
      <c r="D1095" s="2">
        <f t="shared" si="51"/>
        <v>2.5370970185322861E-2</v>
      </c>
      <c r="E1095">
        <f t="shared" si="53"/>
        <v>7.9360203237386684E-2</v>
      </c>
      <c r="F1095">
        <f t="shared" si="52"/>
        <v>5.4546708356683613</v>
      </c>
    </row>
    <row r="1096" spans="1:6">
      <c r="A1096" s="1">
        <v>40574</v>
      </c>
      <c r="B1096" s="2">
        <v>1.323654354508319E-3</v>
      </c>
      <c r="C1096">
        <v>1332.68</v>
      </c>
      <c r="D1096" s="2">
        <f t="shared" si="51"/>
        <v>-6.2417335021809461E-2</v>
      </c>
      <c r="E1096">
        <f t="shared" si="53"/>
        <v>7.9255296618899226E-2</v>
      </c>
      <c r="F1096">
        <f t="shared" si="52"/>
        <v>5.1074443277599073</v>
      </c>
    </row>
    <row r="1097" spans="1:6">
      <c r="A1097" s="1">
        <v>40602</v>
      </c>
      <c r="B1097" s="2">
        <v>1.73337883251512E-3</v>
      </c>
      <c r="C1097">
        <v>1411.33</v>
      </c>
      <c r="D1097" s="2">
        <f t="shared" si="51"/>
        <v>5.9016418044841812E-2</v>
      </c>
      <c r="E1097">
        <f t="shared" si="53"/>
        <v>7.9118154883955724E-2</v>
      </c>
      <c r="F1097">
        <f t="shared" si="52"/>
        <v>5.3995080044668038</v>
      </c>
    </row>
    <row r="1098" spans="1:6">
      <c r="A1098" s="1">
        <v>40633</v>
      </c>
      <c r="B1098" s="2">
        <v>2.2226272943570713E-3</v>
      </c>
      <c r="C1098">
        <v>1432.2</v>
      </c>
      <c r="D1098" s="2">
        <f t="shared" si="51"/>
        <v>1.478746997513003E-2</v>
      </c>
      <c r="E1098">
        <f t="shared" si="53"/>
        <v>7.8942694696034224E-2</v>
      </c>
      <c r="F1098">
        <f t="shared" si="52"/>
        <v>5.4672015156508946</v>
      </c>
    </row>
    <row r="1099" spans="1:6">
      <c r="A1099" s="1">
        <v>40663</v>
      </c>
      <c r="B1099" s="2">
        <v>2.6283369587845051E-3</v>
      </c>
      <c r="C1099">
        <v>1563.7</v>
      </c>
      <c r="D1099" s="2">
        <f t="shared" si="51"/>
        <v>9.1816785365172349E-2</v>
      </c>
      <c r="E1099">
        <f t="shared" si="53"/>
        <v>7.8735750612721173E-2</v>
      </c>
      <c r="F1099">
        <f t="shared" si="52"/>
        <v>5.9535344890286455</v>
      </c>
    </row>
    <row r="1100" spans="1:6">
      <c r="A1100" s="1">
        <v>40694</v>
      </c>
      <c r="B1100" s="2">
        <v>2.9516094330215292E-3</v>
      </c>
      <c r="C1100">
        <v>1535.73</v>
      </c>
      <c r="D1100" s="2">
        <f t="shared" si="51"/>
        <v>-1.7887062735818859E-2</v>
      </c>
      <c r="E1100">
        <f t="shared" si="53"/>
        <v>7.8504037355532311E-2</v>
      </c>
      <c r="F1100">
        <f t="shared" si="52"/>
        <v>5.8298358456485451</v>
      </c>
    </row>
    <row r="1101" spans="1:6">
      <c r="A1101" s="1">
        <v>40724</v>
      </c>
      <c r="B1101" s="2">
        <v>2.9516094330215292E-3</v>
      </c>
      <c r="C1101">
        <v>1500.18</v>
      </c>
      <c r="D1101" s="2">
        <f t="shared" si="51"/>
        <v>-2.3148600339903513E-2</v>
      </c>
      <c r="E1101">
        <f t="shared" si="53"/>
        <v>7.8273006012634469E-2</v>
      </c>
      <c r="F1101">
        <f t="shared" si="52"/>
        <v>5.6781237021293149</v>
      </c>
    </row>
    <row r="1102" spans="1:6">
      <c r="A1102" s="1">
        <v>40755</v>
      </c>
      <c r="B1102" s="2">
        <v>2.9516094330215292E-3</v>
      </c>
      <c r="C1102">
        <v>1627.05</v>
      </c>
      <c r="D1102" s="2">
        <f t="shared" si="51"/>
        <v>8.4569851617805725E-2</v>
      </c>
      <c r="E1102">
        <f t="shared" si="53"/>
        <v>7.8042654577206341E-2</v>
      </c>
      <c r="F1102">
        <f t="shared" si="52"/>
        <v>6.1401983138222365</v>
      </c>
    </row>
    <row r="1103" spans="1:6">
      <c r="A1103" s="1">
        <v>40786</v>
      </c>
      <c r="B1103" s="2">
        <v>3.1128168457330574E-3</v>
      </c>
      <c r="C1103">
        <v>1825.55</v>
      </c>
      <c r="D1103" s="2">
        <f t="shared" si="51"/>
        <v>0.12199993853907376</v>
      </c>
      <c r="E1103">
        <f t="shared" si="53"/>
        <v>7.7800475945078454E-2</v>
      </c>
      <c r="F1103">
        <f t="shared" si="52"/>
        <v>6.867923542627576</v>
      </c>
    </row>
    <row r="1104" spans="1:6">
      <c r="A1104" s="1">
        <v>40816</v>
      </c>
      <c r="B1104" s="2">
        <v>3.1933138078821255E-3</v>
      </c>
      <c r="C1104">
        <v>1623.79</v>
      </c>
      <c r="D1104" s="2">
        <f t="shared" si="51"/>
        <v>-0.11052011722494592</v>
      </c>
      <c r="E1104">
        <f t="shared" si="53"/>
        <v>7.7552825436770945E-2</v>
      </c>
      <c r="F1104">
        <f t="shared" si="52"/>
        <v>6.0894343528034121</v>
      </c>
    </row>
    <row r="1105" spans="1:6">
      <c r="A1105" s="1">
        <v>40847</v>
      </c>
      <c r="B1105" s="2">
        <v>2.8708987190766422E-3</v>
      </c>
      <c r="C1105">
        <v>1714.7</v>
      </c>
      <c r="D1105" s="2">
        <f t="shared" si="51"/>
        <v>5.5986303647639124E-2</v>
      </c>
      <c r="E1105">
        <f t="shared" si="53"/>
        <v>7.7330816494751015E-2</v>
      </c>
      <c r="F1105">
        <f t="shared" si="52"/>
        <v>6.4119512110033767</v>
      </c>
    </row>
    <row r="1106" spans="1:6">
      <c r="A1106" s="1">
        <v>40877</v>
      </c>
      <c r="B1106" s="2">
        <v>2.7901164905321796E-3</v>
      </c>
      <c r="C1106">
        <v>1746.35</v>
      </c>
      <c r="D1106" s="2">
        <f t="shared" si="51"/>
        <v>1.8458039307167384E-2</v>
      </c>
      <c r="E1106">
        <f t="shared" si="53"/>
        <v>7.7115654834519029E-2</v>
      </c>
      <c r="F1106">
        <f t="shared" si="52"/>
        <v>6.5121336470146316</v>
      </c>
    </row>
    <row r="1107" spans="1:6">
      <c r="A1107" s="1">
        <v>40908</v>
      </c>
      <c r="B1107" s="2">
        <v>2.4662697723036864E-3</v>
      </c>
      <c r="C1107">
        <v>1564.91</v>
      </c>
      <c r="D1107" s="2">
        <f t="shared" si="51"/>
        <v>-0.10389669882898611</v>
      </c>
      <c r="E1107">
        <f t="shared" si="53"/>
        <v>7.6925934726995632E-2</v>
      </c>
      <c r="F1107">
        <f t="shared" si="52"/>
        <v>5.8211878391500482</v>
      </c>
    </row>
    <row r="1108" spans="1:6">
      <c r="A1108" s="1">
        <v>40939</v>
      </c>
      <c r="B1108" s="2">
        <v>2.3851279739270925E-3</v>
      </c>
      <c r="C1108">
        <v>1737.76</v>
      </c>
      <c r="D1108" s="2">
        <f t="shared" si="51"/>
        <v>0.1104536363113533</v>
      </c>
      <c r="E1108">
        <f t="shared" si="53"/>
        <v>7.6742893105848781E-2</v>
      </c>
      <c r="F1108">
        <f t="shared" si="52"/>
        <v>6.4487780427282422</v>
      </c>
    </row>
    <row r="1109" spans="1:6">
      <c r="A1109" s="1">
        <v>40968</v>
      </c>
      <c r="B1109" s="2">
        <v>2.3851279739270925E-3</v>
      </c>
      <c r="C1109">
        <v>1696.76</v>
      </c>
      <c r="D1109" s="2">
        <f t="shared" si="51"/>
        <v>-2.3593591750299181E-2</v>
      </c>
      <c r="E1109">
        <f t="shared" si="53"/>
        <v>7.6560287023576964E-2</v>
      </c>
      <c r="F1109">
        <f t="shared" si="52"/>
        <v>6.2816456774721807</v>
      </c>
    </row>
    <row r="1110" spans="1:6">
      <c r="A1110" s="1">
        <v>40999</v>
      </c>
      <c r="B1110" s="2">
        <v>2.2226272943570713E-3</v>
      </c>
      <c r="C1110">
        <v>1668.15</v>
      </c>
      <c r="D1110" s="2">
        <f t="shared" si="51"/>
        <v>-1.6861547891275031E-2</v>
      </c>
      <c r="E1110">
        <f t="shared" si="53"/>
        <v>7.6390499414548618E-2</v>
      </c>
      <c r="F1110">
        <f t="shared" si="52"/>
        <v>6.1620315086257031</v>
      </c>
    </row>
    <row r="1111" spans="1:6">
      <c r="A1111" s="1">
        <v>41029</v>
      </c>
      <c r="B1111" s="2">
        <v>1.8967538135683526E-3</v>
      </c>
      <c r="C1111">
        <v>1664.75</v>
      </c>
      <c r="D1111" s="2">
        <f t="shared" si="51"/>
        <v>-2.0381860144471631E-3</v>
      </c>
      <c r="E1111">
        <f t="shared" si="53"/>
        <v>7.6245879751361351E-2</v>
      </c>
      <c r="F1111">
        <f t="shared" si="52"/>
        <v>6.137830189365526</v>
      </c>
    </row>
    <row r="1112" spans="1:6">
      <c r="A1112" s="1">
        <v>41060</v>
      </c>
      <c r="B1112" s="2">
        <v>1.4057468926966799E-3</v>
      </c>
      <c r="C1112">
        <v>1560.51</v>
      </c>
      <c r="D1112" s="2">
        <f t="shared" si="51"/>
        <v>-6.2616008409671076E-2</v>
      </c>
      <c r="E1112">
        <f t="shared" si="53"/>
        <v>7.6138847802649276E-2</v>
      </c>
      <c r="F1112">
        <f t="shared" si="52"/>
        <v>5.7454271462530206</v>
      </c>
    </row>
    <row r="1113" spans="1:6">
      <c r="A1113" s="1">
        <v>41090</v>
      </c>
      <c r="B1113" s="2">
        <v>1.4057468926966799E-3</v>
      </c>
      <c r="C1113">
        <v>1597.45</v>
      </c>
      <c r="D1113" s="2">
        <f t="shared" si="51"/>
        <v>2.3671748338684129E-2</v>
      </c>
      <c r="E1113">
        <f t="shared" si="53"/>
        <v>7.6031966102554985E-2</v>
      </c>
      <c r="F1113">
        <f t="shared" si="52"/>
        <v>5.8731752538939421</v>
      </c>
    </row>
    <row r="1114" spans="1:6">
      <c r="A1114" s="1">
        <v>41121</v>
      </c>
      <c r="B1114" s="2">
        <v>1.1592468385308585E-3</v>
      </c>
      <c r="C1114">
        <v>1614.58</v>
      </c>
      <c r="D1114" s="2">
        <f t="shared" si="51"/>
        <v>1.072334032364064E-2</v>
      </c>
      <c r="E1114">
        <f t="shared" si="53"/>
        <v>7.5943928343716924E-2</v>
      </c>
      <c r="F1114">
        <f t="shared" si="52"/>
        <v>5.9292818097291446</v>
      </c>
    </row>
    <row r="1115" spans="1:6">
      <c r="A1115" s="1">
        <v>41152</v>
      </c>
      <c r="B1115" s="2">
        <v>1.4057468926966799E-3</v>
      </c>
      <c r="C1115">
        <v>1691.85</v>
      </c>
      <c r="D1115" s="2">
        <f t="shared" si="51"/>
        <v>4.7857647189981201E-2</v>
      </c>
      <c r="E1115">
        <f t="shared" si="53"/>
        <v>7.5837320266401984E-2</v>
      </c>
      <c r="F1115">
        <f t="shared" si="52"/>
        <v>6.204321580885515</v>
      </c>
    </row>
    <row r="1116" spans="1:6">
      <c r="A1116" s="1">
        <v>41182</v>
      </c>
      <c r="B1116" s="2">
        <v>1.6515813019202241E-3</v>
      </c>
      <c r="C1116">
        <v>1772.25</v>
      </c>
      <c r="D1116" s="2">
        <f t="shared" si="51"/>
        <v>4.7521943434701619E-2</v>
      </c>
      <c r="E1116">
        <f t="shared" si="53"/>
        <v>7.5712275288210146E-2</v>
      </c>
      <c r="F1116">
        <f t="shared" si="52"/>
        <v>6.4884468026852353</v>
      </c>
    </row>
    <row r="1117" spans="1:6">
      <c r="A1117" s="1">
        <v>41213</v>
      </c>
      <c r="B1117" s="2">
        <v>1.8151029571964461E-3</v>
      </c>
      <c r="C1117">
        <v>1720.65</v>
      </c>
      <c r="D1117" s="2">
        <f t="shared" si="51"/>
        <v>-2.9115531104528136E-2</v>
      </c>
      <c r="E1117">
        <f t="shared" si="53"/>
        <v>7.5575098703063795E-2</v>
      </c>
      <c r="F1117">
        <f t="shared" si="52"/>
        <v>6.2881186452334115</v>
      </c>
    </row>
    <row r="1118" spans="1:6">
      <c r="A1118" s="1">
        <v>41243</v>
      </c>
      <c r="B1118" s="2">
        <v>1.4877654706024757E-3</v>
      </c>
      <c r="C1118">
        <v>1714.98</v>
      </c>
      <c r="D1118" s="2">
        <f t="shared" si="51"/>
        <v>-3.2952663237730828E-3</v>
      </c>
      <c r="E1118">
        <f t="shared" si="53"/>
        <v>7.5462827713677363E-2</v>
      </c>
      <c r="F1118">
        <f t="shared" si="52"/>
        <v>6.258087053791229</v>
      </c>
    </row>
    <row r="1119" spans="1:6">
      <c r="A1119" s="1">
        <v>41274</v>
      </c>
      <c r="B1119" s="2">
        <v>1.4057468926966799E-3</v>
      </c>
      <c r="C1119">
        <v>1675.35</v>
      </c>
      <c r="D1119" s="2">
        <f t="shared" si="51"/>
        <v>-2.3108141202812904E-2</v>
      </c>
      <c r="E1119">
        <f t="shared" si="53"/>
        <v>7.5356894992698112E-2</v>
      </c>
      <c r="F1119">
        <f t="shared" si="52"/>
        <v>6.104892361025966</v>
      </c>
    </row>
    <row r="1120" spans="1:6">
      <c r="A1120" s="1">
        <v>41305</v>
      </c>
      <c r="B1120" s="2">
        <v>1.323654354508319E-3</v>
      </c>
      <c r="C1120">
        <v>1663.7</v>
      </c>
      <c r="D1120" s="2">
        <f t="shared" si="51"/>
        <v>-6.9537708538514043E-3</v>
      </c>
      <c r="E1120">
        <f t="shared" si="53"/>
        <v>7.5257280365833429E-2</v>
      </c>
      <c r="F1120">
        <f t="shared" si="52"/>
        <v>6.0544263706304289</v>
      </c>
    </row>
    <row r="1121" spans="1:6">
      <c r="A1121" s="1">
        <v>41333</v>
      </c>
      <c r="B1121" s="2">
        <v>1.6515813019202241E-3</v>
      </c>
      <c r="C1121">
        <v>1579.61</v>
      </c>
      <c r="D1121" s="2">
        <f t="shared" si="51"/>
        <v>-5.0543968263509154E-2</v>
      </c>
      <c r="E1121">
        <f t="shared" si="53"/>
        <v>7.5133191791117632E-2</v>
      </c>
      <c r="F1121">
        <f t="shared" si="52"/>
        <v>5.7389333213330502</v>
      </c>
    </row>
    <row r="1122" spans="1:6">
      <c r="A1122" s="1">
        <v>41364</v>
      </c>
      <c r="B1122" s="2">
        <v>1.2414877164492744E-3</v>
      </c>
      <c r="C1122">
        <v>1597.5</v>
      </c>
      <c r="D1122" s="2">
        <f t="shared" si="51"/>
        <v>1.1325580364773602E-2</v>
      </c>
      <c r="E1122">
        <f t="shared" si="53"/>
        <v>7.5040030514991293E-2</v>
      </c>
      <c r="F1122">
        <f t="shared" si="52"/>
        <v>5.7967334984380434</v>
      </c>
    </row>
    <row r="1123" spans="1:6">
      <c r="A1123" s="1">
        <v>41394</v>
      </c>
      <c r="B1123" s="2">
        <v>9.1207735967446801E-4</v>
      </c>
      <c r="C1123">
        <v>1476.71</v>
      </c>
      <c r="D1123" s="2">
        <f t="shared" si="51"/>
        <v>-7.5611893583724554E-2</v>
      </c>
      <c r="E1123">
        <f t="shared" si="53"/>
        <v>7.4971650569889067E-2</v>
      </c>
      <c r="F1123">
        <f t="shared" si="52"/>
        <v>5.3535486515019839</v>
      </c>
    </row>
    <row r="1124" spans="1:6">
      <c r="A1124" s="1">
        <v>41425</v>
      </c>
      <c r="B1124" s="2">
        <v>1.1592468385308585E-3</v>
      </c>
      <c r="C1124">
        <v>1387.8</v>
      </c>
      <c r="D1124" s="2">
        <f t="shared" si="51"/>
        <v>-6.0208165448869533E-2</v>
      </c>
      <c r="E1124">
        <f t="shared" si="53"/>
        <v>7.4884840555221543E-2</v>
      </c>
      <c r="F1124">
        <f t="shared" si="52"/>
        <v>5.0253956345520594</v>
      </c>
    </row>
    <row r="1125" spans="1:6">
      <c r="A1125" s="1">
        <v>41455</v>
      </c>
      <c r="B1125" s="2">
        <v>1.4877654706024757E-3</v>
      </c>
      <c r="C1125">
        <v>1234.53</v>
      </c>
      <c r="D1125" s="2">
        <f t="shared" si="51"/>
        <v>-0.11044098573281447</v>
      </c>
      <c r="E1125">
        <f t="shared" si="53"/>
        <v>7.477359498249378E-2</v>
      </c>
      <c r="F1125">
        <f t="shared" si="52"/>
        <v>4.4637449813219616</v>
      </c>
    </row>
    <row r="1126" spans="1:6">
      <c r="A1126" s="1">
        <v>41486</v>
      </c>
      <c r="B1126" s="2">
        <v>1.6515813019202241E-3</v>
      </c>
      <c r="C1126">
        <v>1325.07</v>
      </c>
      <c r="D1126" s="2">
        <f t="shared" si="51"/>
        <v>7.333965152730193E-2</v>
      </c>
      <c r="E1126">
        <f t="shared" si="53"/>
        <v>7.4650303936329876E-2</v>
      </c>
      <c r="F1126">
        <f t="shared" si="52"/>
        <v>4.7832146149377541</v>
      </c>
    </row>
    <row r="1127" spans="1:6">
      <c r="A1127" s="1">
        <v>41517</v>
      </c>
      <c r="B1127" s="2">
        <v>1.2414877164492744E-3</v>
      </c>
      <c r="C1127">
        <v>1395.27</v>
      </c>
      <c r="D1127" s="2">
        <f t="shared" si="51"/>
        <v>5.2978333220131901E-2</v>
      </c>
      <c r="E1127">
        <f t="shared" si="53"/>
        <v>7.4557741416195464E-2</v>
      </c>
      <c r="F1127">
        <f t="shared" si="52"/>
        <v>5.0303762024069245</v>
      </c>
    </row>
    <row r="1128" spans="1:6">
      <c r="A1128" s="1">
        <v>41547</v>
      </c>
      <c r="B1128" s="2">
        <v>9.9454180114277868E-4</v>
      </c>
      <c r="C1128">
        <v>1329.03</v>
      </c>
      <c r="D1128" s="2">
        <f t="shared" si="51"/>
        <v>-4.7474682319551098E-2</v>
      </c>
      <c r="E1128">
        <f t="shared" si="53"/>
        <v>7.4483664298548274E-2</v>
      </c>
      <c r="F1128">
        <f t="shared" si="52"/>
        <v>4.7868000175386722</v>
      </c>
    </row>
    <row r="1129" spans="1:6">
      <c r="A1129" s="1">
        <v>41578</v>
      </c>
      <c r="B1129" s="2">
        <v>8.295381143461622E-4</v>
      </c>
      <c r="C1129">
        <v>1323.06</v>
      </c>
      <c r="D1129" s="2">
        <f t="shared" si="51"/>
        <v>-4.4919979232974638E-3</v>
      </c>
      <c r="E1129">
        <f t="shared" si="53"/>
        <v>7.442192847233732E-2</v>
      </c>
      <c r="F1129">
        <f t="shared" si="52"/>
        <v>4.7613480021571926</v>
      </c>
    </row>
    <row r="1130" spans="1:6">
      <c r="A1130" s="1">
        <v>41608</v>
      </c>
      <c r="B1130" s="2">
        <v>9.9454180114277868E-4</v>
      </c>
      <c r="C1130">
        <v>1253.3499999999999</v>
      </c>
      <c r="D1130" s="2">
        <f t="shared" si="51"/>
        <v>-5.2688464619896291E-2</v>
      </c>
      <c r="E1130">
        <f t="shared" si="53"/>
        <v>7.4347986292138998E-2</v>
      </c>
      <c r="F1130">
        <f t="shared" si="52"/>
        <v>4.5059984825557322</v>
      </c>
    </row>
    <row r="1131" spans="1:6">
      <c r="A1131" s="1">
        <v>41639</v>
      </c>
      <c r="B1131" s="2">
        <v>1.2414877164492744E-3</v>
      </c>
      <c r="C1131">
        <v>1201.6400000000001</v>
      </c>
      <c r="D1131" s="2">
        <f t="shared" si="51"/>
        <v>-4.125743008736571E-2</v>
      </c>
      <c r="E1131">
        <f t="shared" si="53"/>
        <v>7.4255798630264394E-2</v>
      </c>
      <c r="F1131">
        <f t="shared" si="52"/>
        <v>4.3147358736011148</v>
      </c>
    </row>
    <row r="1132" spans="1:6">
      <c r="A1132" s="1">
        <v>41670</v>
      </c>
      <c r="B1132" s="2">
        <v>1.323654354508319E-3</v>
      </c>
      <c r="C1132">
        <v>1244.55</v>
      </c>
      <c r="D1132" s="2">
        <f t="shared" si="51"/>
        <v>3.5709530308578152E-2</v>
      </c>
      <c r="E1132">
        <f t="shared" si="53"/>
        <v>7.4157639547756948E-2</v>
      </c>
      <c r="F1132">
        <f t="shared" si="52"/>
        <v>4.4629057204623335</v>
      </c>
    </row>
    <row r="1133" spans="1:6">
      <c r="A1133" s="1">
        <v>41698</v>
      </c>
      <c r="B1133" s="2">
        <v>9.1207735967446801E-4</v>
      </c>
      <c r="C1133">
        <v>1326.39</v>
      </c>
      <c r="D1133" s="2">
        <f t="shared" si="51"/>
        <v>6.5758707966734997E-2</v>
      </c>
      <c r="E1133">
        <f t="shared" si="53"/>
        <v>7.409006367809931E-2</v>
      </c>
      <c r="F1133">
        <f t="shared" si="52"/>
        <v>4.752046400483283</v>
      </c>
    </row>
    <row r="1134" spans="1:6">
      <c r="A1134" s="1">
        <v>41729</v>
      </c>
      <c r="B1134" s="2">
        <v>1.2414877164492744E-3</v>
      </c>
      <c r="C1134">
        <v>1284.01</v>
      </c>
      <c r="D1134" s="2">
        <f t="shared" si="51"/>
        <v>-3.1951386847005825E-2</v>
      </c>
      <c r="E1134">
        <f t="shared" si="53"/>
        <v>7.3998195826940755E-2</v>
      </c>
      <c r="F1134">
        <f t="shared" si="52"/>
        <v>4.5945079025024347</v>
      </c>
    </row>
    <row r="1135" spans="1:6">
      <c r="A1135" s="1">
        <v>41759</v>
      </c>
      <c r="B1135" s="2">
        <v>1.6515813019202241E-3</v>
      </c>
      <c r="C1135">
        <v>1291.5999999999999</v>
      </c>
      <c r="D1135" s="2">
        <f t="shared" si="51"/>
        <v>5.9111689161299719E-3</v>
      </c>
      <c r="E1135">
        <f t="shared" si="53"/>
        <v>7.3876183303938733E-2</v>
      </c>
      <c r="F1135">
        <f t="shared" si="52"/>
        <v>4.6140463421357563</v>
      </c>
    </row>
    <row r="1136" spans="1:6">
      <c r="A1136" s="1">
        <v>41790</v>
      </c>
      <c r="B1136" s="2">
        <v>1.73337883251512E-3</v>
      </c>
      <c r="C1136">
        <v>1249.68</v>
      </c>
      <c r="D1136" s="2">
        <f t="shared" si="51"/>
        <v>-3.2455868689996836E-2</v>
      </c>
      <c r="E1136">
        <f t="shared" si="53"/>
        <v>7.3748349476024072E-2</v>
      </c>
      <c r="F1136">
        <f t="shared" si="52"/>
        <v>4.4565685383557998</v>
      </c>
    </row>
    <row r="1137" spans="1:6">
      <c r="A1137" s="1">
        <v>41820</v>
      </c>
      <c r="B1137" s="2">
        <v>1.73337883251512E-3</v>
      </c>
      <c r="C1137">
        <v>1327.33</v>
      </c>
      <c r="D1137" s="2">
        <f t="shared" si="51"/>
        <v>6.2135906792138762E-2</v>
      </c>
      <c r="E1137">
        <f t="shared" si="53"/>
        <v>7.3620736849135615E-2</v>
      </c>
      <c r="F1137">
        <f t="shared" si="52"/>
        <v>4.7252907467100274</v>
      </c>
    </row>
    <row r="1138" spans="1:6">
      <c r="A1138" s="1">
        <v>41851</v>
      </c>
      <c r="B1138" s="2">
        <v>1.6515813019202241E-3</v>
      </c>
      <c r="C1138">
        <v>1282.5899999999999</v>
      </c>
      <c r="D1138" s="2">
        <f t="shared" si="51"/>
        <v>-3.3706764708098191E-2</v>
      </c>
      <c r="E1138">
        <f t="shared" si="53"/>
        <v>7.3499346702418547E-2</v>
      </c>
      <c r="F1138">
        <f t="shared" si="52"/>
        <v>4.558487770167079</v>
      </c>
    </row>
    <row r="1139" spans="1:6">
      <c r="A1139" s="1">
        <v>41882</v>
      </c>
      <c r="B1139" s="2">
        <v>1.4057468926966799E-3</v>
      </c>
      <c r="C1139">
        <v>1287.32</v>
      </c>
      <c r="D1139" s="2">
        <f t="shared" si="51"/>
        <v>3.6878503652766348E-3</v>
      </c>
      <c r="E1139">
        <f t="shared" si="53"/>
        <v>7.3396170264133906E-2</v>
      </c>
      <c r="F1139">
        <f t="shared" si="52"/>
        <v>4.5688761075640745</v>
      </c>
    </row>
    <row r="1140" spans="1:6">
      <c r="A1140" s="1">
        <v>41912</v>
      </c>
      <c r="B1140" s="2">
        <v>1.4057468926966799E-3</v>
      </c>
      <c r="C1140">
        <v>1208.1500000000001</v>
      </c>
      <c r="D1140" s="2">
        <f t="shared" si="51"/>
        <v>-6.1499860174626275E-2</v>
      </c>
      <c r="E1140">
        <f t="shared" si="53"/>
        <v>7.3293138662203522E-2</v>
      </c>
      <c r="F1140">
        <f t="shared" si="52"/>
        <v>4.2818716380435866</v>
      </c>
    </row>
    <row r="1141" spans="1:6">
      <c r="A1141" s="1">
        <v>41943</v>
      </c>
      <c r="B1141" s="2">
        <v>1.4057468926966799E-3</v>
      </c>
      <c r="C1141">
        <v>1172.94</v>
      </c>
      <c r="D1141" s="2">
        <f t="shared" si="51"/>
        <v>-2.9143732152464574E-2</v>
      </c>
      <c r="E1141">
        <f t="shared" si="53"/>
        <v>7.3190251693309963E-2</v>
      </c>
      <c r="F1141">
        <f t="shared" si="52"/>
        <v>4.1512463163032471</v>
      </c>
    </row>
    <row r="1142" spans="1:6">
      <c r="A1142" s="1">
        <v>41973</v>
      </c>
      <c r="B1142" s="2">
        <v>1.0769315803607071E-3</v>
      </c>
      <c r="C1142">
        <v>1167.3800000000001</v>
      </c>
      <c r="D1142" s="2">
        <f t="shared" si="51"/>
        <v>-4.7402254164747859E-3</v>
      </c>
      <c r="E1142">
        <f t="shared" si="53"/>
        <v>7.3111515593279525E-2</v>
      </c>
      <c r="F1142">
        <f t="shared" si="52"/>
        <v>4.1271238430020709</v>
      </c>
    </row>
    <row r="1143" spans="1:6">
      <c r="A1143" s="1">
        <v>42004</v>
      </c>
      <c r="B1143" s="2">
        <v>6.6423464362252993E-4</v>
      </c>
      <c r="C1143">
        <v>1184.3699999999999</v>
      </c>
      <c r="D1143" s="2">
        <f t="shared" si="51"/>
        <v>1.4553958436841263E-2</v>
      </c>
      <c r="E1143">
        <f t="shared" si="53"/>
        <v>7.3062984627723329E-2</v>
      </c>
      <c r="F1143">
        <f t="shared" si="52"/>
        <v>4.1844104015249926</v>
      </c>
    </row>
    <row r="1144" spans="1:6">
      <c r="A1144" s="1">
        <v>42035</v>
      </c>
      <c r="B1144" s="2">
        <v>-8.3371552197619714E-5</v>
      </c>
      <c r="C1144">
        <v>1283.79</v>
      </c>
      <c r="D1144" s="2">
        <f t="shared" si="51"/>
        <v>8.3943362293877888E-2</v>
      </c>
      <c r="E1144">
        <f t="shared" si="53"/>
        <v>7.3069076510049624E-2</v>
      </c>
      <c r="F1144">
        <f t="shared" si="52"/>
        <v>4.536042056713578</v>
      </c>
    </row>
    <row r="1145" spans="1:6">
      <c r="A1145" s="1">
        <v>42063</v>
      </c>
      <c r="B1145" s="2">
        <v>0</v>
      </c>
      <c r="C1145">
        <v>1213.18</v>
      </c>
      <c r="D1145" s="2">
        <f t="shared" si="51"/>
        <v>-5.5001207362574744E-2</v>
      </c>
      <c r="E1145">
        <f t="shared" si="53"/>
        <v>7.3069076510049624E-2</v>
      </c>
      <c r="F1145">
        <f t="shared" si="52"/>
        <v>4.2865542669469141</v>
      </c>
    </row>
    <row r="1146" spans="1:6">
      <c r="A1146" s="1">
        <v>42094</v>
      </c>
      <c r="B1146" s="2">
        <v>-8.3371552197619714E-5</v>
      </c>
      <c r="C1146">
        <v>1183.57</v>
      </c>
      <c r="D1146" s="2">
        <f t="shared" si="51"/>
        <v>-2.4406930546168049E-2</v>
      </c>
      <c r="E1146">
        <f t="shared" si="53"/>
        <v>7.3075168900307949E-2</v>
      </c>
      <c r="F1146">
        <f t="shared" si="52"/>
        <v>4.1822813179563658</v>
      </c>
    </row>
    <row r="1147" spans="1:6">
      <c r="A1147" s="1">
        <v>42124</v>
      </c>
      <c r="B1147" s="2">
        <v>-1.6681963994558124E-4</v>
      </c>
      <c r="C1147">
        <v>1184.3699999999999</v>
      </c>
      <c r="D1147" s="2">
        <f t="shared" si="51"/>
        <v>6.75921153797443E-4</v>
      </c>
      <c r="E1147">
        <f t="shared" si="53"/>
        <v>7.3087361307605861E-2</v>
      </c>
      <c r="F1147">
        <f t="shared" si="52"/>
        <v>4.1858064851010308</v>
      </c>
    </row>
    <row r="1148" spans="1:6">
      <c r="A1148" s="1">
        <v>42155</v>
      </c>
      <c r="B1148" s="2">
        <v>0</v>
      </c>
      <c r="C1148">
        <v>1190.58</v>
      </c>
      <c r="D1148" s="2">
        <f t="shared" si="51"/>
        <v>5.2432939030877534E-3</v>
      </c>
      <c r="E1148">
        <f t="shared" si="53"/>
        <v>7.3087361307605861E-2</v>
      </c>
      <c r="F1148">
        <f t="shared" si="52"/>
        <v>4.2077538987238663</v>
      </c>
    </row>
    <row r="1149" spans="1:6">
      <c r="A1149" s="1">
        <v>42185</v>
      </c>
      <c r="B1149" s="2">
        <v>8.3295163273211514E-5</v>
      </c>
      <c r="C1149">
        <v>1172.3499999999999</v>
      </c>
      <c r="D1149" s="2">
        <f t="shared" si="51"/>
        <v>-1.5311864805389042E-2</v>
      </c>
      <c r="E1149">
        <f t="shared" si="53"/>
        <v>7.3081273990956569E-2</v>
      </c>
      <c r="F1149">
        <f t="shared" si="52"/>
        <v>4.1429802496759232</v>
      </c>
    </row>
    <row r="1150" spans="1:6">
      <c r="A1150" s="1">
        <v>42216</v>
      </c>
      <c r="B1150" s="2">
        <v>1.6651408382073463E-4</v>
      </c>
      <c r="C1150">
        <v>1095.8</v>
      </c>
      <c r="D1150" s="2">
        <f t="shared" si="51"/>
        <v>-6.5296199940290789E-2</v>
      </c>
      <c r="E1150">
        <f t="shared" si="53"/>
        <v>7.3069106955556268E-2</v>
      </c>
      <c r="F1150">
        <f t="shared" si="52"/>
        <v>3.8718146712716979</v>
      </c>
    </row>
    <row r="1151" spans="1:6">
      <c r="A1151" s="1">
        <v>42247</v>
      </c>
      <c r="B1151" s="2">
        <v>1.6651408382073463E-4</v>
      </c>
      <c r="C1151">
        <v>1134.93</v>
      </c>
      <c r="D1151" s="2">
        <f t="shared" si="51"/>
        <v>3.5709070998357406E-2</v>
      </c>
      <c r="E1151">
        <f t="shared" si="53"/>
        <v>7.3056941945801424E-2</v>
      </c>
      <c r="F1151">
        <f t="shared" si="52"/>
        <v>4.0094059537015747</v>
      </c>
    </row>
    <row r="1152" spans="1:6">
      <c r="A1152" s="1">
        <v>42277</v>
      </c>
      <c r="B1152" s="2">
        <v>0</v>
      </c>
      <c r="C1152">
        <v>1115.0899999999999</v>
      </c>
      <c r="D1152" s="2">
        <f t="shared" si="51"/>
        <v>-1.7481254350488751E-2</v>
      </c>
      <c r="E1152">
        <f t="shared" si="53"/>
        <v>7.3056941945801424E-2</v>
      </c>
      <c r="F1152">
        <f t="shared" si="52"/>
        <v>3.9393165084305535</v>
      </c>
    </row>
    <row r="1153" spans="1:6">
      <c r="A1153" s="1">
        <v>42308</v>
      </c>
      <c r="B1153" s="2">
        <v>1.6651408382073463E-4</v>
      </c>
      <c r="C1153">
        <v>1142.1099999999999</v>
      </c>
      <c r="D1153" s="2">
        <f t="shared" si="51"/>
        <v>2.4231227972629998E-2</v>
      </c>
      <c r="E1153">
        <f t="shared" si="53"/>
        <v>7.3044778961354792E-2</v>
      </c>
      <c r="F1153">
        <f t="shared" si="52"/>
        <v>4.0340992504619466</v>
      </c>
    </row>
    <row r="1154" spans="1:6">
      <c r="A1154" s="1">
        <v>42338</v>
      </c>
      <c r="B1154" s="2">
        <v>4.1571484472902043E-4</v>
      </c>
      <c r="C1154">
        <v>1064.77</v>
      </c>
      <c r="D1154" s="2">
        <f t="shared" si="51"/>
        <v>-6.7716769838281676E-2</v>
      </c>
      <c r="E1154">
        <f t="shared" si="53"/>
        <v>7.3014425780678405E-2</v>
      </c>
      <c r="F1154">
        <f t="shared" si="52"/>
        <v>3.759360258147634</v>
      </c>
    </row>
    <row r="1155" spans="1:6">
      <c r="A1155" s="1">
        <v>42369</v>
      </c>
      <c r="B1155" s="2">
        <v>5.8147013295517525E-4</v>
      </c>
      <c r="C1155">
        <v>1061.0999999999999</v>
      </c>
      <c r="D1155" s="2">
        <f t="shared" si="51"/>
        <v>-3.4467537590278097E-3</v>
      </c>
      <c r="E1155">
        <f t="shared" si="53"/>
        <v>7.297199474519192E-2</v>
      </c>
      <c r="F1155">
        <f t="shared" si="52"/>
        <v>3.7442255137390359</v>
      </c>
    </row>
    <row r="1156" spans="1:6">
      <c r="A1156" s="1">
        <v>42400</v>
      </c>
      <c r="B1156" s="2">
        <v>1.1592468385308585E-3</v>
      </c>
      <c r="C1156">
        <v>1118.21</v>
      </c>
      <c r="D1156" s="2">
        <f t="shared" si="51"/>
        <v>5.3821505984356088E-2</v>
      </c>
      <c r="E1156">
        <f t="shared" si="53"/>
        <v>7.2887500141084957E-2</v>
      </c>
      <c r="F1156">
        <f t="shared" si="52"/>
        <v>3.9411765731510031</v>
      </c>
    </row>
    <row r="1157" spans="1:6">
      <c r="A1157" s="1">
        <v>42429</v>
      </c>
      <c r="B1157" s="2">
        <v>8.295381143461622E-4</v>
      </c>
      <c r="C1157">
        <v>1238.67</v>
      </c>
      <c r="D1157" s="2">
        <f t="shared" ref="D1157:D1216" si="54">C1157/C1156-1</f>
        <v>0.10772574024557113</v>
      </c>
      <c r="E1157">
        <f t="shared" si="53"/>
        <v>7.2827087296415766E-2</v>
      </c>
      <c r="F1157">
        <f t="shared" ref="F1157:F1216" si="55">F1156*(1+D1157)/(1+B1157)</f>
        <v>4.3621241886581945</v>
      </c>
    </row>
    <row r="1158" spans="1:6">
      <c r="A1158" s="1">
        <v>42460</v>
      </c>
      <c r="B1158" s="2">
        <v>7.4692392313879807E-4</v>
      </c>
      <c r="C1158">
        <v>1232.75</v>
      </c>
      <c r="D1158" s="2">
        <f t="shared" si="54"/>
        <v>-4.7793197542526089E-3</v>
      </c>
      <c r="E1158">
        <f t="shared" ref="E1158:E1216" si="56">E1157/(1+B1158)</f>
        <v>7.2772731602229898E-2</v>
      </c>
      <c r="F1158">
        <f t="shared" si="55"/>
        <v>4.338036019470457</v>
      </c>
    </row>
    <row r="1159" spans="1:6">
      <c r="A1159" s="1">
        <v>42490</v>
      </c>
      <c r="B1159" s="2">
        <v>9.1207735967446801E-4</v>
      </c>
      <c r="C1159">
        <v>1293.53</v>
      </c>
      <c r="D1159" s="2">
        <f t="shared" si="54"/>
        <v>4.9304400730074915E-2</v>
      </c>
      <c r="E1159">
        <f t="shared" si="56"/>
        <v>7.270641772472014E-2</v>
      </c>
      <c r="F1159">
        <f t="shared" si="55"/>
        <v>4.5477723655443612</v>
      </c>
    </row>
    <row r="1160" spans="1:6">
      <c r="A1160" s="1">
        <v>42521</v>
      </c>
      <c r="B1160" s="2">
        <v>8.295381143461622E-4</v>
      </c>
      <c r="C1160">
        <v>1215.32</v>
      </c>
      <c r="D1160" s="2">
        <f t="shared" si="54"/>
        <v>-6.0462455451361752E-2</v>
      </c>
      <c r="E1160">
        <f t="shared" si="56"/>
        <v>7.2646154970311572E-2</v>
      </c>
      <c r="F1160">
        <f t="shared" si="55"/>
        <v>4.2692613664661119</v>
      </c>
    </row>
    <row r="1161" spans="1:6">
      <c r="A1161" s="1">
        <v>42551</v>
      </c>
      <c r="B1161" s="2">
        <v>8.295381143461622E-4</v>
      </c>
      <c r="C1161">
        <v>1321.9</v>
      </c>
      <c r="D1161" s="2">
        <f t="shared" si="54"/>
        <v>8.7697067439028498E-2</v>
      </c>
      <c r="E1161">
        <f t="shared" si="56"/>
        <v>7.258594216472021E-2</v>
      </c>
      <c r="F1161">
        <f t="shared" si="55"/>
        <v>4.6398141657419627</v>
      </c>
    </row>
    <row r="1162" spans="1:6">
      <c r="A1162" s="1">
        <v>42582</v>
      </c>
      <c r="B1162" s="2">
        <v>6.6423464362252993E-4</v>
      </c>
      <c r="C1162">
        <v>1351.28</v>
      </c>
      <c r="D1162" s="2">
        <f t="shared" si="54"/>
        <v>2.2225584386110775E-2</v>
      </c>
      <c r="E1162">
        <f t="shared" si="56"/>
        <v>7.253776007150993E-2</v>
      </c>
      <c r="F1162">
        <f t="shared" si="55"/>
        <v>4.7397884153496168</v>
      </c>
    </row>
    <row r="1163" spans="1:6">
      <c r="A1163" s="1">
        <v>42613</v>
      </c>
      <c r="B1163" s="2">
        <v>9.1207735967446801E-4</v>
      </c>
      <c r="C1163">
        <v>1308.97</v>
      </c>
      <c r="D1163" s="2">
        <f t="shared" si="54"/>
        <v>-3.1311053223610164E-2</v>
      </c>
      <c r="E1163">
        <f t="shared" si="56"/>
        <v>7.2471660310922323E-2</v>
      </c>
      <c r="F1163">
        <f t="shared" si="55"/>
        <v>4.5871967696899478</v>
      </c>
    </row>
    <row r="1164" spans="1:6">
      <c r="A1164" s="1">
        <v>42643</v>
      </c>
      <c r="B1164" s="2">
        <v>1.2414877164492744E-3</v>
      </c>
      <c r="C1164">
        <v>1315.87</v>
      </c>
      <c r="D1164" s="2">
        <f t="shared" si="54"/>
        <v>5.2713201983236591E-3</v>
      </c>
      <c r="E1164">
        <f t="shared" si="56"/>
        <v>7.2381799196325591E-2</v>
      </c>
      <c r="F1164">
        <f t="shared" si="55"/>
        <v>4.6056594830014053</v>
      </c>
    </row>
    <row r="1165" spans="1:6">
      <c r="A1165" s="1">
        <v>42674</v>
      </c>
      <c r="B1165" s="2">
        <v>1.323654354508319E-3</v>
      </c>
      <c r="C1165">
        <v>1277.21</v>
      </c>
      <c r="D1165" s="2">
        <f t="shared" si="54"/>
        <v>-2.9379801956120222E-2</v>
      </c>
      <c r="E1165">
        <f t="shared" si="56"/>
        <v>7.2286117362308472E-2</v>
      </c>
      <c r="F1165">
        <f t="shared" si="55"/>
        <v>4.4644367483710887</v>
      </c>
    </row>
    <row r="1166" spans="1:6">
      <c r="A1166" s="1">
        <v>42704</v>
      </c>
      <c r="B1166" s="2">
        <v>1.4057468926966799E-3</v>
      </c>
      <c r="C1166">
        <v>1173.2</v>
      </c>
      <c r="D1166" s="2">
        <f t="shared" si="54"/>
        <v>-8.143531604043186E-2</v>
      </c>
      <c r="E1166">
        <f t="shared" si="56"/>
        <v>7.2184644023272335E-2</v>
      </c>
      <c r="F1166">
        <f t="shared" si="55"/>
        <v>4.0951172325001552</v>
      </c>
    </row>
    <row r="1167" spans="1:6">
      <c r="A1167" s="1">
        <v>42735</v>
      </c>
      <c r="B1167" s="2">
        <v>1.73337883251512E-3</v>
      </c>
      <c r="C1167">
        <v>1147.5</v>
      </c>
      <c r="D1167" s="2">
        <f t="shared" si="54"/>
        <v>-2.1905898397545198E-2</v>
      </c>
      <c r="E1167">
        <f t="shared" si="56"/>
        <v>7.205973720013302E-2</v>
      </c>
      <c r="F1167">
        <f t="shared" si="55"/>
        <v>3.9984791313903645</v>
      </c>
    </row>
    <row r="1168" spans="1:6">
      <c r="A1168" s="1">
        <v>42766</v>
      </c>
      <c r="B1168" s="2">
        <v>2.0598362698427408E-3</v>
      </c>
      <c r="C1168">
        <v>1210.72</v>
      </c>
      <c r="D1168" s="2">
        <f t="shared" si="54"/>
        <v>5.5093681917211423E-2</v>
      </c>
      <c r="E1168">
        <f t="shared" si="56"/>
        <v>7.1911611055458166E-2</v>
      </c>
      <c r="F1168">
        <f t="shared" si="55"/>
        <v>4.2100979563377381</v>
      </c>
    </row>
    <row r="1169" spans="1:6">
      <c r="A1169" s="1">
        <v>42794</v>
      </c>
      <c r="B1169" s="2">
        <v>2.2226272943570713E-3</v>
      </c>
      <c r="C1169">
        <v>1248.44</v>
      </c>
      <c r="D1169" s="2">
        <f t="shared" si="54"/>
        <v>3.1155015197568359E-2</v>
      </c>
      <c r="E1169">
        <f t="shared" si="56"/>
        <v>7.1752132806653768E-2</v>
      </c>
      <c r="F1169">
        <f t="shared" si="55"/>
        <v>4.3316360097262541</v>
      </c>
    </row>
    <row r="1170" spans="1:6">
      <c r="A1170" s="1">
        <v>42825</v>
      </c>
      <c r="B1170" s="2">
        <v>1.9783315388433032E-3</v>
      </c>
      <c r="C1170">
        <v>1249.2</v>
      </c>
      <c r="D1170" s="2">
        <f t="shared" si="54"/>
        <v>6.087597321458027E-4</v>
      </c>
      <c r="E1170">
        <f t="shared" si="56"/>
        <v>7.1610463568065871E-2</v>
      </c>
      <c r="F1170">
        <f t="shared" si="55"/>
        <v>4.3257152364230178</v>
      </c>
    </row>
    <row r="1171" spans="1:6">
      <c r="A1171" s="1">
        <v>42855</v>
      </c>
      <c r="B1171" s="2">
        <v>1.8151029571964461E-3</v>
      </c>
      <c r="C1171">
        <v>1268.28</v>
      </c>
      <c r="D1171" s="2">
        <f t="shared" si="54"/>
        <v>1.5273775216138263E-2</v>
      </c>
      <c r="E1171">
        <f t="shared" si="56"/>
        <v>7.1480718704163421E-2</v>
      </c>
      <c r="F1171">
        <f t="shared" si="55"/>
        <v>4.3838281391739118</v>
      </c>
    </row>
    <row r="1172" spans="1:6">
      <c r="A1172" s="1">
        <v>42886</v>
      </c>
      <c r="B1172" s="2">
        <v>1.5697102274137009E-3</v>
      </c>
      <c r="C1172">
        <v>1268.92</v>
      </c>
      <c r="D1172" s="2">
        <f t="shared" si="54"/>
        <v>5.046204308196689E-4</v>
      </c>
      <c r="E1172">
        <f t="shared" si="56"/>
        <v>7.1368690540704549E-2</v>
      </c>
      <c r="F1172">
        <f t="shared" si="55"/>
        <v>4.3791662863109737</v>
      </c>
    </row>
    <row r="1173" spans="1:6">
      <c r="A1173" s="1">
        <v>42916</v>
      </c>
      <c r="B1173" s="2">
        <v>1.323654354508319E-3</v>
      </c>
      <c r="C1173">
        <v>1241.6099999999999</v>
      </c>
      <c r="D1173" s="2">
        <f t="shared" si="54"/>
        <v>-2.152223938467368E-2</v>
      </c>
      <c r="E1173">
        <f t="shared" si="56"/>
        <v>7.1274347939689439E-2</v>
      </c>
      <c r="F1173">
        <f t="shared" si="55"/>
        <v>4.279252569893516</v>
      </c>
    </row>
    <row r="1174" spans="1:6">
      <c r="A1174" s="1">
        <v>42947</v>
      </c>
      <c r="B1174" s="2">
        <v>1.4057468926966799E-3</v>
      </c>
      <c r="C1174">
        <v>1269.44</v>
      </c>
      <c r="D1174" s="2">
        <f t="shared" si="54"/>
        <v>2.2414445759940893E-2</v>
      </c>
      <c r="E1174">
        <f t="shared" si="56"/>
        <v>7.1174294895799795E-2</v>
      </c>
      <c r="F1174">
        <f t="shared" si="55"/>
        <v>4.3690278971239955</v>
      </c>
    </row>
    <row r="1175" spans="1:6">
      <c r="A1175" s="1">
        <v>42978</v>
      </c>
      <c r="B1175" s="2">
        <v>1.5697102274137009E-3</v>
      </c>
      <c r="C1175">
        <v>1321.43</v>
      </c>
      <c r="D1175" s="2">
        <f t="shared" si="54"/>
        <v>4.0955066801109163E-2</v>
      </c>
      <c r="E1175">
        <f t="shared" si="56"/>
        <v>7.1062746975084898E-2</v>
      </c>
      <c r="F1175">
        <f t="shared" si="55"/>
        <v>4.5408339330409371</v>
      </c>
    </row>
    <row r="1176" spans="1:6">
      <c r="A1176" s="1">
        <v>43008</v>
      </c>
      <c r="B1176" s="2">
        <v>1.8151029571964461E-3</v>
      </c>
      <c r="C1176">
        <v>1279.75</v>
      </c>
      <c r="D1176" s="2">
        <f t="shared" si="54"/>
        <v>-3.1541587522608161E-2</v>
      </c>
      <c r="E1176">
        <f t="shared" si="56"/>
        <v>7.0933994471953102E-2</v>
      </c>
      <c r="F1176">
        <f t="shared" si="55"/>
        <v>4.3896411714449766</v>
      </c>
    </row>
    <row r="1177" spans="1:6">
      <c r="A1177" s="1">
        <v>43039</v>
      </c>
      <c r="B1177" s="2">
        <v>1.6515813019202241E-3</v>
      </c>
      <c r="C1177">
        <v>1271.45</v>
      </c>
      <c r="D1177" s="2">
        <f t="shared" si="54"/>
        <v>-6.4856417268998046E-3</v>
      </c>
      <c r="E1177">
        <f t="shared" si="56"/>
        <v>7.0817034382110164E-2</v>
      </c>
      <c r="F1177">
        <f t="shared" si="55"/>
        <v>4.3539805785848209</v>
      </c>
    </row>
    <row r="1178" spans="1:6">
      <c r="A1178" s="1">
        <v>43069</v>
      </c>
      <c r="B1178" s="2">
        <v>1.8151029571964461E-3</v>
      </c>
      <c r="C1178">
        <v>1275.01</v>
      </c>
      <c r="D1178" s="2">
        <f t="shared" si="54"/>
        <v>2.7999528097839566E-3</v>
      </c>
      <c r="E1178">
        <f t="shared" si="56"/>
        <v>7.0688727064574797E-2</v>
      </c>
      <c r="F1178">
        <f t="shared" si="55"/>
        <v>4.3582608266249343</v>
      </c>
    </row>
    <row r="1179" spans="1:6">
      <c r="A1179" s="1">
        <v>43100</v>
      </c>
      <c r="B1179" s="2">
        <v>1.73337883251512E-3</v>
      </c>
      <c r="C1179">
        <v>1302.8</v>
      </c>
      <c r="D1179" s="2">
        <f t="shared" si="54"/>
        <v>2.1795907483078469E-2</v>
      </c>
      <c r="E1179">
        <f t="shared" si="56"/>
        <v>7.0566408745368958E-2</v>
      </c>
      <c r="F1179">
        <f t="shared" si="55"/>
        <v>4.4455472588717031</v>
      </c>
    </row>
    <row r="1180" spans="1:6">
      <c r="A1180" s="1">
        <v>43131</v>
      </c>
      <c r="B1180" s="2">
        <v>1.73337883251512E-3</v>
      </c>
      <c r="C1180">
        <v>1345.14</v>
      </c>
      <c r="D1180" s="2">
        <f t="shared" si="54"/>
        <v>3.2499232422474877E-2</v>
      </c>
      <c r="E1180">
        <f t="shared" si="56"/>
        <v>7.0444302083266519E-2</v>
      </c>
      <c r="F1180">
        <f t="shared" si="55"/>
        <v>4.5820816491433893</v>
      </c>
    </row>
    <row r="1181" spans="1:6">
      <c r="A1181" s="1">
        <v>43159</v>
      </c>
      <c r="B1181" s="2">
        <v>1.8151029571964461E-3</v>
      </c>
      <c r="C1181">
        <v>1318.31</v>
      </c>
      <c r="D1181" s="2">
        <f t="shared" si="54"/>
        <v>-1.9945879239335773E-2</v>
      </c>
      <c r="E1181">
        <f t="shared" si="56"/>
        <v>7.0316670087450586E-2</v>
      </c>
      <c r="F1181">
        <f t="shared" si="55"/>
        <v>4.4825517090419309</v>
      </c>
    </row>
    <row r="1182" spans="1:6">
      <c r="A1182" s="1">
        <v>43190</v>
      </c>
      <c r="B1182" s="2">
        <v>1.9783315388433032E-3</v>
      </c>
      <c r="C1182">
        <v>1325.48</v>
      </c>
      <c r="D1182" s="2">
        <f t="shared" si="54"/>
        <v>5.4387814702157034E-3</v>
      </c>
      <c r="E1182">
        <f t="shared" si="56"/>
        <v>7.0177835063017668E-2</v>
      </c>
      <c r="F1182">
        <f t="shared" si="55"/>
        <v>4.4980327282073898</v>
      </c>
    </row>
    <row r="1183" spans="1:6">
      <c r="A1183" s="1">
        <v>43220</v>
      </c>
      <c r="B1183" s="2">
        <v>2.0598362698427408E-3</v>
      </c>
      <c r="C1183">
        <v>1315.39</v>
      </c>
      <c r="D1183" s="2">
        <f t="shared" si="54"/>
        <v>-7.6123366629446965E-3</v>
      </c>
      <c r="E1183">
        <f t="shared" si="56"/>
        <v>7.0033577360264165E-2</v>
      </c>
      <c r="F1183">
        <f t="shared" si="55"/>
        <v>4.4546164083132513</v>
      </c>
    </row>
    <row r="1184" spans="1:6">
      <c r="A1184" s="1">
        <v>43251</v>
      </c>
      <c r="B1184" s="2">
        <v>2.3039138595752906E-3</v>
      </c>
      <c r="C1184">
        <v>1298.51</v>
      </c>
      <c r="D1184" s="2">
        <f t="shared" si="54"/>
        <v>-1.2832696006507605E-2</v>
      </c>
      <c r="E1184">
        <f t="shared" si="56"/>
        <v>6.9872596915825272E-2</v>
      </c>
      <c r="F1184">
        <f t="shared" si="55"/>
        <v>4.3873436083737154</v>
      </c>
    </row>
    <row r="1185" spans="1:6">
      <c r="A1185" s="1">
        <v>43281</v>
      </c>
      <c r="B1185" s="2">
        <v>2.3851279739270925E-3</v>
      </c>
      <c r="C1185">
        <v>1252.5999999999999</v>
      </c>
      <c r="D1185" s="2">
        <f t="shared" si="54"/>
        <v>-3.5355907925237462E-2</v>
      </c>
      <c r="E1185">
        <f t="shared" si="56"/>
        <v>6.9706338378199395E-2</v>
      </c>
      <c r="F1185">
        <f t="shared" si="55"/>
        <v>4.2221547124048699</v>
      </c>
    </row>
    <row r="1186" spans="1:6">
      <c r="A1186" s="1">
        <v>43312</v>
      </c>
      <c r="B1186" s="2">
        <v>2.3851279739270925E-3</v>
      </c>
      <c r="C1186">
        <v>1224.1500000000001</v>
      </c>
      <c r="D1186" s="2">
        <f t="shared" si="54"/>
        <v>-2.2712757464473765E-2</v>
      </c>
      <c r="E1186">
        <f t="shared" si="56"/>
        <v>6.9540475444895583E-2</v>
      </c>
      <c r="F1186">
        <f t="shared" si="55"/>
        <v>4.1164397009607878</v>
      </c>
    </row>
    <row r="1187" spans="1:6">
      <c r="A1187" s="1">
        <v>43343</v>
      </c>
      <c r="B1187" s="2">
        <v>2.2226272943570713E-3</v>
      </c>
      <c r="C1187">
        <v>1201.1500000000001</v>
      </c>
      <c r="D1187" s="2">
        <f t="shared" si="54"/>
        <v>-1.8788547155168867E-2</v>
      </c>
      <c r="E1187">
        <f t="shared" si="56"/>
        <v>6.9386255659214177E-2</v>
      </c>
      <c r="F1187">
        <f t="shared" si="55"/>
        <v>4.0301402797420343</v>
      </c>
    </row>
    <row r="1188" spans="1:6">
      <c r="A1188" s="1">
        <v>43373</v>
      </c>
      <c r="B1188" s="2">
        <v>1.8967538135683526E-3</v>
      </c>
      <c r="C1188">
        <v>1190.8800000000001</v>
      </c>
      <c r="D1188" s="2">
        <f t="shared" si="54"/>
        <v>-8.5501394496940719E-3</v>
      </c>
      <c r="E1188">
        <f t="shared" si="56"/>
        <v>6.9254896170793945E-2</v>
      </c>
      <c r="F1188">
        <f t="shared" si="55"/>
        <v>3.9881175411931937</v>
      </c>
    </row>
    <row r="1189" spans="1:6">
      <c r="A1189" s="1">
        <v>43404</v>
      </c>
      <c r="B1189" s="2">
        <v>2.0598362698427408E-3</v>
      </c>
      <c r="C1189">
        <v>1214.76</v>
      </c>
      <c r="D1189" s="2">
        <f t="shared" si="54"/>
        <v>2.0052398226521495E-2</v>
      </c>
      <c r="E1189">
        <f t="shared" si="56"/>
        <v>6.9112535663134217E-2</v>
      </c>
      <c r="F1189">
        <f t="shared" si="55"/>
        <v>4.059726490432741</v>
      </c>
    </row>
    <row r="1190" spans="1:6">
      <c r="A1190" s="1">
        <v>43434</v>
      </c>
      <c r="B1190" s="2">
        <v>1.8151029571964461E-3</v>
      </c>
      <c r="C1190">
        <v>1220.52</v>
      </c>
      <c r="D1190" s="2">
        <f t="shared" si="54"/>
        <v>4.7416773683690572E-3</v>
      </c>
      <c r="E1190">
        <f t="shared" si="56"/>
        <v>6.898731658079936E-2</v>
      </c>
      <c r="F1190">
        <f t="shared" si="55"/>
        <v>4.0715860557638974</v>
      </c>
    </row>
    <row r="1191" spans="1:6">
      <c r="A1191" s="1">
        <v>43465</v>
      </c>
      <c r="B1191" s="2">
        <v>1.5697102274137009E-3</v>
      </c>
      <c r="C1191">
        <v>1282.49</v>
      </c>
      <c r="D1191" s="2">
        <f t="shared" si="54"/>
        <v>5.0773440828499439E-2</v>
      </c>
      <c r="E1191">
        <f t="shared" si="56"/>
        <v>6.8879196202064938E-2</v>
      </c>
      <c r="F1191">
        <f t="shared" si="55"/>
        <v>4.2716093006376434</v>
      </c>
    </row>
    <row r="1192" spans="1:6">
      <c r="A1192" s="1">
        <v>43496</v>
      </c>
      <c r="B1192" s="2">
        <v>1.323654354508319E-3</v>
      </c>
      <c r="C1192">
        <v>1321.25</v>
      </c>
      <c r="D1192" s="2">
        <f t="shared" si="54"/>
        <v>3.0222457874915287E-2</v>
      </c>
      <c r="E1192">
        <f t="shared" si="56"/>
        <v>6.8788144475091934E-2</v>
      </c>
      <c r="F1192">
        <f t="shared" si="55"/>
        <v>4.3948905168140922</v>
      </c>
    </row>
    <row r="1193" spans="1:6">
      <c r="A1193" s="1">
        <v>43524</v>
      </c>
      <c r="B1193" s="2">
        <v>1.2414877164492744E-3</v>
      </c>
      <c r="C1193">
        <v>1313.32</v>
      </c>
      <c r="D1193" s="2">
        <f t="shared" si="54"/>
        <v>-6.0018921475875064E-3</v>
      </c>
      <c r="E1193">
        <f t="shared" si="56"/>
        <v>6.8702850729825807E-2</v>
      </c>
      <c r="F1193">
        <f t="shared" si="55"/>
        <v>4.3630961276835123</v>
      </c>
    </row>
    <row r="1194" spans="1:6">
      <c r="A1194" s="1">
        <v>43555</v>
      </c>
      <c r="B1194" s="2">
        <v>1.5697102274137009E-3</v>
      </c>
      <c r="C1194">
        <v>1292.3800000000001</v>
      </c>
      <c r="D1194" s="2">
        <f t="shared" si="54"/>
        <v>-1.5944324307860858E-2</v>
      </c>
      <c r="E1194">
        <f t="shared" si="56"/>
        <v>6.8595176180224468E-2</v>
      </c>
      <c r="F1194">
        <f t="shared" si="55"/>
        <v>4.2868004734912333</v>
      </c>
    </row>
    <row r="1195" spans="1:6">
      <c r="A1195" s="1">
        <v>43585</v>
      </c>
      <c r="B1195" s="2">
        <v>1.6515813019202241E-3</v>
      </c>
      <c r="C1195">
        <v>1283.53</v>
      </c>
      <c r="D1195" s="2">
        <f t="shared" si="54"/>
        <v>-6.8478311332581532E-3</v>
      </c>
      <c r="E1195">
        <f t="shared" si="56"/>
        <v>6.8482072469816579E-2</v>
      </c>
      <c r="F1195">
        <f t="shared" si="55"/>
        <v>4.250425264854151</v>
      </c>
    </row>
    <row r="1196" spans="1:6">
      <c r="A1196" s="1">
        <v>43616</v>
      </c>
      <c r="B1196" s="2">
        <v>1.4877654706024757E-3</v>
      </c>
      <c r="C1196">
        <v>1305.58</v>
      </c>
      <c r="D1196" s="2">
        <f t="shared" si="54"/>
        <v>1.7179185527412599E-2</v>
      </c>
      <c r="E1196">
        <f t="shared" si="56"/>
        <v>6.8380338563234097E-2</v>
      </c>
      <c r="F1196">
        <f t="shared" si="55"/>
        <v>4.3170213936841071</v>
      </c>
    </row>
    <row r="1197" spans="1:6">
      <c r="A1197" s="1">
        <v>43646</v>
      </c>
      <c r="B1197" s="2">
        <v>1.323654354508319E-3</v>
      </c>
      <c r="C1197">
        <v>1409.55</v>
      </c>
      <c r="D1197" s="2">
        <f t="shared" si="54"/>
        <v>7.9635104704422588E-2</v>
      </c>
      <c r="E1197">
        <f t="shared" si="56"/>
        <v>6.8289946278473457E-2</v>
      </c>
      <c r="F1197">
        <f t="shared" si="55"/>
        <v>4.6546467010068877</v>
      </c>
    </row>
    <row r="1198" spans="1:6">
      <c r="A1198" s="1">
        <v>43677</v>
      </c>
      <c r="B1198" s="2">
        <v>1.4877654706024757E-3</v>
      </c>
      <c r="C1198">
        <v>1413.78</v>
      </c>
      <c r="D1198" s="2">
        <f t="shared" si="54"/>
        <v>3.0009577524741093E-3</v>
      </c>
      <c r="E1198">
        <f t="shared" si="56"/>
        <v>6.818849778597523E-2</v>
      </c>
      <c r="F1198">
        <f t="shared" si="55"/>
        <v>4.6616796131458518</v>
      </c>
    </row>
    <row r="1199" spans="1:6">
      <c r="A1199" s="1">
        <v>43708</v>
      </c>
      <c r="B1199" s="2">
        <v>1.4057468926966799E-3</v>
      </c>
      <c r="C1199">
        <v>1520.38</v>
      </c>
      <c r="D1199" s="2">
        <f t="shared" si="54"/>
        <v>7.5400698835745406E-2</v>
      </c>
      <c r="E1199">
        <f t="shared" si="56"/>
        <v>6.8092776576887185E-2</v>
      </c>
      <c r="F1199">
        <f t="shared" si="55"/>
        <v>5.0061361533833617</v>
      </c>
    </row>
    <row r="1200" spans="1:6">
      <c r="A1200" s="1">
        <v>43738</v>
      </c>
      <c r="B1200" s="2">
        <v>1.4057468926966799E-3</v>
      </c>
      <c r="C1200">
        <v>1472.49</v>
      </c>
      <c r="D1200" s="2">
        <f t="shared" si="54"/>
        <v>-3.1498704271300637E-2</v>
      </c>
      <c r="E1200">
        <f t="shared" si="56"/>
        <v>6.7997189738699906E-2</v>
      </c>
      <c r="F1200">
        <f t="shared" si="55"/>
        <v>4.8416432262252602</v>
      </c>
    </row>
    <row r="1201" spans="1:6">
      <c r="A1201" s="1">
        <v>43769</v>
      </c>
      <c r="B1201" s="2">
        <v>1.4877654706024757E-3</v>
      </c>
      <c r="C1201">
        <v>1512.99</v>
      </c>
      <c r="D1201" s="2">
        <f t="shared" si="54"/>
        <v>2.7504431269482321E-2</v>
      </c>
      <c r="E1201">
        <f t="shared" si="56"/>
        <v>6.7896176152234672E-2</v>
      </c>
      <c r="F1201">
        <f t="shared" si="55"/>
        <v>4.9674195143408939</v>
      </c>
    </row>
    <row r="1202" spans="1:6">
      <c r="A1202" s="1">
        <v>43799</v>
      </c>
      <c r="B1202" s="2">
        <v>1.73337883251512E-3</v>
      </c>
      <c r="C1202">
        <v>1463.98</v>
      </c>
      <c r="D1202" s="2">
        <f t="shared" si="54"/>
        <v>-3.2392811585007175E-2</v>
      </c>
      <c r="E1202">
        <f t="shared" si="56"/>
        <v>6.777869000568322E-2</v>
      </c>
      <c r="F1202">
        <f t="shared" si="55"/>
        <v>4.7981937424816374</v>
      </c>
    </row>
    <row r="1203" spans="1:6">
      <c r="A1203" s="1">
        <v>43830</v>
      </c>
      <c r="B1203" s="2">
        <v>1.8967538135683526E-3</v>
      </c>
      <c r="C1203">
        <v>1517.27</v>
      </c>
      <c r="D1203" s="2">
        <f t="shared" si="54"/>
        <v>3.640077050232926E-2</v>
      </c>
      <c r="E1203">
        <f t="shared" si="56"/>
        <v>6.7650373900997179E-2</v>
      </c>
      <c r="F1203">
        <f t="shared" si="55"/>
        <v>4.9634372731511673</v>
      </c>
    </row>
    <row r="1204" spans="1:6">
      <c r="A1204" s="1">
        <v>43861</v>
      </c>
      <c r="B1204" s="2">
        <v>2.0598362698427408E-3</v>
      </c>
      <c r="C1204">
        <v>1589.16</v>
      </c>
      <c r="D1204" s="2">
        <f t="shared" si="54"/>
        <v>4.7381151673729915E-2</v>
      </c>
      <c r="E1204">
        <f t="shared" si="56"/>
        <v>6.751131165263044E-2</v>
      </c>
      <c r="F1204">
        <f t="shared" si="55"/>
        <v>5.187924372625452</v>
      </c>
    </row>
    <row r="1205" spans="1:6">
      <c r="A1205" s="1">
        <v>43890</v>
      </c>
      <c r="B1205" s="2">
        <v>1.8967538135683526E-3</v>
      </c>
      <c r="C1205">
        <v>1585.69</v>
      </c>
      <c r="D1205" s="2">
        <f t="shared" si="54"/>
        <v>-2.1835435072616871E-3</v>
      </c>
      <c r="E1205">
        <f t="shared" si="56"/>
        <v>6.7383501738735904E-2</v>
      </c>
      <c r="F1205">
        <f t="shared" si="55"/>
        <v>5.1667961736990469</v>
      </c>
    </row>
    <row r="1206" spans="1:6">
      <c r="A1206" s="1">
        <v>43921</v>
      </c>
      <c r="B1206" s="2">
        <v>1.2414877164492744E-3</v>
      </c>
      <c r="C1206">
        <v>1577.18</v>
      </c>
      <c r="D1206" s="2">
        <f t="shared" si="54"/>
        <v>-5.366748860117676E-3</v>
      </c>
      <c r="E1206">
        <f t="shared" si="56"/>
        <v>6.7299949677893142E-2</v>
      </c>
      <c r="F1206">
        <f t="shared" si="55"/>
        <v>5.1326950983065602</v>
      </c>
    </row>
    <row r="1207" spans="1:6">
      <c r="A1207" s="1">
        <v>43951</v>
      </c>
      <c r="B1207" s="2">
        <v>2.4965690741618474E-4</v>
      </c>
      <c r="C1207">
        <v>1686.5</v>
      </c>
      <c r="D1207" s="2">
        <f t="shared" si="54"/>
        <v>6.9313585006150147E-2</v>
      </c>
      <c r="E1207">
        <f t="shared" si="56"/>
        <v>6.7283151974250041E-2</v>
      </c>
      <c r="F1207">
        <f t="shared" si="55"/>
        <v>5.4870907062172556</v>
      </c>
    </row>
    <row r="1208" spans="1:6">
      <c r="A1208" s="1">
        <v>43982</v>
      </c>
      <c r="B1208" s="2">
        <v>8.3295163273211514E-5</v>
      </c>
      <c r="C1208">
        <v>1730.27</v>
      </c>
      <c r="D1208" s="2">
        <f t="shared" si="54"/>
        <v>2.5953157426623186E-2</v>
      </c>
      <c r="E1208">
        <f t="shared" si="56"/>
        <v>6.7277548079898108E-2</v>
      </c>
      <c r="F1208">
        <f t="shared" si="55"/>
        <v>5.6290291642265693</v>
      </c>
    </row>
    <row r="1209" spans="1:6">
      <c r="A1209" s="1">
        <v>44012</v>
      </c>
      <c r="B1209" s="2">
        <v>4.9863024788132648E-4</v>
      </c>
      <c r="C1209">
        <v>1780.96</v>
      </c>
      <c r="D1209" s="2">
        <f t="shared" si="54"/>
        <v>2.9296005825680371E-2</v>
      </c>
      <c r="E1209">
        <f t="shared" si="56"/>
        <v>6.7244018178445247E-2</v>
      </c>
      <c r="F1209">
        <f t="shared" si="55"/>
        <v>5.7910496428957456</v>
      </c>
    </row>
    <row r="1210" spans="1:6">
      <c r="A1210" s="1">
        <v>44043</v>
      </c>
      <c r="B1210" s="2">
        <v>8.295381143461622E-4</v>
      </c>
      <c r="C1210">
        <v>1975.86</v>
      </c>
      <c r="D1210" s="2">
        <f t="shared" si="54"/>
        <v>0.10943536070433924</v>
      </c>
      <c r="E1210">
        <f t="shared" si="56"/>
        <v>6.7188282936911606E-2</v>
      </c>
      <c r="F1210">
        <f t="shared" si="55"/>
        <v>6.4194700543387988</v>
      </c>
    </row>
    <row r="1211" spans="1:6">
      <c r="A1211" s="1">
        <v>44074</v>
      </c>
      <c r="B1211" s="2">
        <v>1.0769315803607071E-3</v>
      </c>
      <c r="C1211">
        <v>1967.8</v>
      </c>
      <c r="D1211" s="2">
        <f t="shared" si="54"/>
        <v>-4.0792363831445577E-3</v>
      </c>
      <c r="E1211">
        <f t="shared" si="56"/>
        <v>6.7116003593094595E-2</v>
      </c>
      <c r="F1211">
        <f t="shared" si="55"/>
        <v>6.3864057964454419</v>
      </c>
    </row>
    <row r="1212" spans="1:6">
      <c r="A1212" s="1">
        <v>44104</v>
      </c>
      <c r="B1212" s="2">
        <v>1.1592468385308585E-3</v>
      </c>
      <c r="C1212">
        <v>1885.82</v>
      </c>
      <c r="D1212" s="2">
        <f t="shared" si="54"/>
        <v>-4.1660737879865906E-2</v>
      </c>
      <c r="E1212">
        <f t="shared" si="56"/>
        <v>6.7038289667736756E-2</v>
      </c>
      <c r="F1212">
        <f t="shared" si="55"/>
        <v>6.113256645126282</v>
      </c>
    </row>
    <row r="1213" spans="1:6">
      <c r="A1213" s="1">
        <v>44135</v>
      </c>
      <c r="B1213" s="2">
        <v>9.9454180114277868E-4</v>
      </c>
      <c r="C1213">
        <v>1878.81</v>
      </c>
      <c r="D1213" s="2">
        <f t="shared" si="54"/>
        <v>-3.7172158530506261E-3</v>
      </c>
      <c r="E1213">
        <f t="shared" si="56"/>
        <v>6.6971683528974285E-2</v>
      </c>
      <c r="F1213">
        <f t="shared" si="55"/>
        <v>6.0844810798390894</v>
      </c>
    </row>
    <row r="1214" spans="1:6">
      <c r="A1214" s="1">
        <v>44165</v>
      </c>
      <c r="B1214" s="2">
        <v>9.9454180114277868E-4</v>
      </c>
      <c r="C1214">
        <v>1776.95</v>
      </c>
      <c r="D1214" s="2">
        <f t="shared" si="54"/>
        <v>-5.4215168111730216E-2</v>
      </c>
      <c r="E1214">
        <f t="shared" si="56"/>
        <v>6.6905143566985459E-2</v>
      </c>
      <c r="F1214">
        <f t="shared" si="55"/>
        <v>5.7488924014194875</v>
      </c>
    </row>
    <row r="1215" spans="1:6">
      <c r="A1215" s="1">
        <v>44196</v>
      </c>
      <c r="B1215" s="2">
        <v>1.1592468385308585E-3</v>
      </c>
      <c r="C1215">
        <v>1898.36</v>
      </c>
      <c r="D1215" s="2">
        <f t="shared" si="54"/>
        <v>6.8324938799628532E-2</v>
      </c>
      <c r="E1215">
        <f t="shared" si="56"/>
        <v>6.6827673797409434E-2</v>
      </c>
      <c r="F1215">
        <f t="shared" si="55"/>
        <v>6.1345736378167501</v>
      </c>
    </row>
    <row r="1216" spans="1:6">
      <c r="A1216" s="1">
        <v>44227</v>
      </c>
      <c r="B1216" s="2">
        <v>1.1592468385308585E-3</v>
      </c>
      <c r="C1216">
        <v>1847.65</v>
      </c>
      <c r="D1216" s="2">
        <f t="shared" si="54"/>
        <v>-2.6712530816072722E-2</v>
      </c>
      <c r="E1216">
        <f t="shared" si="56"/>
        <v>6.6750293730431426E-2</v>
      </c>
      <c r="F1216">
        <f t="shared" si="55"/>
        <v>5.9637901456011537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642B0-1D4A-45AD-A753-126AFC7E5BD1}">
  <sheetPr>
    <tabColor rgb="FFFF0000"/>
  </sheetPr>
  <dimension ref="A1:C579"/>
  <sheetViews>
    <sheetView topLeftCell="A556" workbookViewId="0">
      <selection sqref="A1:A1048576"/>
    </sheetView>
  </sheetViews>
  <sheetFormatPr defaultRowHeight="15"/>
  <cols>
    <col min="1" max="1" width="10.7109375" style="1" bestFit="1" customWidth="1"/>
    <col min="2" max="2" width="29.85546875" style="330" bestFit="1" customWidth="1"/>
    <col min="3" max="3" width="30.42578125" style="330" bestFit="1" customWidth="1"/>
  </cols>
  <sheetData>
    <row r="1" spans="1:3">
      <c r="A1" s="1" t="s">
        <v>0</v>
      </c>
      <c r="B1" s="330" t="s">
        <v>17</v>
      </c>
      <c r="C1" s="330" t="s">
        <v>18</v>
      </c>
    </row>
    <row r="2" spans="1:3">
      <c r="A2" s="1">
        <f>'Market Data'!A4</f>
        <v>26665</v>
      </c>
      <c r="B2" s="330">
        <f>'Market Data'!G4</f>
        <v>1</v>
      </c>
      <c r="C2" s="330">
        <f>'Market Data'!H4</f>
        <v>1</v>
      </c>
    </row>
    <row r="3" spans="1:3">
      <c r="A3" s="1">
        <f>'Market Data'!A5</f>
        <v>26695</v>
      </c>
      <c r="B3" s="330">
        <f>'Market Data'!G5</f>
        <v>0.99705707692648293</v>
      </c>
      <c r="C3" s="330">
        <f>'Market Data'!H5</f>
        <v>1.0162462524016758</v>
      </c>
    </row>
    <row r="4" spans="1:3">
      <c r="A4" s="1">
        <f>'Market Data'!A6</f>
        <v>26723</v>
      </c>
      <c r="B4" s="330">
        <f>'Market Data'!G6</f>
        <v>0.99388329567498057</v>
      </c>
      <c r="C4" s="330">
        <f>'Market Data'!H6</f>
        <v>1.1539061264134498</v>
      </c>
    </row>
    <row r="5" spans="1:3">
      <c r="A5" s="1">
        <f>'Market Data'!A7</f>
        <v>26754</v>
      </c>
      <c r="B5" s="330">
        <f>'Market Data'!G7</f>
        <v>0.99016541053017226</v>
      </c>
      <c r="C5" s="330">
        <f>'Market Data'!H7</f>
        <v>1.3071546813711574</v>
      </c>
    </row>
    <row r="6" spans="1:3">
      <c r="A6" s="1">
        <f>'Market Data'!A8</f>
        <v>26784</v>
      </c>
      <c r="B6" s="330">
        <f>'Market Data'!G8</f>
        <v>0.98606949729537952</v>
      </c>
      <c r="C6" s="330">
        <f>'Market Data'!H8</f>
        <v>1.3963274840436846</v>
      </c>
    </row>
    <row r="7" spans="1:3">
      <c r="A7" s="1">
        <f>'Market Data'!A9</f>
        <v>26815</v>
      </c>
      <c r="B7" s="330">
        <f>'Market Data'!G9</f>
        <v>0.98167972114943247</v>
      </c>
      <c r="C7" s="330">
        <f>'Market Data'!H9</f>
        <v>1.5661408913847001</v>
      </c>
    </row>
    <row r="8" spans="1:3">
      <c r="A8" s="1">
        <f>'Market Data'!A10</f>
        <v>26845</v>
      </c>
      <c r="B8" s="330">
        <f>'Market Data'!G10</f>
        <v>0.97692449178713647</v>
      </c>
      <c r="C8" s="330">
        <f>'Market Data'!H10</f>
        <v>1.8361472375758241</v>
      </c>
    </row>
    <row r="9" spans="1:3">
      <c r="A9" s="1">
        <f>'Market Data'!A11</f>
        <v>26876</v>
      </c>
      <c r="B9" s="330">
        <f>'Market Data'!G11</f>
        <v>0.97242193945931465</v>
      </c>
      <c r="C9" s="330">
        <f>'Market Data'!H11</f>
        <v>1.8284453835835695</v>
      </c>
    </row>
    <row r="10" spans="1:3">
      <c r="A10" s="1">
        <f>'Market Data'!A12</f>
        <v>26907</v>
      </c>
      <c r="B10" s="330">
        <f>'Market Data'!G12</f>
        <v>0.96665401377473814</v>
      </c>
      <c r="C10" s="330">
        <f>'Market Data'!H12</f>
        <v>1.6147704977404338</v>
      </c>
    </row>
    <row r="11" spans="1:3">
      <c r="A11" s="1">
        <f>'Market Data'!A13</f>
        <v>26937</v>
      </c>
      <c r="B11" s="330">
        <f>'Market Data'!G13</f>
        <v>0.96092030057072464</v>
      </c>
      <c r="C11" s="330">
        <f>'Market Data'!H13</f>
        <v>1.5482078446216176</v>
      </c>
    </row>
    <row r="12" spans="1:3">
      <c r="A12" s="1">
        <f>'Market Data'!A14</f>
        <v>26968</v>
      </c>
      <c r="B12" s="330">
        <f>'Market Data'!G14</f>
        <v>0.95492472524497274</v>
      </c>
      <c r="C12" s="330">
        <f>'Market Data'!H14</f>
        <v>1.4953663980991541</v>
      </c>
    </row>
    <row r="13" spans="1:3">
      <c r="A13" s="1">
        <f>'Market Data'!A15</f>
        <v>26998</v>
      </c>
      <c r="B13" s="330">
        <f>'Market Data'!G15</f>
        <v>0.94860068444303791</v>
      </c>
      <c r="C13" s="330">
        <f>'Market Data'!H15</f>
        <v>1.407390344216694</v>
      </c>
    </row>
    <row r="14" spans="1:3">
      <c r="A14" s="1">
        <f>'Market Data'!A16</f>
        <v>27029</v>
      </c>
      <c r="B14" s="330">
        <f>'Market Data'!G16</f>
        <v>0.94202907030315364</v>
      </c>
      <c r="C14" s="330">
        <f>'Market Data'!H16</f>
        <v>1.5730455700634112</v>
      </c>
    </row>
    <row r="15" spans="1:3">
      <c r="A15" s="1">
        <f>'Market Data'!A17</f>
        <v>27060</v>
      </c>
      <c r="B15" s="330">
        <f>'Market Data'!G17</f>
        <v>0.93500269249778112</v>
      </c>
      <c r="C15" s="330">
        <f>'Market Data'!H17</f>
        <v>1.8900484719729056</v>
      </c>
    </row>
    <row r="16" spans="1:3">
      <c r="A16" s="1">
        <f>'Market Data'!A18</f>
        <v>27088</v>
      </c>
      <c r="B16" s="330">
        <f>'Market Data'!G18</f>
        <v>0.9276058333202154</v>
      </c>
      <c r="C16" s="330">
        <f>'Market Data'!H18</f>
        <v>2.1804760497527149</v>
      </c>
    </row>
    <row r="17" spans="1:3">
      <c r="A17" s="1">
        <f>'Market Data'!A19</f>
        <v>27119</v>
      </c>
      <c r="B17" s="330">
        <f>'Market Data'!G19</f>
        <v>0.91998917008130376</v>
      </c>
      <c r="C17" s="330">
        <f>'Market Data'!H19</f>
        <v>2.424418338680852</v>
      </c>
    </row>
    <row r="18" spans="1:3">
      <c r="A18" s="1">
        <f>'Market Data'!A20</f>
        <v>27149</v>
      </c>
      <c r="B18" s="330">
        <f>'Market Data'!G20</f>
        <v>0.91264197297664951</v>
      </c>
      <c r="C18" s="330">
        <f>'Market Data'!H20</f>
        <v>2.4596065314582725</v>
      </c>
    </row>
    <row r="19" spans="1:3">
      <c r="A19" s="1">
        <f>'Market Data'!A21</f>
        <v>27180</v>
      </c>
      <c r="B19" s="330">
        <f>'Market Data'!G21</f>
        <v>0.90494351045720911</v>
      </c>
      <c r="C19" s="330">
        <f>'Market Data'!H21</f>
        <v>2.3118467681481554</v>
      </c>
    </row>
    <row r="20" spans="1:3">
      <c r="A20" s="1">
        <f>'Market Data'!A22</f>
        <v>27210</v>
      </c>
      <c r="B20" s="330">
        <f>'Market Data'!G22</f>
        <v>0.89717502291938511</v>
      </c>
      <c r="C20" s="330">
        <f>'Market Data'!H22</f>
        <v>2.1632713351881914</v>
      </c>
    </row>
    <row r="21" spans="1:3">
      <c r="A21" s="1">
        <f>'Market Data'!A23</f>
        <v>27241</v>
      </c>
      <c r="B21" s="330">
        <f>'Market Data'!G23</f>
        <v>0.88907336989809627</v>
      </c>
      <c r="C21" s="330">
        <f>'Market Data'!H23</f>
        <v>1.9890425665471736</v>
      </c>
    </row>
    <row r="22" spans="1:3">
      <c r="A22" s="1">
        <f>'Market Data'!A24</f>
        <v>27272</v>
      </c>
      <c r="B22" s="330">
        <f>'Market Data'!G24</f>
        <v>0.88144111958141624</v>
      </c>
      <c r="C22" s="330">
        <f>'Market Data'!H24</f>
        <v>2.1327813289324093</v>
      </c>
    </row>
    <row r="23" spans="1:3">
      <c r="A23" s="1">
        <f>'Market Data'!A25</f>
        <v>27302</v>
      </c>
      <c r="B23" s="330">
        <f>'Market Data'!G25</f>
        <v>0.87322092221882208</v>
      </c>
      <c r="C23" s="330">
        <f>'Market Data'!H25</f>
        <v>2.0736776617923751</v>
      </c>
    </row>
    <row r="24" spans="1:3">
      <c r="A24" s="1">
        <f>'Market Data'!A26</f>
        <v>27333</v>
      </c>
      <c r="B24" s="330">
        <f>'Market Data'!G26</f>
        <v>0.86494866306405627</v>
      </c>
      <c r="C24" s="330">
        <f>'Market Data'!H26</f>
        <v>2.1489054720906102</v>
      </c>
    </row>
    <row r="25" spans="1:3">
      <c r="A25" s="1">
        <f>'Market Data'!A27</f>
        <v>27363</v>
      </c>
      <c r="B25" s="330">
        <f>'Market Data'!G27</f>
        <v>0.85669111025588718</v>
      </c>
      <c r="C25" s="330">
        <f>'Market Data'!H27</f>
        <v>2.4350885164932645</v>
      </c>
    </row>
    <row r="26" spans="1:3">
      <c r="A26" s="1">
        <f>'Market Data'!A28</f>
        <v>27394</v>
      </c>
      <c r="B26" s="330">
        <f>'Market Data'!G28</f>
        <v>0.8484494008148018</v>
      </c>
      <c r="C26" s="330">
        <f>'Market Data'!H28</f>
        <v>2.4407357587200966</v>
      </c>
    </row>
    <row r="27" spans="1:3">
      <c r="A27" s="1">
        <f>'Market Data'!A29</f>
        <v>27425</v>
      </c>
      <c r="B27" s="330">
        <f>'Market Data'!G29</f>
        <v>0.8405995057903346</v>
      </c>
      <c r="C27" s="330">
        <f>'Market Data'!H29</f>
        <v>2.3122734019393034</v>
      </c>
    </row>
    <row r="28" spans="1:3">
      <c r="A28" s="1">
        <f>'Market Data'!A30</f>
        <v>27453</v>
      </c>
      <c r="B28" s="330">
        <f>'Market Data'!G30</f>
        <v>0.8331957859128819</v>
      </c>
      <c r="C28" s="330">
        <f>'Market Data'!H30</f>
        <v>2.369477923480932</v>
      </c>
    </row>
    <row r="29" spans="1:3">
      <c r="A29" s="1">
        <f>'Market Data'!A31</f>
        <v>27484</v>
      </c>
      <c r="B29" s="330">
        <f>'Market Data'!G31</f>
        <v>0.82641673931380111</v>
      </c>
      <c r="C29" s="330">
        <f>'Market Data'!H31</f>
        <v>2.303777284871646</v>
      </c>
    </row>
    <row r="30" spans="1:3">
      <c r="A30" s="1">
        <f>'Market Data'!A32</f>
        <v>27514</v>
      </c>
      <c r="B30" s="330">
        <f>'Market Data'!G32</f>
        <v>0.81975480786313926</v>
      </c>
      <c r="C30" s="330">
        <f>'Market Data'!H32</f>
        <v>2.1420599736057637</v>
      </c>
    </row>
    <row r="31" spans="1:3">
      <c r="A31" s="1">
        <f>'Market Data'!A33</f>
        <v>27545</v>
      </c>
      <c r="B31" s="330">
        <f>'Market Data'!G33</f>
        <v>0.81357849879148303</v>
      </c>
      <c r="C31" s="330">
        <f>'Market Data'!H33</f>
        <v>2.1259209716504111</v>
      </c>
    </row>
    <row r="32" spans="1:3">
      <c r="A32" s="1">
        <f>'Market Data'!A34</f>
        <v>27575</v>
      </c>
      <c r="B32" s="330">
        <f>'Market Data'!G34</f>
        <v>0.8075102042058423</v>
      </c>
      <c r="C32" s="330">
        <f>'Market Data'!H34</f>
        <v>2.10058788060118</v>
      </c>
    </row>
    <row r="33" spans="1:3">
      <c r="A33" s="1">
        <f>'Market Data'!A35</f>
        <v>27606</v>
      </c>
      <c r="B33" s="330">
        <f>'Market Data'!G35</f>
        <v>0.80130428796484432</v>
      </c>
      <c r="C33" s="330">
        <f>'Market Data'!H35</f>
        <v>2.0900864466239972</v>
      </c>
    </row>
    <row r="34" spans="1:3">
      <c r="A34" s="1">
        <f>'Market Data'!A36</f>
        <v>27637</v>
      </c>
      <c r="B34" s="330">
        <f>'Market Data'!G36</f>
        <v>0.79581413372807464</v>
      </c>
      <c r="C34" s="330">
        <f>'Market Data'!H36</f>
        <v>1.9898466369855492</v>
      </c>
    </row>
    <row r="35" spans="1:3">
      <c r="A35" s="1">
        <f>'Market Data'!A37</f>
        <v>27667</v>
      </c>
      <c r="B35" s="330">
        <f>'Market Data'!G37</f>
        <v>0.79078761860816904</v>
      </c>
      <c r="C35" s="330">
        <f>'Market Data'!H37</f>
        <v>1.7477507608888121</v>
      </c>
    </row>
    <row r="36" spans="1:3">
      <c r="A36" s="1">
        <f>'Market Data'!A38</f>
        <v>27698</v>
      </c>
      <c r="B36" s="330">
        <f>'Market Data'!G38</f>
        <v>0.78609705782243511</v>
      </c>
      <c r="C36" s="330">
        <f>'Market Data'!H38</f>
        <v>1.7576790731157266</v>
      </c>
    </row>
    <row r="37" spans="1:3">
      <c r="A37" s="1">
        <f>'Market Data'!A39</f>
        <v>27728</v>
      </c>
      <c r="B37" s="330">
        <f>'Market Data'!G39</f>
        <v>0.78143431912188177</v>
      </c>
      <c r="C37" s="330">
        <f>'Market Data'!H39</f>
        <v>1.6891746391282754</v>
      </c>
    </row>
    <row r="38" spans="1:3">
      <c r="A38" s="1">
        <f>'Market Data'!A40</f>
        <v>27759</v>
      </c>
      <c r="B38" s="330">
        <f>'Market Data'!G40</f>
        <v>0.77710136522169659</v>
      </c>
      <c r="C38" s="330">
        <f>'Market Data'!H40</f>
        <v>1.7053429271216252</v>
      </c>
    </row>
    <row r="39" spans="1:3">
      <c r="A39" s="1">
        <f>'Market Data'!A41</f>
        <v>27790</v>
      </c>
      <c r="B39" s="330">
        <f>'Market Data'!G41</f>
        <v>0.77291304451612408</v>
      </c>
      <c r="C39" s="330">
        <f>'Market Data'!H41</f>
        <v>1.5498170341846567</v>
      </c>
    </row>
    <row r="40" spans="1:3">
      <c r="A40" s="1">
        <f>'Market Data'!A42</f>
        <v>27819</v>
      </c>
      <c r="B40" s="330">
        <f>'Market Data'!G42</f>
        <v>0.76898794490498046</v>
      </c>
      <c r="C40" s="330">
        <f>'Market Data'!H42</f>
        <v>1.5918808498033019</v>
      </c>
    </row>
    <row r="41" spans="1:3">
      <c r="A41" s="1">
        <f>'Market Data'!A43</f>
        <v>27850</v>
      </c>
      <c r="B41" s="330">
        <f>'Market Data'!G43</f>
        <v>0.76520285715061442</v>
      </c>
      <c r="C41" s="330">
        <f>'Market Data'!H43</f>
        <v>1.5517178890114181</v>
      </c>
    </row>
    <row r="42" spans="1:3">
      <c r="A42" s="1">
        <f>'Market Data'!A44</f>
        <v>27880</v>
      </c>
      <c r="B42" s="330">
        <f>'Market Data'!G44</f>
        <v>0.76149623571793901</v>
      </c>
      <c r="C42" s="330">
        <f>'Market Data'!H44</f>
        <v>1.5299032493535201</v>
      </c>
    </row>
    <row r="43" spans="1:3">
      <c r="A43" s="1">
        <f>'Market Data'!A45</f>
        <v>27911</v>
      </c>
      <c r="B43" s="330">
        <f>'Market Data'!G45</f>
        <v>0.7576885385389085</v>
      </c>
      <c r="C43" s="330">
        <f>'Market Data'!H45</f>
        <v>1.4878721888066515</v>
      </c>
    </row>
    <row r="44" spans="1:3">
      <c r="A44" s="1">
        <f>'Market Data'!A46</f>
        <v>27941</v>
      </c>
      <c r="B44" s="330">
        <f>'Market Data'!G46</f>
        <v>0.75401831625733107</v>
      </c>
      <c r="C44" s="330">
        <f>'Market Data'!H46</f>
        <v>1.4606081607363115</v>
      </c>
    </row>
    <row r="45" spans="1:3">
      <c r="A45" s="1">
        <f>'Market Data'!A47</f>
        <v>27972</v>
      </c>
      <c r="B45" s="330">
        <f>'Market Data'!G47</f>
        <v>0.75072090809378011</v>
      </c>
      <c r="C45" s="330">
        <f>'Market Data'!H47</f>
        <v>1.3214849344476662</v>
      </c>
    </row>
    <row r="46" spans="1:3">
      <c r="A46" s="1">
        <f>'Market Data'!A48</f>
        <v>28003</v>
      </c>
      <c r="B46" s="330">
        <f>'Market Data'!G48</f>
        <v>0.74726090662928757</v>
      </c>
      <c r="C46" s="330">
        <f>'Market Data'!H48</f>
        <v>1.216008985909028</v>
      </c>
    </row>
    <row r="47" spans="1:3">
      <c r="A47" s="1">
        <f>'Market Data'!A49</f>
        <v>28033</v>
      </c>
      <c r="B47" s="330">
        <f>'Market Data'!G49</f>
        <v>0.74393425661961043</v>
      </c>
      <c r="C47" s="330">
        <f>'Market Data'!H49</f>
        <v>1.3502796709102627</v>
      </c>
    </row>
    <row r="48" spans="1:3">
      <c r="A48" s="1">
        <f>'Market Data'!A50</f>
        <v>28064</v>
      </c>
      <c r="B48" s="330">
        <f>'Market Data'!G50</f>
        <v>0.74062241616331514</v>
      </c>
      <c r="C48" s="330">
        <f>'Market Data'!H50</f>
        <v>1.427126436402947</v>
      </c>
    </row>
    <row r="49" spans="1:3">
      <c r="A49" s="1">
        <f>'Market Data'!A51</f>
        <v>28094</v>
      </c>
      <c r="B49" s="330">
        <f>'Market Data'!G51</f>
        <v>0.7376758433649343</v>
      </c>
      <c r="C49" s="330">
        <f>'Market Data'!H51</f>
        <v>1.5033997590092754</v>
      </c>
    </row>
    <row r="50" spans="1:3">
      <c r="A50" s="1">
        <f>'Market Data'!A52</f>
        <v>28125</v>
      </c>
      <c r="B50" s="330">
        <f>'Market Data'!G52</f>
        <v>0.73474099353235456</v>
      </c>
      <c r="C50" s="330">
        <f>'Market Data'!H52</f>
        <v>1.5462785734642746</v>
      </c>
    </row>
    <row r="51" spans="1:3">
      <c r="A51" s="1">
        <f>'Market Data'!A53</f>
        <v>28156</v>
      </c>
      <c r="B51" s="330">
        <f>'Market Data'!G53</f>
        <v>0.73164368122401735</v>
      </c>
      <c r="C51" s="330">
        <f>'Market Data'!H53</f>
        <v>1.5145745427309905</v>
      </c>
    </row>
    <row r="52" spans="1:3">
      <c r="A52" s="1">
        <f>'Market Data'!A54</f>
        <v>28184</v>
      </c>
      <c r="B52" s="330">
        <f>'Market Data'!G54</f>
        <v>0.72815688931502376</v>
      </c>
      <c r="C52" s="330">
        <f>'Market Data'!H54</f>
        <v>1.6264183375014825</v>
      </c>
    </row>
    <row r="53" spans="1:3">
      <c r="A53" s="1">
        <f>'Market Data'!A55</f>
        <v>28215</v>
      </c>
      <c r="B53" s="330">
        <f>'Market Data'!G55</f>
        <v>0.72440231110044706</v>
      </c>
      <c r="C53" s="330">
        <f>'Market Data'!H55</f>
        <v>1.6877406371906851</v>
      </c>
    </row>
    <row r="54" spans="1:3">
      <c r="A54" s="1">
        <f>'Market Data'!A56</f>
        <v>28245</v>
      </c>
      <c r="B54" s="330">
        <f>'Market Data'!G56</f>
        <v>0.7203294635864973</v>
      </c>
      <c r="C54" s="330">
        <f>'Market Data'!H56</f>
        <v>1.659654412660176</v>
      </c>
    </row>
    <row r="55" spans="1:3">
      <c r="A55" s="1">
        <f>'Market Data'!A57</f>
        <v>28276</v>
      </c>
      <c r="B55" s="330">
        <f>'Market Data'!G57</f>
        <v>0.71644712475376005</v>
      </c>
      <c r="C55" s="330">
        <f>'Market Data'!H57</f>
        <v>1.6025053431943377</v>
      </c>
    </row>
    <row r="56" spans="1:3">
      <c r="A56" s="1">
        <f>'Market Data'!A58</f>
        <v>28306</v>
      </c>
      <c r="B56" s="330">
        <f>'Market Data'!G58</f>
        <v>0.71247451657990013</v>
      </c>
      <c r="C56" s="330">
        <f>'Market Data'!H58</f>
        <v>1.5941770594731004</v>
      </c>
    </row>
    <row r="57" spans="1:3">
      <c r="A57" s="1">
        <f>'Market Data'!A59</f>
        <v>28337</v>
      </c>
      <c r="B57" s="330">
        <f>'Market Data'!G59</f>
        <v>0.70857919662899138</v>
      </c>
      <c r="C57" s="330">
        <f>'Market Data'!H59</f>
        <v>1.5976570526402407</v>
      </c>
    </row>
    <row r="58" spans="1:3">
      <c r="A58" s="1">
        <f>'Market Data'!A60</f>
        <v>28368</v>
      </c>
      <c r="B58" s="330">
        <f>'Market Data'!G60</f>
        <v>0.70481525801909173</v>
      </c>
      <c r="C58" s="330">
        <f>'Market Data'!H60</f>
        <v>1.6101240442933424</v>
      </c>
    </row>
    <row r="59" spans="1:3">
      <c r="A59" s="1">
        <f>'Market Data'!A61</f>
        <v>28398</v>
      </c>
      <c r="B59" s="330">
        <f>'Market Data'!G61</f>
        <v>0.70107131327004268</v>
      </c>
      <c r="C59" s="330">
        <f>'Market Data'!H61</f>
        <v>1.6898769489790366</v>
      </c>
    </row>
    <row r="60" spans="1:3">
      <c r="A60" s="1">
        <f>'Market Data'!A62</f>
        <v>28429</v>
      </c>
      <c r="B60" s="330">
        <f>'Market Data'!G62</f>
        <v>0.69745639577314922</v>
      </c>
      <c r="C60" s="330">
        <f>'Market Data'!H62</f>
        <v>1.7624660916501917</v>
      </c>
    </row>
    <row r="61" spans="1:3">
      <c r="A61" s="1">
        <f>'Market Data'!A63</f>
        <v>28459</v>
      </c>
      <c r="B61" s="330">
        <f>'Market Data'!G63</f>
        <v>0.69369733525108035</v>
      </c>
      <c r="C61" s="330">
        <f>'Market Data'!H63</f>
        <v>1.7372282664205223</v>
      </c>
    </row>
    <row r="62" spans="1:3">
      <c r="A62" s="1">
        <f>'Market Data'!A64</f>
        <v>28490</v>
      </c>
      <c r="B62" s="330">
        <f>'Market Data'!G64</f>
        <v>0.68995853482855929</v>
      </c>
      <c r="C62" s="330">
        <f>'Market Data'!H64</f>
        <v>1.7807645176024256</v>
      </c>
    </row>
    <row r="63" spans="1:3">
      <c r="A63" s="1">
        <f>'Market Data'!A65</f>
        <v>28521</v>
      </c>
      <c r="B63" s="330">
        <f>'Market Data'!G65</f>
        <v>0.68618631675833441</v>
      </c>
      <c r="C63" s="330">
        <f>'Market Data'!H65</f>
        <v>1.8869855291860029</v>
      </c>
    </row>
    <row r="64" spans="1:3">
      <c r="A64" s="1">
        <f>'Market Data'!A66</f>
        <v>28549</v>
      </c>
      <c r="B64" s="330">
        <f>'Market Data'!G66</f>
        <v>0.68264815041829607</v>
      </c>
      <c r="C64" s="330">
        <f>'Market Data'!H66</f>
        <v>1.9466847975862094</v>
      </c>
    </row>
    <row r="65" spans="1:3">
      <c r="A65" s="1">
        <f>'Market Data'!A67</f>
        <v>28580</v>
      </c>
      <c r="B65" s="330">
        <f>'Market Data'!G67</f>
        <v>0.67902195627858664</v>
      </c>
      <c r="C65" s="330">
        <f>'Market Data'!H67</f>
        <v>1.9294380732309735</v>
      </c>
    </row>
    <row r="66" spans="1:3">
      <c r="A66" s="1">
        <f>'Market Data'!A68</f>
        <v>28610</v>
      </c>
      <c r="B66" s="330">
        <f>'Market Data'!G68</f>
        <v>0.67546785095303241</v>
      </c>
      <c r="C66" s="330">
        <f>'Market Data'!H68</f>
        <v>1.8057218328168636</v>
      </c>
    </row>
    <row r="67" spans="1:3">
      <c r="A67" s="1">
        <f>'Market Data'!A69</f>
        <v>28641</v>
      </c>
      <c r="B67" s="330">
        <f>'Market Data'!G69</f>
        <v>0.67167013038346679</v>
      </c>
      <c r="C67" s="330">
        <f>'Market Data'!H69</f>
        <v>1.9353474340496886</v>
      </c>
    </row>
    <row r="68" spans="1:3">
      <c r="A68" s="1">
        <f>'Market Data'!A70</f>
        <v>28671</v>
      </c>
      <c r="B68" s="330">
        <f>'Market Data'!G70</f>
        <v>0.66768611558557389</v>
      </c>
      <c r="C68" s="330">
        <f>'Market Data'!H70</f>
        <v>1.9123758951328349</v>
      </c>
    </row>
    <row r="69" spans="1:3">
      <c r="A69" s="1">
        <f>'Market Data'!A71</f>
        <v>28702</v>
      </c>
      <c r="B69" s="330">
        <f>'Market Data'!G71</f>
        <v>0.66357146676005563</v>
      </c>
      <c r="C69" s="330">
        <f>'Market Data'!H71</f>
        <v>2.0791767519746727</v>
      </c>
    </row>
    <row r="70" spans="1:3">
      <c r="A70" s="1">
        <f>'Market Data'!A72</f>
        <v>28733</v>
      </c>
      <c r="B70" s="330">
        <f>'Market Data'!G72</f>
        <v>0.6594311725955796</v>
      </c>
      <c r="C70" s="330">
        <f>'Market Data'!H72</f>
        <v>2.153392046951927</v>
      </c>
    </row>
    <row r="71" spans="1:3">
      <c r="A71" s="1">
        <f>'Market Data'!A73</f>
        <v>28763</v>
      </c>
      <c r="B71" s="330">
        <f>'Market Data'!G73</f>
        <v>0.65506405387793165</v>
      </c>
      <c r="C71" s="330">
        <f>'Market Data'!H73</f>
        <v>2.2252293240009262</v>
      </c>
    </row>
    <row r="72" spans="1:3">
      <c r="A72" s="1">
        <f>'Market Data'!A74</f>
        <v>28794</v>
      </c>
      <c r="B72" s="330">
        <f>'Market Data'!G74</f>
        <v>0.65042632729684879</v>
      </c>
      <c r="C72" s="330">
        <f>'Market Data'!H74</f>
        <v>2.4689943201723636</v>
      </c>
    </row>
    <row r="73" spans="1:3">
      <c r="A73" s="1">
        <f>'Market Data'!A75</f>
        <v>28824</v>
      </c>
      <c r="B73" s="330">
        <f>'Market Data'!G75</f>
        <v>0.64582143492138833</v>
      </c>
      <c r="C73" s="330">
        <f>'Market Data'!H75</f>
        <v>1.9543399391925631</v>
      </c>
    </row>
    <row r="74" spans="1:3">
      <c r="A74" s="1">
        <f>'Market Data'!A76</f>
        <v>28855</v>
      </c>
      <c r="B74" s="330">
        <f>'Market Data'!G76</f>
        <v>0.64120009850115178</v>
      </c>
      <c r="C74" s="330">
        <f>'Market Data'!H76</f>
        <v>2.2674264162300197</v>
      </c>
    </row>
    <row r="75" spans="1:3">
      <c r="A75" s="1">
        <f>'Market Data'!A77</f>
        <v>28886</v>
      </c>
      <c r="B75" s="330">
        <f>'Market Data'!G77</f>
        <v>0.63646603658197753</v>
      </c>
      <c r="C75" s="330">
        <f>'Market Data'!H77</f>
        <v>2.32736837348159</v>
      </c>
    </row>
    <row r="76" spans="1:3">
      <c r="A76" s="1">
        <f>'Market Data'!A78</f>
        <v>28914</v>
      </c>
      <c r="B76" s="330">
        <f>'Market Data'!G78</f>
        <v>0.63147877701842448</v>
      </c>
      <c r="C76" s="330">
        <f>'Market Data'!H78</f>
        <v>2.4830326500505455</v>
      </c>
    </row>
    <row r="77" spans="1:3">
      <c r="A77" s="1">
        <f>'Market Data'!A79</f>
        <v>28945</v>
      </c>
      <c r="B77" s="330">
        <f>'Market Data'!G79</f>
        <v>0.62643567521566046</v>
      </c>
      <c r="C77" s="330">
        <f>'Market Data'!H79</f>
        <v>2.3534220876119596</v>
      </c>
    </row>
    <row r="78" spans="1:3">
      <c r="A78" s="1">
        <f>'Market Data'!A80</f>
        <v>28975</v>
      </c>
      <c r="B78" s="330">
        <f>'Market Data'!G80</f>
        <v>0.62124507588891675</v>
      </c>
      <c r="C78" s="330">
        <f>'Market Data'!H80</f>
        <v>2.3844690520349174</v>
      </c>
    </row>
    <row r="79" spans="1:3">
      <c r="A79" s="1">
        <f>'Market Data'!A81</f>
        <v>29006</v>
      </c>
      <c r="B79" s="330">
        <f>'Market Data'!G81</f>
        <v>0.61591199755396164</v>
      </c>
      <c r="C79" s="330">
        <f>'Market Data'!H81</f>
        <v>2.6463688707294351</v>
      </c>
    </row>
    <row r="80" spans="1:3">
      <c r="A80" s="1">
        <f>'Market Data'!A82</f>
        <v>29036</v>
      </c>
      <c r="B80" s="330">
        <f>'Market Data'!G82</f>
        <v>0.6106247010298097</v>
      </c>
      <c r="C80" s="330">
        <f>'Market Data'!H82</f>
        <v>2.6513590132338054</v>
      </c>
    </row>
    <row r="81" spans="1:3">
      <c r="A81" s="1">
        <f>'Market Data'!A83</f>
        <v>29067</v>
      </c>
      <c r="B81" s="330">
        <f>'Market Data'!G83</f>
        <v>0.60520118735002248</v>
      </c>
      <c r="C81" s="330">
        <f>'Market Data'!H83</f>
        <v>2.8072585196356514</v>
      </c>
    </row>
    <row r="82" spans="1:3">
      <c r="A82" s="1">
        <f>'Market Data'!A84</f>
        <v>29098</v>
      </c>
      <c r="B82" s="330">
        <f>'Market Data'!G84</f>
        <v>0.59960183659932564</v>
      </c>
      <c r="C82" s="330">
        <f>'Market Data'!H84</f>
        <v>2.9562594071733361</v>
      </c>
    </row>
    <row r="83" spans="1:3">
      <c r="A83" s="1">
        <f>'Market Data'!A85</f>
        <v>29128</v>
      </c>
      <c r="B83" s="330">
        <f>'Market Data'!G85</f>
        <v>0.59387751556037005</v>
      </c>
      <c r="C83" s="330">
        <f>'Market Data'!H85</f>
        <v>3.6914073393265134</v>
      </c>
    </row>
    <row r="84" spans="1:3">
      <c r="A84" s="1">
        <f>'Market Data'!A86</f>
        <v>29159</v>
      </c>
      <c r="B84" s="330">
        <f>'Market Data'!G86</f>
        <v>0.58825155242790084</v>
      </c>
      <c r="C84" s="330">
        <f>'Market Data'!H86</f>
        <v>3.5160709282969576</v>
      </c>
    </row>
    <row r="85" spans="1:3">
      <c r="A85" s="1">
        <f>'Market Data'!A87</f>
        <v>29189</v>
      </c>
      <c r="B85" s="330">
        <f>'Market Data'!G87</f>
        <v>0.5824628301615058</v>
      </c>
      <c r="C85" s="330">
        <f>'Market Data'!H87</f>
        <v>3.7881501385797267</v>
      </c>
    </row>
    <row r="86" spans="1:3">
      <c r="A86" s="1">
        <f>'Market Data'!A88</f>
        <v>29220</v>
      </c>
      <c r="B86" s="330">
        <f>'Market Data'!G88</f>
        <v>0.57643329376391306</v>
      </c>
      <c r="C86" s="330">
        <f>'Market Data'!H88</f>
        <v>4.6179603568631524</v>
      </c>
    </row>
    <row r="87" spans="1:3">
      <c r="A87" s="1">
        <f>'Market Data'!A89</f>
        <v>29251</v>
      </c>
      <c r="B87" s="330">
        <f>'Market Data'!G89</f>
        <v>0.57021514309817944</v>
      </c>
      <c r="C87" s="330">
        <f>'Market Data'!H89</f>
        <v>5.8261694326883413</v>
      </c>
    </row>
    <row r="88" spans="1:3">
      <c r="A88" s="1">
        <f>'Market Data'!A90</f>
        <v>29280</v>
      </c>
      <c r="B88" s="330">
        <f>'Market Data'!G90</f>
        <v>0.56394043884887601</v>
      </c>
      <c r="C88" s="330">
        <f>'Market Data'!H90</f>
        <v>5.6208740345287849</v>
      </c>
    </row>
    <row r="89" spans="1:3">
      <c r="A89" s="1">
        <f>'Market Data'!A91</f>
        <v>29311</v>
      </c>
      <c r="B89" s="330">
        <f>'Market Data'!G91</f>
        <v>0.55749128237628864</v>
      </c>
      <c r="C89" s="330">
        <f>'Market Data'!H91</f>
        <v>4.3135571762646725</v>
      </c>
    </row>
    <row r="90" spans="1:3">
      <c r="A90" s="1">
        <f>'Market Data'!A92</f>
        <v>29341</v>
      </c>
      <c r="B90" s="330">
        <f>'Market Data'!G92</f>
        <v>0.55115590209332921</v>
      </c>
      <c r="C90" s="330">
        <f>'Market Data'!H92</f>
        <v>4.4672000826841662</v>
      </c>
    </row>
    <row r="91" spans="1:3">
      <c r="A91" s="1">
        <f>'Market Data'!A93</f>
        <v>29372</v>
      </c>
      <c r="B91" s="330">
        <f>'Market Data'!G93</f>
        <v>0.54501145091373393</v>
      </c>
      <c r="C91" s="330">
        <f>'Market Data'!H93</f>
        <v>4.566634829671492</v>
      </c>
    </row>
    <row r="92" spans="1:3">
      <c r="A92" s="1">
        <f>'Market Data'!A94</f>
        <v>29402</v>
      </c>
      <c r="B92" s="330">
        <f>'Market Data'!G94</f>
        <v>0.53893549991739909</v>
      </c>
      <c r="C92" s="330">
        <f>'Market Data'!H94</f>
        <v>5.5107862493509776</v>
      </c>
    </row>
    <row r="93" spans="1:3">
      <c r="A93" s="1">
        <f>'Market Data'!A95</f>
        <v>29433</v>
      </c>
      <c r="B93" s="330">
        <f>'Market Data'!G95</f>
        <v>0.53343508253626049</v>
      </c>
      <c r="C93" s="330">
        <f>'Market Data'!H95</f>
        <v>5.1269363080566217</v>
      </c>
    </row>
    <row r="94" spans="1:3">
      <c r="A94" s="1">
        <f>'Market Data'!A96</f>
        <v>29464</v>
      </c>
      <c r="B94" s="330">
        <f>'Market Data'!G96</f>
        <v>0.52806868335346224</v>
      </c>
      <c r="C94" s="330">
        <f>'Market Data'!H96</f>
        <v>5.2158246967121542</v>
      </c>
    </row>
    <row r="95" spans="1:3">
      <c r="A95" s="1">
        <f>'Market Data'!A97</f>
        <v>29494</v>
      </c>
      <c r="B95" s="330">
        <f>'Market Data'!G97</f>
        <v>0.52287219397252049</v>
      </c>
      <c r="C95" s="330">
        <f>'Market Data'!H97</f>
        <v>5.4549371824625066</v>
      </c>
    </row>
    <row r="96" spans="1:3">
      <c r="A96" s="1">
        <f>'Market Data'!A98</f>
        <v>29525</v>
      </c>
      <c r="B96" s="330">
        <f>'Market Data'!G98</f>
        <v>0.5176502824179654</v>
      </c>
      <c r="C96" s="330">
        <f>'Market Data'!H98</f>
        <v>5.0946960982772795</v>
      </c>
    </row>
    <row r="97" spans="1:3">
      <c r="A97" s="1">
        <f>'Market Data'!A99</f>
        <v>29555</v>
      </c>
      <c r="B97" s="330">
        <f>'Market Data'!G99</f>
        <v>0.51255631589348982</v>
      </c>
      <c r="C97" s="330">
        <f>'Market Data'!H99</f>
        <v>4.9703767293849319</v>
      </c>
    </row>
    <row r="98" spans="1:3">
      <c r="A98" s="1">
        <f>'Market Data'!A100</f>
        <v>29586</v>
      </c>
      <c r="B98" s="330">
        <f>'Market Data'!G100</f>
        <v>0.50755005504080786</v>
      </c>
      <c r="C98" s="330">
        <f>'Market Data'!H100</f>
        <v>4.6835807379176515</v>
      </c>
    </row>
    <row r="99" spans="1:3">
      <c r="A99" s="1">
        <f>'Market Data'!A101</f>
        <v>29617</v>
      </c>
      <c r="B99" s="330">
        <f>'Market Data'!G101</f>
        <v>0.50285417730442583</v>
      </c>
      <c r="C99" s="330">
        <f>'Market Data'!H101</f>
        <v>3.9852236082724497</v>
      </c>
    </row>
    <row r="100" spans="1:3">
      <c r="A100" s="1">
        <f>'Market Data'!A102</f>
        <v>29645</v>
      </c>
      <c r="B100" s="330">
        <f>'Market Data'!G102</f>
        <v>0.49835057421975548</v>
      </c>
      <c r="C100" s="330">
        <f>'Market Data'!H102</f>
        <v>3.8130719886318412</v>
      </c>
    </row>
    <row r="101" spans="1:3">
      <c r="A101" s="1">
        <f>'Market Data'!A103</f>
        <v>29676</v>
      </c>
      <c r="B101" s="330">
        <f>'Market Data'!G103</f>
        <v>0.4942212784957582</v>
      </c>
      <c r="C101" s="330">
        <f>'Market Data'!H103</f>
        <v>3.9728709408104574</v>
      </c>
    </row>
    <row r="102" spans="1:3">
      <c r="A102" s="1">
        <f>'Market Data'!A104</f>
        <v>29706</v>
      </c>
      <c r="B102" s="330">
        <f>'Market Data'!G104</f>
        <v>0.49031146601187781</v>
      </c>
      <c r="C102" s="330">
        <f>'Market Data'!H104</f>
        <v>3.7036122706498911</v>
      </c>
    </row>
    <row r="103" spans="1:3">
      <c r="A103" s="1">
        <f>'Market Data'!A105</f>
        <v>29737</v>
      </c>
      <c r="B103" s="330">
        <f>'Market Data'!G105</f>
        <v>0.48650635885936527</v>
      </c>
      <c r="C103" s="330">
        <f>'Market Data'!H105</f>
        <v>3.6482267639391539</v>
      </c>
    </row>
    <row r="104" spans="1:3">
      <c r="A104" s="1">
        <f>'Market Data'!A106</f>
        <v>29767</v>
      </c>
      <c r="B104" s="330">
        <f>'Market Data'!G106</f>
        <v>0.48280412823078561</v>
      </c>
      <c r="C104" s="330">
        <f>'Market Data'!H106</f>
        <v>3.2181905590097815</v>
      </c>
    </row>
    <row r="105" spans="1:3">
      <c r="A105" s="1">
        <f>'Market Data'!A107</f>
        <v>29798</v>
      </c>
      <c r="B105" s="330">
        <f>'Market Data'!G107</f>
        <v>0.47869548158649211</v>
      </c>
      <c r="C105" s="330">
        <f>'Market Data'!H107</f>
        <v>3.0410008687860466</v>
      </c>
    </row>
    <row r="106" spans="1:3">
      <c r="A106" s="1">
        <f>'Market Data'!A108</f>
        <v>29829</v>
      </c>
      <c r="B106" s="330">
        <f>'Market Data'!G108</f>
        <v>0.47462179938483817</v>
      </c>
      <c r="C106" s="330">
        <f>'Market Data'!H108</f>
        <v>3.1599370307972006</v>
      </c>
    </row>
    <row r="107" spans="1:3">
      <c r="A107" s="1">
        <f>'Market Data'!A109</f>
        <v>29859</v>
      </c>
      <c r="B107" s="330">
        <f>'Market Data'!G109</f>
        <v>0.4705120675854001</v>
      </c>
      <c r="C107" s="330">
        <f>'Market Data'!H109</f>
        <v>3.156502096342368</v>
      </c>
    </row>
    <row r="108" spans="1:3">
      <c r="A108" s="1">
        <f>'Market Data'!A110</f>
        <v>29890</v>
      </c>
      <c r="B108" s="330">
        <f>'Market Data'!G110</f>
        <v>0.46675447454725288</v>
      </c>
      <c r="C108" s="330">
        <f>'Market Data'!H110</f>
        <v>3.1185129186618279</v>
      </c>
    </row>
    <row r="109" spans="1:3">
      <c r="A109" s="1">
        <f>'Market Data'!A111</f>
        <v>29920</v>
      </c>
      <c r="B109" s="330">
        <f>'Market Data'!G111</f>
        <v>0.46320255239818398</v>
      </c>
      <c r="C109" s="330">
        <f>'Market Data'!H111</f>
        <v>3.0041849158042195</v>
      </c>
    </row>
    <row r="110" spans="1:3">
      <c r="A110" s="1">
        <f>'Market Data'!A112</f>
        <v>29951</v>
      </c>
      <c r="B110" s="330">
        <f>'Market Data'!G112</f>
        <v>0.45992316807391026</v>
      </c>
      <c r="C110" s="330">
        <f>'Market Data'!H112</f>
        <v>2.8605767377465141</v>
      </c>
    </row>
    <row r="111" spans="1:3">
      <c r="A111" s="1">
        <f>'Market Data'!A113</f>
        <v>29982</v>
      </c>
      <c r="B111" s="330">
        <f>'Market Data'!G113</f>
        <v>0.45684216428734381</v>
      </c>
      <c r="C111" s="330">
        <f>'Market Data'!H113</f>
        <v>2.7663576526240403</v>
      </c>
    </row>
    <row r="112" spans="1:3">
      <c r="A112" s="1">
        <f>'Market Data'!A114</f>
        <v>30010</v>
      </c>
      <c r="B112" s="330">
        <f>'Market Data'!G114</f>
        <v>0.45406199997701785</v>
      </c>
      <c r="C112" s="330">
        <f>'Market Data'!H114</f>
        <v>2.5761677545245978</v>
      </c>
    </row>
    <row r="113" spans="1:3">
      <c r="A113" s="1">
        <f>'Market Data'!A115</f>
        <v>30041</v>
      </c>
      <c r="B113" s="330">
        <f>'Market Data'!G115</f>
        <v>0.45157950168928906</v>
      </c>
      <c r="C113" s="330">
        <f>'Market Data'!H115</f>
        <v>2.2610771481860867</v>
      </c>
    </row>
    <row r="114" spans="1:3">
      <c r="A114" s="1">
        <f>'Market Data'!A116</f>
        <v>30071</v>
      </c>
      <c r="B114" s="330">
        <f>'Market Data'!G116</f>
        <v>0.44921586514259904</v>
      </c>
      <c r="C114" s="330">
        <f>'Market Data'!H116</f>
        <v>2.539183715893667</v>
      </c>
    </row>
    <row r="115" spans="1:3">
      <c r="A115" s="1">
        <f>'Market Data'!A117</f>
        <v>30102</v>
      </c>
      <c r="B115" s="330">
        <f>'Market Data'!G117</f>
        <v>0.44679473941376741</v>
      </c>
      <c r="C115" s="330">
        <f>'Market Data'!H117</f>
        <v>2.273822390773403</v>
      </c>
    </row>
    <row r="116" spans="1:3">
      <c r="A116" s="1">
        <f>'Market Data'!A118</f>
        <v>30132</v>
      </c>
      <c r="B116" s="330">
        <f>'Market Data'!G118</f>
        <v>0.44424811648094698</v>
      </c>
      <c r="C116" s="330">
        <f>'Market Data'!H118</f>
        <v>2.2069907210561883</v>
      </c>
    </row>
    <row r="117" spans="1:3">
      <c r="A117" s="1">
        <f>'Market Data'!A119</f>
        <v>30163</v>
      </c>
      <c r="B117" s="330">
        <f>'Market Data'!G119</f>
        <v>0.44195745038345918</v>
      </c>
      <c r="C117" s="330">
        <f>'Market Data'!H119</f>
        <v>2.3712597361365746</v>
      </c>
    </row>
    <row r="118" spans="1:3">
      <c r="A118" s="1">
        <f>'Market Data'!A120</f>
        <v>30194</v>
      </c>
      <c r="B118" s="330">
        <f>'Market Data'!G120</f>
        <v>0.43985121520141213</v>
      </c>
      <c r="C118" s="330">
        <f>'Market Data'!H120</f>
        <v>2.8320884846719054</v>
      </c>
    </row>
    <row r="119" spans="1:3">
      <c r="A119" s="1">
        <f>'Market Data'!A121</f>
        <v>30224</v>
      </c>
      <c r="B119" s="330">
        <f>'Market Data'!G121</f>
        <v>0.43806647814398664</v>
      </c>
      <c r="C119" s="330">
        <f>'Market Data'!H121</f>
        <v>2.7212078207348314</v>
      </c>
    </row>
    <row r="120" spans="1:3">
      <c r="A120" s="1">
        <f>'Market Data'!A122</f>
        <v>30255</v>
      </c>
      <c r="B120" s="330">
        <f>'Market Data'!G122</f>
        <v>0.43625437456364824</v>
      </c>
      <c r="C120" s="330">
        <f>'Market Data'!H122</f>
        <v>2.8891357226422238</v>
      </c>
    </row>
    <row r="121" spans="1:3">
      <c r="A121" s="1">
        <f>'Market Data'!A123</f>
        <v>30285</v>
      </c>
      <c r="B121" s="330">
        <f>'Market Data'!G123</f>
        <v>0.43462244889832524</v>
      </c>
      <c r="C121" s="330">
        <f>'Market Data'!H123</f>
        <v>2.965035013607733</v>
      </c>
    </row>
    <row r="122" spans="1:3">
      <c r="A122" s="1">
        <f>'Market Data'!A124</f>
        <v>30316</v>
      </c>
      <c r="B122" s="330">
        <f>'Market Data'!G124</f>
        <v>0.43327374707960198</v>
      </c>
      <c r="C122" s="330">
        <f>'Market Data'!H124</f>
        <v>3.0975242534919505</v>
      </c>
    </row>
    <row r="123" spans="1:3">
      <c r="A123" s="1">
        <f>'Market Data'!A125</f>
        <v>30347</v>
      </c>
      <c r="B123" s="330">
        <f>'Market Data'!G125</f>
        <v>0.43196392500165753</v>
      </c>
      <c r="C123" s="330">
        <f>'Market Data'!H125</f>
        <v>3.3760910739841714</v>
      </c>
    </row>
    <row r="124" spans="1:3">
      <c r="A124" s="1">
        <f>'Market Data'!A126</f>
        <v>30375</v>
      </c>
      <c r="B124" s="330">
        <f>'Market Data'!G126</f>
        <v>0.43072735040311394</v>
      </c>
      <c r="C124" s="330">
        <f>'Market Data'!H126</f>
        <v>2.7531234961613587</v>
      </c>
    </row>
    <row r="125" spans="1:3">
      <c r="A125" s="1">
        <f>'Market Data'!A127</f>
        <v>30406</v>
      </c>
      <c r="B125" s="330">
        <f>'Market Data'!G127</f>
        <v>0.42945975294521777</v>
      </c>
      <c r="C125" s="330">
        <f>'Market Data'!H127</f>
        <v>2.7870197548745024</v>
      </c>
    </row>
    <row r="126" spans="1:3">
      <c r="A126" s="1">
        <f>'Market Data'!A128</f>
        <v>30436</v>
      </c>
      <c r="B126" s="330">
        <f>'Market Data'!G128</f>
        <v>0.42809271855599912</v>
      </c>
      <c r="C126" s="330">
        <f>'Market Data'!H128</f>
        <v>2.8752745961533877</v>
      </c>
    </row>
    <row r="127" spans="1:3">
      <c r="A127" s="1">
        <f>'Market Data'!A129</f>
        <v>30467</v>
      </c>
      <c r="B127" s="330">
        <f>'Market Data'!G129</f>
        <v>0.42686722598370669</v>
      </c>
      <c r="C127" s="330">
        <f>'Market Data'!H129</f>
        <v>2.9221469467668921</v>
      </c>
    </row>
    <row r="128" spans="1:3">
      <c r="A128" s="1">
        <f>'Market Data'!A130</f>
        <v>30497</v>
      </c>
      <c r="B128" s="330">
        <f>'Market Data'!G130</f>
        <v>0.42595514180820604</v>
      </c>
      <c r="C128" s="330">
        <f>'Market Data'!H130</f>
        <v>2.7726074009108759</v>
      </c>
    </row>
    <row r="129" spans="1:3">
      <c r="A129" s="1">
        <f>'Market Data'!A131</f>
        <v>30528</v>
      </c>
      <c r="B129" s="330">
        <f>'Market Data'!G131</f>
        <v>0.42507954753861765</v>
      </c>
      <c r="C129" s="330">
        <f>'Market Data'!H131</f>
        <v>2.8068153506696447</v>
      </c>
    </row>
    <row r="130" spans="1:3">
      <c r="A130" s="1">
        <f>'Market Data'!A132</f>
        <v>30559</v>
      </c>
      <c r="B130" s="330">
        <f>'Market Data'!G132</f>
        <v>0.42417128308297691</v>
      </c>
      <c r="C130" s="330">
        <f>'Market Data'!H132</f>
        <v>2.7493812238636135</v>
      </c>
    </row>
    <row r="131" spans="1:3">
      <c r="A131" s="1">
        <f>'Market Data'!A133</f>
        <v>30589</v>
      </c>
      <c r="B131" s="330">
        <f>'Market Data'!G133</f>
        <v>0.42316198758887608</v>
      </c>
      <c r="C131" s="330">
        <f>'Market Data'!H133</f>
        <v>2.6815929427866561</v>
      </c>
    </row>
    <row r="132" spans="1:3">
      <c r="A132" s="1">
        <f>'Market Data'!A134</f>
        <v>30620</v>
      </c>
      <c r="B132" s="330">
        <f>'Market Data'!G134</f>
        <v>0.42215509366563836</v>
      </c>
      <c r="C132" s="330">
        <f>'Market Data'!H134</f>
        <v>2.5232865870798653</v>
      </c>
    </row>
    <row r="133" spans="1:3">
      <c r="A133" s="1">
        <f>'Market Data'!A135</f>
        <v>30650</v>
      </c>
      <c r="B133" s="330">
        <f>'Market Data'!G135</f>
        <v>0.42101445494258605</v>
      </c>
      <c r="C133" s="330">
        <f>'Market Data'!H135</f>
        <v>2.6679839501134048</v>
      </c>
    </row>
    <row r="134" spans="1:3">
      <c r="A134" s="1">
        <f>'Market Data'!A136</f>
        <v>30681</v>
      </c>
      <c r="B134" s="330">
        <f>'Market Data'!G136</f>
        <v>0.41970798086944705</v>
      </c>
      <c r="C134" s="330">
        <f>'Market Data'!H136</f>
        <v>2.5112866825923463</v>
      </c>
    </row>
    <row r="135" spans="1:3">
      <c r="A135" s="1">
        <f>'Market Data'!A137</f>
        <v>30712</v>
      </c>
      <c r="B135" s="330">
        <f>'Market Data'!G137</f>
        <v>0.41827147796789682</v>
      </c>
      <c r="C135" s="330">
        <f>'Market Data'!H137</f>
        <v>2.4460798762400522</v>
      </c>
    </row>
    <row r="136" spans="1:3">
      <c r="A136" s="1">
        <f>'Market Data'!A138</f>
        <v>30741</v>
      </c>
      <c r="B136" s="330">
        <f>'Market Data'!G138</f>
        <v>0.41670682211624804</v>
      </c>
      <c r="C136" s="330">
        <f>'Market Data'!H138</f>
        <v>2.5705940325353014</v>
      </c>
    </row>
    <row r="137" spans="1:3">
      <c r="A137" s="1">
        <f>'Market Data'!A139</f>
        <v>30772</v>
      </c>
      <c r="B137" s="330">
        <f>'Market Data'!G139</f>
        <v>0.41508193918980035</v>
      </c>
      <c r="C137" s="330">
        <f>'Market Data'!H139</f>
        <v>2.5232253696641798</v>
      </c>
    </row>
    <row r="138" spans="1:3">
      <c r="A138" s="1">
        <f>'Market Data'!A140</f>
        <v>30802</v>
      </c>
      <c r="B138" s="330">
        <f>'Market Data'!G140</f>
        <v>0.41352921465734516</v>
      </c>
      <c r="C138" s="330">
        <f>'Market Data'!H140</f>
        <v>2.4316113107218058</v>
      </c>
    </row>
    <row r="139" spans="1:3">
      <c r="A139" s="1">
        <f>'Market Data'!A141</f>
        <v>30833</v>
      </c>
      <c r="B139" s="330">
        <f>'Market Data'!G141</f>
        <v>0.41211385935363976</v>
      </c>
      <c r="C139" s="330">
        <f>'Market Data'!H141</f>
        <v>2.4777773502837799</v>
      </c>
    </row>
    <row r="140" spans="1:3">
      <c r="A140" s="1">
        <f>'Market Data'!A142</f>
        <v>30863</v>
      </c>
      <c r="B140" s="330">
        <f>'Market Data'!G142</f>
        <v>0.41070334827995419</v>
      </c>
      <c r="C140" s="330">
        <f>'Market Data'!H142</f>
        <v>2.3973225485188108</v>
      </c>
    </row>
    <row r="141" spans="1:3">
      <c r="A141" s="1">
        <f>'Market Data'!A143</f>
        <v>30894</v>
      </c>
      <c r="B141" s="330">
        <f>'Market Data'!G143</f>
        <v>0.40929766485630714</v>
      </c>
      <c r="C141" s="330">
        <f>'Market Data'!H143</f>
        <v>2.1925059546793459</v>
      </c>
    </row>
    <row r="142" spans="1:3">
      <c r="A142" s="1">
        <f>'Market Data'!A144</f>
        <v>30925</v>
      </c>
      <c r="B142" s="330">
        <f>'Market Data'!G144</f>
        <v>0.40786418820123593</v>
      </c>
      <c r="C142" s="330">
        <f>'Market Data'!H144</f>
        <v>2.2224801054777132</v>
      </c>
    </row>
    <row r="143" spans="1:3">
      <c r="A143" s="1">
        <f>'Market Data'!A145</f>
        <v>30955</v>
      </c>
      <c r="B143" s="330">
        <f>'Market Data'!G145</f>
        <v>0.40643573198849087</v>
      </c>
      <c r="C143" s="330">
        <f>'Market Data'!H145</f>
        <v>2.1860785928813011</v>
      </c>
    </row>
    <row r="144" spans="1:3">
      <c r="A144" s="1">
        <f>'Market Data'!A146</f>
        <v>30986</v>
      </c>
      <c r="B144" s="330">
        <f>'Market Data'!G146</f>
        <v>0.40501227863505723</v>
      </c>
      <c r="C144" s="330">
        <f>'Market Data'!H146</f>
        <v>2.1134657318853356</v>
      </c>
    </row>
    <row r="145" spans="1:3">
      <c r="A145" s="1">
        <f>'Market Data'!A147</f>
        <v>31016</v>
      </c>
      <c r="B145" s="330">
        <f>'Market Data'!G147</f>
        <v>0.40365837015460027</v>
      </c>
      <c r="C145" s="330">
        <f>'Market Data'!H147</f>
        <v>2.0779784662942213</v>
      </c>
    </row>
    <row r="146" spans="1:3">
      <c r="A146" s="1">
        <f>'Market Data'!A148</f>
        <v>31047</v>
      </c>
      <c r="B146" s="330">
        <f>'Market Data'!G148</f>
        <v>0.40237346541157609</v>
      </c>
      <c r="C146" s="330">
        <f>'Market Data'!H148</f>
        <v>1.9454451699605257</v>
      </c>
    </row>
    <row r="147" spans="1:3">
      <c r="A147" s="1">
        <f>'Market Data'!A149</f>
        <v>31078</v>
      </c>
      <c r="B147" s="330">
        <f>'Market Data'!G149</f>
        <v>0.40122159883740788</v>
      </c>
      <c r="C147" s="330">
        <f>'Market Data'!H149</f>
        <v>1.9251228803550509</v>
      </c>
    </row>
    <row r="148" spans="1:3">
      <c r="A148" s="1">
        <f>'Market Data'!A150</f>
        <v>31106</v>
      </c>
      <c r="B148" s="330">
        <f>'Market Data'!G150</f>
        <v>0.40007302968893682</v>
      </c>
      <c r="C148" s="330">
        <f>'Market Data'!H150</f>
        <v>1.8012989249411946</v>
      </c>
    </row>
    <row r="149" spans="1:3">
      <c r="A149" s="1">
        <f>'Market Data'!A151</f>
        <v>31137</v>
      </c>
      <c r="B149" s="330">
        <f>'Market Data'!G151</f>
        <v>0.39886357610304851</v>
      </c>
      <c r="C149" s="330">
        <f>'Market Data'!H151</f>
        <v>2.0548557726792192</v>
      </c>
    </row>
    <row r="150" spans="1:3">
      <c r="A150" s="1">
        <f>'Market Data'!A152</f>
        <v>31167</v>
      </c>
      <c r="B150" s="330">
        <f>'Market Data'!G152</f>
        <v>0.39765777879455921</v>
      </c>
      <c r="C150" s="330">
        <f>'Market Data'!H152</f>
        <v>1.9994887688254073</v>
      </c>
    </row>
    <row r="151" spans="1:3">
      <c r="A151" s="1">
        <f>'Market Data'!A153</f>
        <v>31198</v>
      </c>
      <c r="B151" s="330">
        <f>'Market Data'!G153</f>
        <v>0.39642378416117308</v>
      </c>
      <c r="C151" s="330">
        <f>'Market Data'!H153</f>
        <v>1.9476931345111641</v>
      </c>
    </row>
    <row r="152" spans="1:3">
      <c r="A152" s="1">
        <f>'Market Data'!A154</f>
        <v>31228</v>
      </c>
      <c r="B152" s="330">
        <f>'Market Data'!G154</f>
        <v>0.39519361880722376</v>
      </c>
      <c r="C152" s="330">
        <f>'Market Data'!H154</f>
        <v>1.9648376212798546</v>
      </c>
    </row>
    <row r="153" spans="1:3">
      <c r="A153" s="1">
        <f>'Market Data'!A155</f>
        <v>31259</v>
      </c>
      <c r="B153" s="330">
        <f>'Market Data'!G155</f>
        <v>0.39403059438792926</v>
      </c>
      <c r="C153" s="330">
        <f>'Market Data'!H155</f>
        <v>2.0191678870606635</v>
      </c>
    </row>
    <row r="154" spans="1:3">
      <c r="A154" s="1">
        <f>'Market Data'!A156</f>
        <v>31290</v>
      </c>
      <c r="B154" s="330">
        <f>'Market Data'!G156</f>
        <v>0.39296594644036198</v>
      </c>
      <c r="C154" s="330">
        <f>'Market Data'!H156</f>
        <v>2.0490674644226381</v>
      </c>
    </row>
    <row r="155" spans="1:3">
      <c r="A155" s="1">
        <f>'Market Data'!A157</f>
        <v>31320</v>
      </c>
      <c r="B155" s="330">
        <f>'Market Data'!G157</f>
        <v>0.39196747225898632</v>
      </c>
      <c r="C155" s="330">
        <f>'Market Data'!H157</f>
        <v>2.0024625206158535</v>
      </c>
    </row>
    <row r="156" spans="1:3">
      <c r="A156" s="1">
        <f>'Market Data'!A158</f>
        <v>31351</v>
      </c>
      <c r="B156" s="330">
        <f>'Market Data'!G158</f>
        <v>0.39093995033884538</v>
      </c>
      <c r="C156" s="330">
        <f>'Market Data'!H158</f>
        <v>1.9886493170890127</v>
      </c>
    </row>
    <row r="157" spans="1:3">
      <c r="A157" s="1">
        <f>'Market Data'!A159</f>
        <v>31381</v>
      </c>
      <c r="B157" s="330">
        <f>'Market Data'!G159</f>
        <v>0.3898208142625097</v>
      </c>
      <c r="C157" s="330">
        <f>'Market Data'!H159</f>
        <v>1.9841763554935783</v>
      </c>
    </row>
    <row r="158" spans="1:3">
      <c r="A158" s="1">
        <f>'Market Data'!A160</f>
        <v>31412</v>
      </c>
      <c r="B158" s="330">
        <f>'Market Data'!G160</f>
        <v>0.38861113896270705</v>
      </c>
      <c r="C158" s="330">
        <f>'Market Data'!H160</f>
        <v>1.9871400440152223</v>
      </c>
    </row>
    <row r="159" spans="1:3">
      <c r="A159" s="1">
        <f>'Market Data'!A161</f>
        <v>31443</v>
      </c>
      <c r="B159" s="330">
        <f>'Market Data'!G161</f>
        <v>0.38737413179881752</v>
      </c>
      <c r="C159" s="330">
        <f>'Market Data'!H161</f>
        <v>2.1244661742369852</v>
      </c>
    </row>
    <row r="160" spans="1:3">
      <c r="A160" s="1">
        <f>'Market Data'!A162</f>
        <v>31471</v>
      </c>
      <c r="B160" s="330">
        <f>'Market Data'!G162</f>
        <v>0.38638986567439232</v>
      </c>
      <c r="C160" s="330">
        <f>'Market Data'!H162</f>
        <v>2.0444020196807378</v>
      </c>
    </row>
    <row r="161" spans="1:3">
      <c r="A161" s="1">
        <f>'Market Data'!A163</f>
        <v>31502</v>
      </c>
      <c r="B161" s="330">
        <f>'Market Data'!G163</f>
        <v>0.38565836669662595</v>
      </c>
      <c r="C161" s="330">
        <f>'Market Data'!H163</f>
        <v>2.075832860955086</v>
      </c>
    </row>
    <row r="162" spans="1:3">
      <c r="A162" s="1">
        <f>'Market Data'!A164</f>
        <v>31532</v>
      </c>
      <c r="B162" s="330">
        <f>'Market Data'!G164</f>
        <v>0.38514856312391438</v>
      </c>
      <c r="C162" s="330">
        <f>'Market Data'!H164</f>
        <v>2.0836350445954253</v>
      </c>
    </row>
    <row r="163" spans="1:3">
      <c r="A163" s="1">
        <f>'Market Data'!A165</f>
        <v>31563</v>
      </c>
      <c r="B163" s="330">
        <f>'Market Data'!G165</f>
        <v>0.38467099880402489</v>
      </c>
      <c r="C163" s="330">
        <f>'Market Data'!H165</f>
        <v>2.0657031261076764</v>
      </c>
    </row>
    <row r="164" spans="1:3">
      <c r="A164" s="1">
        <f>'Market Data'!A166</f>
        <v>31593</v>
      </c>
      <c r="B164" s="330">
        <f>'Market Data'!G166</f>
        <v>0.38409954875810859</v>
      </c>
      <c r="C164" s="330">
        <f>'Market Data'!H166</f>
        <v>2.0764574260041742</v>
      </c>
    </row>
    <row r="165" spans="1:3">
      <c r="A165" s="1">
        <f>'Market Data'!A167</f>
        <v>31624</v>
      </c>
      <c r="B165" s="330">
        <f>'Market Data'!G167</f>
        <v>0.38359180579401564</v>
      </c>
      <c r="C165" s="330">
        <f>'Market Data'!H167</f>
        <v>2.1457372957496612</v>
      </c>
    </row>
    <row r="166" spans="1:3">
      <c r="A166" s="1">
        <f>'Market Data'!A168</f>
        <v>31655</v>
      </c>
      <c r="B166" s="330">
        <f>'Market Data'!G168</f>
        <v>0.38308473401768744</v>
      </c>
      <c r="C166" s="330">
        <f>'Market Data'!H168</f>
        <v>2.305941123088791</v>
      </c>
    </row>
    <row r="167" spans="1:3">
      <c r="A167" s="1">
        <f>'Market Data'!A169</f>
        <v>31685</v>
      </c>
      <c r="B167" s="330">
        <f>'Market Data'!G169</f>
        <v>0.38251564045585185</v>
      </c>
      <c r="C167" s="330">
        <f>'Market Data'!H169</f>
        <v>2.5329466287109499</v>
      </c>
    </row>
    <row r="168" spans="1:3">
      <c r="A168" s="1">
        <f>'Market Data'!A170</f>
        <v>31716</v>
      </c>
      <c r="B168" s="330">
        <f>'Market Data'!G170</f>
        <v>0.38204134082404301</v>
      </c>
      <c r="C168" s="330">
        <f>'Market Data'!H170</f>
        <v>2.3970986961420988</v>
      </c>
    </row>
    <row r="169" spans="1:3">
      <c r="A169" s="1">
        <f>'Market Data'!A171</f>
        <v>31746</v>
      </c>
      <c r="B169" s="330">
        <f>'Market Data'!G171</f>
        <v>0.3816303510469764</v>
      </c>
      <c r="C169" s="330">
        <f>'Market Data'!H171</f>
        <v>2.2900209611409124</v>
      </c>
    </row>
    <row r="170" spans="1:3">
      <c r="A170" s="1">
        <f>'Market Data'!A172</f>
        <v>31777</v>
      </c>
      <c r="B170" s="330">
        <f>'Market Data'!G172</f>
        <v>0.38128259182733271</v>
      </c>
      <c r="C170" s="330">
        <f>'Market Data'!H172</f>
        <v>2.3192553211215126</v>
      </c>
    </row>
    <row r="171" spans="1:3">
      <c r="A171" s="1">
        <f>'Market Data'!A173</f>
        <v>31808</v>
      </c>
      <c r="B171" s="330">
        <f>'Market Data'!G173</f>
        <v>0.38080982111211875</v>
      </c>
      <c r="C171" s="330">
        <f>'Market Data'!H173</f>
        <v>2.3863923228822381</v>
      </c>
    </row>
    <row r="172" spans="1:3">
      <c r="A172" s="1">
        <f>'Market Data'!A174</f>
        <v>31836</v>
      </c>
      <c r="B172" s="330">
        <f>'Market Data'!G174</f>
        <v>0.38015087563113764</v>
      </c>
      <c r="C172" s="330">
        <f>'Market Data'!H174</f>
        <v>2.4140859470332892</v>
      </c>
    </row>
    <row r="173" spans="1:3">
      <c r="A173" s="1">
        <f>'Market Data'!A175</f>
        <v>31867</v>
      </c>
      <c r="B173" s="330">
        <f>'Market Data'!G175</f>
        <v>0.37921562759162325</v>
      </c>
      <c r="C173" s="330">
        <f>'Market Data'!H175</f>
        <v>2.4940058299062957</v>
      </c>
    </row>
    <row r="174" spans="1:3">
      <c r="A174" s="1">
        <f>'Market Data'!A176</f>
        <v>31897</v>
      </c>
      <c r="B174" s="330">
        <f>'Market Data'!G176</f>
        <v>0.37803886185410207</v>
      </c>
      <c r="C174" s="330">
        <f>'Market Data'!H176</f>
        <v>2.6810532645184173</v>
      </c>
    </row>
    <row r="175" spans="1:3">
      <c r="A175" s="1">
        <f>'Market Data'!A177</f>
        <v>31928</v>
      </c>
      <c r="B175" s="330">
        <f>'Market Data'!G177</f>
        <v>0.37683550782366848</v>
      </c>
      <c r="C175" s="330">
        <f>'Market Data'!H177</f>
        <v>2.6592522927315718</v>
      </c>
    </row>
    <row r="176" spans="1:3">
      <c r="A176" s="1">
        <f>'Market Data'!A178</f>
        <v>31958</v>
      </c>
      <c r="B176" s="330">
        <f>'Market Data'!G178</f>
        <v>0.3756963031725033</v>
      </c>
      <c r="C176" s="330">
        <f>'Market Data'!H178</f>
        <v>2.6294626257089813</v>
      </c>
    </row>
    <row r="177" spans="1:3">
      <c r="A177" s="1">
        <f>'Market Data'!A179</f>
        <v>31989</v>
      </c>
      <c r="B177" s="330">
        <f>'Market Data'!G179</f>
        <v>0.37450040585542771</v>
      </c>
      <c r="C177" s="330">
        <f>'Market Data'!H179</f>
        <v>2.7101617541564007</v>
      </c>
    </row>
    <row r="178" spans="1:3">
      <c r="A178" s="1">
        <f>'Market Data'!A180</f>
        <v>32020</v>
      </c>
      <c r="B178" s="330">
        <f>'Market Data'!G180</f>
        <v>0.37318879908313668</v>
      </c>
      <c r="C178" s="330">
        <f>'Market Data'!H180</f>
        <v>2.6475324910701676</v>
      </c>
    </row>
    <row r="179" spans="1:3">
      <c r="A179" s="1">
        <f>'Market Data'!A181</f>
        <v>32050</v>
      </c>
      <c r="B179" s="330">
        <f>'Market Data'!G181</f>
        <v>0.37185208883986082</v>
      </c>
      <c r="C179" s="330">
        <f>'Market Data'!H181</f>
        <v>2.6735414617730608</v>
      </c>
    </row>
    <row r="180" spans="1:3">
      <c r="A180" s="1">
        <f>'Market Data'!A182</f>
        <v>32081</v>
      </c>
      <c r="B180" s="330">
        <f>'Market Data'!G182</f>
        <v>0.37049060647640775</v>
      </c>
      <c r="C180" s="330">
        <f>'Market Data'!H182</f>
        <v>2.7176654094216905</v>
      </c>
    </row>
    <row r="181" spans="1:3">
      <c r="A181" s="1">
        <f>'Market Data'!A183</f>
        <v>32111</v>
      </c>
      <c r="B181" s="330">
        <f>'Market Data'!G183</f>
        <v>0.36913410898269627</v>
      </c>
      <c r="C181" s="330">
        <f>'Market Data'!H183</f>
        <v>2.8446025453603223</v>
      </c>
    </row>
    <row r="182" spans="1:3">
      <c r="A182" s="1">
        <f>'Market Data'!A184</f>
        <v>32142</v>
      </c>
      <c r="B182" s="330">
        <f>'Market Data'!G184</f>
        <v>0.36781192207400037</v>
      </c>
      <c r="C182" s="330">
        <f>'Market Data'!H184</f>
        <v>2.786070278141509</v>
      </c>
    </row>
    <row r="183" spans="1:3">
      <c r="A183" s="1">
        <f>'Market Data'!A185</f>
        <v>32173</v>
      </c>
      <c r="B183" s="330">
        <f>'Market Data'!G185</f>
        <v>0.366611730666696</v>
      </c>
      <c r="C183" s="330">
        <f>'Market Data'!H185</f>
        <v>2.6272597816514947</v>
      </c>
    </row>
    <row r="184" spans="1:3">
      <c r="A184" s="1">
        <f>'Market Data'!A186</f>
        <v>32202</v>
      </c>
      <c r="B184" s="330">
        <f>'Market Data'!G186</f>
        <v>0.36544475089763656</v>
      </c>
      <c r="C184" s="330">
        <f>'Market Data'!H186</f>
        <v>2.4367748489286192</v>
      </c>
    </row>
    <row r="185" spans="1:3">
      <c r="A185" s="1">
        <f>'Market Data'!A187</f>
        <v>32233</v>
      </c>
      <c r="B185" s="330">
        <f>'Market Data'!G187</f>
        <v>0.36428148579907854</v>
      </c>
      <c r="C185" s="330">
        <f>'Market Data'!H187</f>
        <v>2.6045755740242402</v>
      </c>
    </row>
    <row r="186" spans="1:3">
      <c r="A186" s="1">
        <f>'Market Data'!A188</f>
        <v>32263</v>
      </c>
      <c r="B186" s="330">
        <f>'Market Data'!G188</f>
        <v>0.36312192354667222</v>
      </c>
      <c r="C186" s="330">
        <f>'Market Data'!H188</f>
        <v>2.551114749999313</v>
      </c>
    </row>
    <row r="187" spans="1:3">
      <c r="A187" s="1">
        <f>'Market Data'!A189</f>
        <v>32294</v>
      </c>
      <c r="B187" s="330">
        <f>'Market Data'!G189</f>
        <v>0.36196605235370655</v>
      </c>
      <c r="C187" s="330">
        <f>'Market Data'!H189</f>
        <v>2.5798081184026538</v>
      </c>
    </row>
    <row r="188" spans="1:3">
      <c r="A188" s="1">
        <f>'Market Data'!A190</f>
        <v>32324</v>
      </c>
      <c r="B188" s="330">
        <f>'Market Data'!G190</f>
        <v>0.3607849363547439</v>
      </c>
      <c r="C188" s="330">
        <f>'Market Data'!H190</f>
        <v>2.4644134558858348</v>
      </c>
    </row>
    <row r="189" spans="1:3">
      <c r="A189" s="1">
        <f>'Market Data'!A191</f>
        <v>32355</v>
      </c>
      <c r="B189" s="330">
        <f>'Market Data'!G191</f>
        <v>0.35957887468521127</v>
      </c>
      <c r="C189" s="330">
        <f>'Market Data'!H191</f>
        <v>2.4575817941245583</v>
      </c>
    </row>
    <row r="190" spans="1:3">
      <c r="A190" s="1">
        <f>'Market Data'!A192</f>
        <v>32386</v>
      </c>
      <c r="B190" s="330">
        <f>'Market Data'!G192</f>
        <v>0.35840554818396064</v>
      </c>
      <c r="C190" s="330">
        <f>'Market Data'!H192</f>
        <v>2.3988104089452262</v>
      </c>
    </row>
    <row r="191" spans="1:3">
      <c r="A191" s="1">
        <f>'Market Data'!A193</f>
        <v>32416</v>
      </c>
      <c r="B191" s="330">
        <f>'Market Data'!G193</f>
        <v>0.35717886050260794</v>
      </c>
      <c r="C191" s="330">
        <f>'Market Data'!H193</f>
        <v>2.2226573747752685</v>
      </c>
    </row>
    <row r="192" spans="1:3">
      <c r="A192" s="1">
        <f>'Market Data'!A194</f>
        <v>32447</v>
      </c>
      <c r="B192" s="330">
        <f>'Market Data'!G194</f>
        <v>0.35595637131281099</v>
      </c>
      <c r="C192" s="330">
        <f>'Market Data'!H194</f>
        <v>2.2969239169050772</v>
      </c>
    </row>
    <row r="193" spans="1:3">
      <c r="A193" s="1">
        <f>'Market Data'!A195</f>
        <v>32477</v>
      </c>
      <c r="B193" s="330">
        <f>'Market Data'!G195</f>
        <v>0.35473806624470888</v>
      </c>
      <c r="C193" s="330">
        <f>'Market Data'!H195</f>
        <v>2.3456784039276206</v>
      </c>
    </row>
    <row r="194" spans="1:3">
      <c r="A194" s="1">
        <f>'Market Data'!A196</f>
        <v>32508</v>
      </c>
      <c r="B194" s="330">
        <f>'Market Data'!G196</f>
        <v>0.35346744395380908</v>
      </c>
      <c r="C194" s="330">
        <f>'Market Data'!H196</f>
        <v>2.2689722873110689</v>
      </c>
    </row>
    <row r="195" spans="1:3">
      <c r="A195" s="1">
        <f>'Market Data'!A197</f>
        <v>32539</v>
      </c>
      <c r="B195" s="330">
        <f>'Market Data'!G197</f>
        <v>0.35211716445961561</v>
      </c>
      <c r="C195" s="330">
        <f>'Market Data'!H197</f>
        <v>2.1707739445640555</v>
      </c>
    </row>
    <row r="196" spans="1:3">
      <c r="A196" s="1">
        <f>'Market Data'!A198</f>
        <v>32567</v>
      </c>
      <c r="B196" s="330">
        <f>'Market Data'!G198</f>
        <v>0.35074413877759308</v>
      </c>
      <c r="C196" s="330">
        <f>'Market Data'!H198</f>
        <v>2.1238926882636324</v>
      </c>
    </row>
    <row r="197" spans="1:3">
      <c r="A197" s="1">
        <f>'Market Data'!A199</f>
        <v>32598</v>
      </c>
      <c r="B197" s="330">
        <f>'Market Data'!G199</f>
        <v>0.34932096193843282</v>
      </c>
      <c r="C197" s="330">
        <f>'Market Data'!H199</f>
        <v>2.0945046567799666</v>
      </c>
    </row>
    <row r="198" spans="1:3">
      <c r="A198" s="1">
        <f>'Market Data'!A200</f>
        <v>32628</v>
      </c>
      <c r="B198" s="330">
        <f>'Market Data'!G200</f>
        <v>0.34787596261207981</v>
      </c>
      <c r="C198" s="330">
        <f>'Market Data'!H200</f>
        <v>2.0550863665184003</v>
      </c>
    </row>
    <row r="199" spans="1:3">
      <c r="A199" s="1">
        <f>'Market Data'!A201</f>
        <v>32659</v>
      </c>
      <c r="B199" s="330">
        <f>'Market Data'!G201</f>
        <v>0.34635466131967363</v>
      </c>
      <c r="C199" s="330">
        <f>'Market Data'!H201</f>
        <v>1.9607434903060261</v>
      </c>
    </row>
    <row r="200" spans="1:3">
      <c r="A200" s="1">
        <f>'Market Data'!A202</f>
        <v>32689</v>
      </c>
      <c r="B200" s="330">
        <f>'Market Data'!G202</f>
        <v>0.34489459775305825</v>
      </c>
      <c r="C200" s="330">
        <f>'Market Data'!H202</f>
        <v>2.0129194955701912</v>
      </c>
    </row>
    <row r="201" spans="1:3">
      <c r="A201" s="1">
        <f>'Market Data'!A203</f>
        <v>32720</v>
      </c>
      <c r="B201" s="330">
        <f>'Market Data'!G203</f>
        <v>0.34349515596855873</v>
      </c>
      <c r="C201" s="330">
        <f>'Market Data'!H203</f>
        <v>1.9794909394964852</v>
      </c>
    </row>
    <row r="202" spans="1:3">
      <c r="A202" s="1">
        <f>'Market Data'!A204</f>
        <v>32751</v>
      </c>
      <c r="B202" s="330">
        <f>'Market Data'!G204</f>
        <v>0.34218297156970434</v>
      </c>
      <c r="C202" s="330">
        <f>'Market Data'!H204</f>
        <v>1.9264189198995432</v>
      </c>
    </row>
    <row r="203" spans="1:3">
      <c r="A203" s="1">
        <f>'Market Data'!A205</f>
        <v>32781</v>
      </c>
      <c r="B203" s="330">
        <f>'Market Data'!G205</f>
        <v>0.34098454962981795</v>
      </c>
      <c r="C203" s="330">
        <f>'Market Data'!H205</f>
        <v>1.9554191431595753</v>
      </c>
    </row>
    <row r="204" spans="1:3">
      <c r="A204" s="1">
        <f>'Market Data'!A206</f>
        <v>32812</v>
      </c>
      <c r="B204" s="330">
        <f>'Market Data'!G206</f>
        <v>0.33973608427366148</v>
      </c>
      <c r="C204" s="330">
        <f>'Market Data'!H206</f>
        <v>1.995039155498441</v>
      </c>
    </row>
    <row r="205" spans="1:3">
      <c r="A205" s="1">
        <f>'Market Data'!A207</f>
        <v>32842</v>
      </c>
      <c r="B205" s="330">
        <f>'Market Data'!G207</f>
        <v>0.33843825988875931</v>
      </c>
      <c r="C205" s="330">
        <f>'Market Data'!H207</f>
        <v>2.1613765572460855</v>
      </c>
    </row>
    <row r="206" spans="1:3">
      <c r="A206" s="1">
        <f>'Market Data'!A208</f>
        <v>32873</v>
      </c>
      <c r="B206" s="330">
        <f>'Market Data'!G208</f>
        <v>0.33717224144942065</v>
      </c>
      <c r="C206" s="330">
        <f>'Market Data'!H208</f>
        <v>2.1168887792455058</v>
      </c>
    </row>
    <row r="207" spans="1:3">
      <c r="A207" s="1">
        <f>'Market Data'!A209</f>
        <v>32904</v>
      </c>
      <c r="B207" s="330">
        <f>'Market Data'!G209</f>
        <v>0.33575088651936535</v>
      </c>
      <c r="C207" s="330">
        <f>'Market Data'!H209</f>
        <v>2.1804632365805485</v>
      </c>
    </row>
    <row r="208" spans="1:3">
      <c r="A208" s="1">
        <f>'Market Data'!A210</f>
        <v>32932</v>
      </c>
      <c r="B208" s="330">
        <f>'Market Data'!G210</f>
        <v>0.33430905284162582</v>
      </c>
      <c r="C208" s="330">
        <f>'Market Data'!H210</f>
        <v>2.1326521803087326</v>
      </c>
    </row>
    <row r="209" spans="1:3">
      <c r="A209" s="1">
        <f>'Market Data'!A211</f>
        <v>32963</v>
      </c>
      <c r="B209" s="330">
        <f>'Market Data'!G211</f>
        <v>0.33289976772854563</v>
      </c>
      <c r="C209" s="330">
        <f>'Market Data'!H211</f>
        <v>1.9194737037704472</v>
      </c>
    </row>
    <row r="210" spans="1:3">
      <c r="A210" s="1">
        <f>'Market Data'!A212</f>
        <v>32993</v>
      </c>
      <c r="B210" s="330">
        <f>'Market Data'!G212</f>
        <v>0.33162805872768963</v>
      </c>
      <c r="C210" s="330">
        <f>'Market Data'!H212</f>
        <v>1.9082493912863101</v>
      </c>
    </row>
    <row r="211" spans="1:3">
      <c r="A211" s="1">
        <f>'Market Data'!A213</f>
        <v>33024</v>
      </c>
      <c r="B211" s="330">
        <f>'Market Data'!G213</f>
        <v>0.33044021326140532</v>
      </c>
      <c r="C211" s="330">
        <f>'Market Data'!H213</f>
        <v>1.8771134317720768</v>
      </c>
    </row>
    <row r="212" spans="1:3">
      <c r="A212" s="1">
        <f>'Market Data'!A214</f>
        <v>33054</v>
      </c>
      <c r="B212" s="330">
        <f>'Market Data'!G214</f>
        <v>0.32917789999421204</v>
      </c>
      <c r="C212" s="330">
        <f>'Market Data'!H214</f>
        <v>1.8140581501793411</v>
      </c>
    </row>
    <row r="213" spans="1:3">
      <c r="A213" s="1">
        <f>'Market Data'!A215</f>
        <v>33085</v>
      </c>
      <c r="B213" s="330">
        <f>'Market Data'!G215</f>
        <v>0.32789432237782423</v>
      </c>
      <c r="C213" s="330">
        <f>'Market Data'!H215</f>
        <v>1.9101088440191549</v>
      </c>
    </row>
    <row r="214" spans="1:3">
      <c r="A214" s="1">
        <f>'Market Data'!A216</f>
        <v>33116</v>
      </c>
      <c r="B214" s="330">
        <f>'Market Data'!G216</f>
        <v>0.32640883361363121</v>
      </c>
      <c r="C214" s="330">
        <f>'Market Data'!H216</f>
        <v>1.9803634053150638</v>
      </c>
    </row>
    <row r="215" spans="1:3">
      <c r="A215" s="1">
        <f>'Market Data'!A217</f>
        <v>33146</v>
      </c>
      <c r="B215" s="330">
        <f>'Market Data'!G217</f>
        <v>0.32477669685882571</v>
      </c>
      <c r="C215" s="330">
        <f>'Market Data'!H217</f>
        <v>2.0753998278382833</v>
      </c>
    </row>
    <row r="216" spans="1:3">
      <c r="A216" s="1">
        <f>'Market Data'!A218</f>
        <v>33177</v>
      </c>
      <c r="B216" s="330">
        <f>'Market Data'!G218</f>
        <v>0.3231273769313206</v>
      </c>
      <c r="C216" s="330">
        <f>'Market Data'!H218</f>
        <v>1.9187425996782415</v>
      </c>
    </row>
    <row r="217" spans="1:3">
      <c r="A217" s="1">
        <f>'Market Data'!A219</f>
        <v>33207</v>
      </c>
      <c r="B217" s="330">
        <f>'Market Data'!G219</f>
        <v>0.321486432777846</v>
      </c>
      <c r="C217" s="330">
        <f>'Market Data'!H219</f>
        <v>1.9359107127922748</v>
      </c>
    </row>
    <row r="218" spans="1:3">
      <c r="A218" s="1">
        <f>'Market Data'!A220</f>
        <v>33238</v>
      </c>
      <c r="B218" s="330">
        <f>'Market Data'!G220</f>
        <v>0.3199040225879794</v>
      </c>
      <c r="C218" s="330">
        <f>'Market Data'!H220</f>
        <v>1.9161204795286928</v>
      </c>
    </row>
    <row r="219" spans="1:3">
      <c r="A219" s="1">
        <f>'Market Data'!A221</f>
        <v>33269</v>
      </c>
      <c r="B219" s="330">
        <f>'Market Data'!G221</f>
        <v>0.3184296152886516</v>
      </c>
      <c r="C219" s="330">
        <f>'Market Data'!H221</f>
        <v>1.8235837771185528</v>
      </c>
    </row>
    <row r="220" spans="1:3">
      <c r="A220" s="1">
        <f>'Market Data'!A222</f>
        <v>33297</v>
      </c>
      <c r="B220" s="330">
        <f>'Market Data'!G222</f>
        <v>0.31706216530788639</v>
      </c>
      <c r="C220" s="330">
        <f>'Market Data'!H222</f>
        <v>1.799381119655306</v>
      </c>
    </row>
    <row r="221" spans="1:3">
      <c r="A221" s="1">
        <f>'Market Data'!A223</f>
        <v>33328</v>
      </c>
      <c r="B221" s="330">
        <f>'Market Data'!G223</f>
        <v>0.31580073069383346</v>
      </c>
      <c r="C221" s="330">
        <f>'Market Data'!H223</f>
        <v>1.7573858530943838</v>
      </c>
    </row>
    <row r="222" spans="1:3">
      <c r="A222" s="1">
        <f>'Market Data'!A224</f>
        <v>33358</v>
      </c>
      <c r="B222" s="330">
        <f>'Market Data'!G224</f>
        <v>0.31454431470849009</v>
      </c>
      <c r="C222" s="330">
        <f>'Market Data'!H224</f>
        <v>1.76072959766801</v>
      </c>
    </row>
    <row r="223" spans="1:3">
      <c r="A223" s="1">
        <f>'Market Data'!A225</f>
        <v>33389</v>
      </c>
      <c r="B223" s="330">
        <f>'Market Data'!G225</f>
        <v>0.31326802200936527</v>
      </c>
      <c r="C223" s="330">
        <f>'Market Data'!H225</f>
        <v>1.7665747947453516</v>
      </c>
    </row>
    <row r="224" spans="1:3">
      <c r="A224" s="1">
        <f>'Market Data'!A226</f>
        <v>33419</v>
      </c>
      <c r="B224" s="330">
        <f>'Market Data'!G226</f>
        <v>0.31207130815766165</v>
      </c>
      <c r="C224" s="330">
        <f>'Market Data'!H226</f>
        <v>1.7986460078215438</v>
      </c>
    </row>
    <row r="225" spans="1:3">
      <c r="A225" s="1">
        <f>'Market Data'!A227</f>
        <v>33450</v>
      </c>
      <c r="B225" s="330">
        <f>'Market Data'!G227</f>
        <v>0.31095351224505202</v>
      </c>
      <c r="C225" s="330">
        <f>'Market Data'!H227</f>
        <v>1.7654433096247428</v>
      </c>
    </row>
    <row r="226" spans="1:3">
      <c r="A226" s="1">
        <f>'Market Data'!A228</f>
        <v>33481</v>
      </c>
      <c r="B226" s="330">
        <f>'Market Data'!G228</f>
        <v>0.30998857458808943</v>
      </c>
      <c r="C226" s="330">
        <f>'Market Data'!H228</f>
        <v>1.6850262996698864</v>
      </c>
    </row>
    <row r="227" spans="1:3">
      <c r="A227" s="1">
        <f>'Market Data'!A229</f>
        <v>33511</v>
      </c>
      <c r="B227" s="330">
        <f>'Market Data'!G229</f>
        <v>0.30912607682349069</v>
      </c>
      <c r="C227" s="330">
        <f>'Market Data'!H229</f>
        <v>1.7166146872892665</v>
      </c>
    </row>
    <row r="228" spans="1:3">
      <c r="A228" s="1">
        <f>'Market Data'!A230</f>
        <v>33542</v>
      </c>
      <c r="B228" s="330">
        <f>'Market Data'!G230</f>
        <v>0.30839052595314576</v>
      </c>
      <c r="C228" s="330">
        <f>'Market Data'!H230</f>
        <v>1.724834822437054</v>
      </c>
    </row>
    <row r="229" spans="1:3">
      <c r="A229" s="1">
        <f>'Market Data'!A231</f>
        <v>33572</v>
      </c>
      <c r="B229" s="330">
        <f>'Market Data'!G231</f>
        <v>0.30763182288735996</v>
      </c>
      <c r="C229" s="330">
        <f>'Market Data'!H231</f>
        <v>1.7631909986487269</v>
      </c>
    </row>
    <row r="230" spans="1:3">
      <c r="A230" s="1">
        <f>'Market Data'!A232</f>
        <v>33603</v>
      </c>
      <c r="B230" s="330">
        <f>'Market Data'!G232</f>
        <v>0.30685017135926967</v>
      </c>
      <c r="C230" s="330">
        <f>'Market Data'!H232</f>
        <v>1.6955740575109723</v>
      </c>
    </row>
    <row r="231" spans="1:3">
      <c r="A231" s="1">
        <f>'Market Data'!A233</f>
        <v>33634</v>
      </c>
      <c r="B231" s="330">
        <f>'Market Data'!G233</f>
        <v>0.30619452677352876</v>
      </c>
      <c r="C231" s="330">
        <f>'Market Data'!H233</f>
        <v>1.6965026119622391</v>
      </c>
    </row>
    <row r="232" spans="1:3">
      <c r="A232" s="1">
        <f>'Market Data'!A234</f>
        <v>33663</v>
      </c>
      <c r="B232" s="330">
        <f>'Market Data'!G234</f>
        <v>0.30549070251004445</v>
      </c>
      <c r="C232" s="330">
        <f>'Market Data'!H234</f>
        <v>1.6909299955081896</v>
      </c>
    </row>
    <row r="233" spans="1:3">
      <c r="A233" s="1">
        <f>'Market Data'!A235</f>
        <v>33694</v>
      </c>
      <c r="B233" s="330">
        <f>'Market Data'!G235</f>
        <v>0.30468987485100613</v>
      </c>
      <c r="C233" s="330">
        <f>'Market Data'!H235</f>
        <v>1.6290491352932084</v>
      </c>
    </row>
    <row r="234" spans="1:3">
      <c r="A234" s="1">
        <f>'Market Data'!A236</f>
        <v>33724</v>
      </c>
      <c r="B234" s="330">
        <f>'Market Data'!G236</f>
        <v>0.30389114651916244</v>
      </c>
      <c r="C234" s="330">
        <f>'Market Data'!H236</f>
        <v>1.5993394950981135</v>
      </c>
    </row>
    <row r="235" spans="1:3">
      <c r="A235" s="1">
        <f>'Market Data'!A237</f>
        <v>33755</v>
      </c>
      <c r="B235" s="330">
        <f>'Market Data'!G237</f>
        <v>0.30314351283678315</v>
      </c>
      <c r="C235" s="330">
        <f>'Market Data'!H237</f>
        <v>1.6008595772557417</v>
      </c>
    </row>
    <row r="236" spans="1:3">
      <c r="A236" s="1">
        <f>'Market Data'!A238</f>
        <v>33785</v>
      </c>
      <c r="B236" s="330">
        <f>'Market Data'!G238</f>
        <v>0.30237326550731136</v>
      </c>
      <c r="C236" s="330">
        <f>'Market Data'!H238</f>
        <v>1.6247062959663723</v>
      </c>
    </row>
    <row r="237" spans="1:3">
      <c r="A237" s="1">
        <f>'Market Data'!A239</f>
        <v>33816</v>
      </c>
      <c r="B237" s="330">
        <f>'Market Data'!G239</f>
        <v>0.30158061004388026</v>
      </c>
      <c r="C237" s="330">
        <f>'Market Data'!H239</f>
        <v>1.6886343499327598</v>
      </c>
    </row>
    <row r="238" spans="1:3">
      <c r="A238" s="1">
        <f>'Market Data'!A240</f>
        <v>33847</v>
      </c>
      <c r="B238" s="330">
        <f>'Market Data'!G240</f>
        <v>0.30081433384244344</v>
      </c>
      <c r="C238" s="330">
        <f>'Market Data'!H240</f>
        <v>1.6097402937586571</v>
      </c>
    </row>
    <row r="239" spans="1:3">
      <c r="A239" s="1">
        <f>'Market Data'!A241</f>
        <v>33877</v>
      </c>
      <c r="B239" s="330">
        <f>'Market Data'!G241</f>
        <v>0.30007426974153378</v>
      </c>
      <c r="C239" s="330">
        <f>'Market Data'!H241</f>
        <v>1.6433421124947105</v>
      </c>
    </row>
    <row r="240" spans="1:3">
      <c r="A240" s="1">
        <f>'Market Data'!A242</f>
        <v>33908</v>
      </c>
      <c r="B240" s="330">
        <f>'Market Data'!G242</f>
        <v>0.29928764097345584</v>
      </c>
      <c r="C240" s="330">
        <f>'Market Data'!H242</f>
        <v>1.5968875852284237</v>
      </c>
    </row>
    <row r="241" spans="1:3">
      <c r="A241" s="1">
        <f>'Market Data'!A243</f>
        <v>33938</v>
      </c>
      <c r="B241" s="330">
        <f>'Market Data'!G243</f>
        <v>0.29855133284577734</v>
      </c>
      <c r="C241" s="330">
        <f>'Market Data'!H243</f>
        <v>1.5696017499011312</v>
      </c>
    </row>
    <row r="242" spans="1:3">
      <c r="A242" s="1">
        <f>'Market Data'!A244</f>
        <v>33969</v>
      </c>
      <c r="B242" s="330">
        <f>'Market Data'!G244</f>
        <v>0.29784094407827538</v>
      </c>
      <c r="C242" s="330">
        <f>'Market Data'!H244</f>
        <v>1.5588764793331751</v>
      </c>
    </row>
    <row r="243" spans="1:3">
      <c r="A243" s="1">
        <f>'Market Data'!A245</f>
        <v>34000</v>
      </c>
      <c r="B243" s="330">
        <f>'Market Data'!G245</f>
        <v>0.29703619501987549</v>
      </c>
      <c r="C243" s="330">
        <f>'Market Data'!H245</f>
        <v>1.5453690321406464</v>
      </c>
    </row>
    <row r="244" spans="1:3">
      <c r="A244" s="1">
        <f>'Market Data'!A246</f>
        <v>34028</v>
      </c>
      <c r="B244" s="330">
        <f>'Market Data'!G246</f>
        <v>0.29625753040339803</v>
      </c>
      <c r="C244" s="330">
        <f>'Market Data'!H246</f>
        <v>1.5274113013287396</v>
      </c>
    </row>
    <row r="245" spans="1:3">
      <c r="A245" s="1">
        <f>'Market Data'!A247</f>
        <v>34059</v>
      </c>
      <c r="B245" s="330">
        <f>'Market Data'!G247</f>
        <v>0.29550477943903219</v>
      </c>
      <c r="C245" s="330">
        <f>'Market Data'!H247</f>
        <v>1.5674561137510876</v>
      </c>
    </row>
    <row r="246" spans="1:3">
      <c r="A246" s="1">
        <f>'Market Data'!A248</f>
        <v>34089</v>
      </c>
      <c r="B246" s="330">
        <f>'Market Data'!G248</f>
        <v>0.29473012934720161</v>
      </c>
      <c r="C246" s="330">
        <f>'Market Data'!H248</f>
        <v>1.6417450484682188</v>
      </c>
    </row>
    <row r="247" spans="1:3">
      <c r="A247" s="1">
        <f>'Market Data'!A249</f>
        <v>34120</v>
      </c>
      <c r="B247" s="330">
        <f>'Market Data'!G249</f>
        <v>0.2939575099594629</v>
      </c>
      <c r="C247" s="330">
        <f>'Market Data'!H249</f>
        <v>1.7236829425333877</v>
      </c>
    </row>
    <row r="248" spans="1:3">
      <c r="A248" s="1">
        <f>'Market Data'!A250</f>
        <v>34150</v>
      </c>
      <c r="B248" s="330">
        <f>'Market Data'!G250</f>
        <v>0.29323431503209707</v>
      </c>
      <c r="C248" s="330">
        <f>'Market Data'!H250</f>
        <v>1.7348129324618371</v>
      </c>
    </row>
    <row r="249" spans="1:3">
      <c r="A249" s="1">
        <f>'Market Data'!A251</f>
        <v>34181</v>
      </c>
      <c r="B249" s="330">
        <f>'Market Data'!G251</f>
        <v>0.29256028134514472</v>
      </c>
      <c r="C249" s="330">
        <f>'Market Data'!H251</f>
        <v>1.864493859988696</v>
      </c>
    </row>
    <row r="250" spans="1:3">
      <c r="A250" s="1">
        <f>'Market Data'!A252</f>
        <v>34212</v>
      </c>
      <c r="B250" s="330">
        <f>'Market Data'!G252</f>
        <v>0.29188779700418588</v>
      </c>
      <c r="C250" s="330">
        <f>'Market Data'!H252</f>
        <v>1.6994437375255467</v>
      </c>
    </row>
    <row r="251" spans="1:3">
      <c r="A251" s="1">
        <f>'Market Data'!A253</f>
        <v>34242</v>
      </c>
      <c r="B251" s="330">
        <f>'Market Data'!G253</f>
        <v>0.29124047796863117</v>
      </c>
      <c r="C251" s="330">
        <f>'Market Data'!H253</f>
        <v>1.6195723027703275</v>
      </c>
    </row>
    <row r="252" spans="1:3">
      <c r="A252" s="1">
        <f>'Market Data'!A254</f>
        <v>34273</v>
      </c>
      <c r="B252" s="330">
        <f>'Market Data'!G254</f>
        <v>0.29057102735152496</v>
      </c>
      <c r="C252" s="330">
        <f>'Market Data'!H254</f>
        <v>1.6799561039960662</v>
      </c>
    </row>
    <row r="253" spans="1:3">
      <c r="A253" s="1">
        <f>'Market Data'!A255</f>
        <v>34303</v>
      </c>
      <c r="B253" s="330">
        <f>'Market Data'!G255</f>
        <v>0.28992662851362966</v>
      </c>
      <c r="C253" s="330">
        <f>'Market Data'!H255</f>
        <v>1.6816742480050482</v>
      </c>
    </row>
    <row r="254" spans="1:3">
      <c r="A254" s="1">
        <f>'Market Data'!A256</f>
        <v>34334</v>
      </c>
      <c r="B254" s="330">
        <f>'Market Data'!G256</f>
        <v>0.28928365875786294</v>
      </c>
      <c r="C254" s="330">
        <f>'Market Data'!H256</f>
        <v>1.7684732510827286</v>
      </c>
    </row>
    <row r="255" spans="1:3">
      <c r="A255" s="1">
        <f>'Market Data'!A257</f>
        <v>34365</v>
      </c>
      <c r="B255" s="330">
        <f>'Market Data'!G257</f>
        <v>0.28868900667121672</v>
      </c>
      <c r="C255" s="330">
        <f>'Market Data'!H257</f>
        <v>1.7250873360622405</v>
      </c>
    </row>
    <row r="256" spans="1:3">
      <c r="A256" s="1">
        <f>'Market Data'!A258</f>
        <v>34393</v>
      </c>
      <c r="B256" s="330">
        <f>'Market Data'!G258</f>
        <v>0.28809557695262844</v>
      </c>
      <c r="C256" s="330">
        <f>'Market Data'!H258</f>
        <v>1.7208650680905342</v>
      </c>
    </row>
    <row r="257" spans="1:3">
      <c r="A257" s="1">
        <f>'Market Data'!A259</f>
        <v>34424</v>
      </c>
      <c r="B257" s="330">
        <f>'Market Data'!G259</f>
        <v>0.28750336708939578</v>
      </c>
      <c r="C257" s="330">
        <f>'Market Data'!H259</f>
        <v>1.7589393918315426</v>
      </c>
    </row>
    <row r="258" spans="1:3">
      <c r="A258" s="1">
        <f>'Market Data'!A260</f>
        <v>34454</v>
      </c>
      <c r="B258" s="330">
        <f>'Market Data'!G260</f>
        <v>0.2869357131185129</v>
      </c>
      <c r="C258" s="330">
        <f>'Market Data'!H260</f>
        <v>1.6928354034006483</v>
      </c>
    </row>
    <row r="259" spans="1:3">
      <c r="A259" s="1">
        <f>'Market Data'!A261</f>
        <v>34485</v>
      </c>
      <c r="B259" s="330">
        <f>'Market Data'!G261</f>
        <v>0.28639249705754166</v>
      </c>
      <c r="C259" s="330">
        <f>'Market Data'!H261</f>
        <v>1.7355627305646382</v>
      </c>
    </row>
    <row r="260" spans="1:3">
      <c r="A260" s="1">
        <f>'Market Data'!A262</f>
        <v>34515</v>
      </c>
      <c r="B260" s="330">
        <f>'Market Data'!G262</f>
        <v>0.2858037880488602</v>
      </c>
      <c r="C260" s="330">
        <f>'Market Data'!H262</f>
        <v>1.7275231313296013</v>
      </c>
    </row>
    <row r="261" spans="1:3">
      <c r="A261" s="1">
        <f>'Market Data'!A263</f>
        <v>34546</v>
      </c>
      <c r="B261" s="330">
        <f>'Market Data'!G263</f>
        <v>0.2851468343052902</v>
      </c>
      <c r="C261" s="330">
        <f>'Market Data'!H263</f>
        <v>1.7115056429277025</v>
      </c>
    </row>
    <row r="262" spans="1:3">
      <c r="A262" s="1">
        <f>'Market Data'!A264</f>
        <v>34577</v>
      </c>
      <c r="B262" s="330">
        <f>'Market Data'!G264</f>
        <v>0.28446834090769463</v>
      </c>
      <c r="C262" s="330">
        <f>'Market Data'!H264</f>
        <v>1.7207864277095115</v>
      </c>
    </row>
    <row r="263" spans="1:3">
      <c r="A263" s="1">
        <f>'Market Data'!A265</f>
        <v>34607</v>
      </c>
      <c r="B263" s="330">
        <f>'Market Data'!G265</f>
        <v>0.28376849125537928</v>
      </c>
      <c r="C263" s="330">
        <f>'Market Data'!H265</f>
        <v>1.7505199135883809</v>
      </c>
    </row>
    <row r="264" spans="1:3">
      <c r="A264" s="1">
        <f>'Market Data'!A266</f>
        <v>34638</v>
      </c>
      <c r="B264" s="330">
        <f>'Market Data'!G266</f>
        <v>0.2831621651318797</v>
      </c>
      <c r="C264" s="330">
        <f>'Market Data'!H266</f>
        <v>1.7035808557848204</v>
      </c>
    </row>
    <row r="265" spans="1:3">
      <c r="A265" s="1">
        <f>'Market Data'!A267</f>
        <v>34668</v>
      </c>
      <c r="B265" s="330">
        <f>'Market Data'!G267</f>
        <v>0.28253419691422887</v>
      </c>
      <c r="C265" s="330">
        <f>'Market Data'!H267</f>
        <v>1.6860983054778129</v>
      </c>
    </row>
    <row r="266" spans="1:3">
      <c r="A266" s="1">
        <f>'Market Data'!A268</f>
        <v>34699</v>
      </c>
      <c r="B266" s="330">
        <f>'Market Data'!G268</f>
        <v>0.28190762134055009</v>
      </c>
      <c r="C266" s="330">
        <f>'Market Data'!H268</f>
        <v>1.6902988655562343</v>
      </c>
    </row>
    <row r="267" spans="1:3">
      <c r="A267" s="1">
        <f>'Market Data'!A269</f>
        <v>34730</v>
      </c>
      <c r="B267" s="330">
        <f>'Market Data'!G269</f>
        <v>0.28125962339606897</v>
      </c>
      <c r="C267" s="330">
        <f>'Market Data'!H269</f>
        <v>1.6507664643383761</v>
      </c>
    </row>
    <row r="268" spans="1:3">
      <c r="A268" s="1">
        <f>'Market Data'!A270</f>
        <v>34758</v>
      </c>
      <c r="B268" s="330">
        <f>'Market Data'!G270</f>
        <v>0.2805903794328688</v>
      </c>
      <c r="C268" s="330">
        <f>'Market Data'!H270</f>
        <v>1.6556193410129083</v>
      </c>
    </row>
    <row r="269" spans="1:3">
      <c r="A269" s="1">
        <f>'Market Data'!A271</f>
        <v>34789</v>
      </c>
      <c r="B269" s="330">
        <f>'Market Data'!G271</f>
        <v>0.27992272790400696</v>
      </c>
      <c r="C269" s="330">
        <f>'Market Data'!H271</f>
        <v>1.7143131857554132</v>
      </c>
    </row>
    <row r="270" spans="1:3">
      <c r="A270" s="1">
        <f>'Market Data'!A272</f>
        <v>34819</v>
      </c>
      <c r="B270" s="330">
        <f>'Market Data'!G272</f>
        <v>0.27921148149926328</v>
      </c>
      <c r="C270" s="330">
        <f>'Market Data'!H272</f>
        <v>1.69117140491887</v>
      </c>
    </row>
    <row r="271" spans="1:3">
      <c r="A271" s="1">
        <f>'Market Data'!A273</f>
        <v>34850</v>
      </c>
      <c r="B271" s="330">
        <f>'Market Data'!G273</f>
        <v>0.27847954342301912</v>
      </c>
      <c r="C271" s="330">
        <f>'Market Data'!H273</f>
        <v>1.6745374516893508</v>
      </c>
    </row>
    <row r="272" spans="1:3">
      <c r="A272" s="1">
        <f>'Market Data'!A274</f>
        <v>34880</v>
      </c>
      <c r="B272" s="330">
        <f>'Market Data'!G274</f>
        <v>0.27779442742374949</v>
      </c>
      <c r="C272" s="330">
        <f>'Market Data'!H274</f>
        <v>1.6717217460049167</v>
      </c>
    </row>
    <row r="273" spans="1:3">
      <c r="A273" s="1">
        <f>'Market Data'!A275</f>
        <v>34911</v>
      </c>
      <c r="B273" s="330">
        <f>'Market Data'!G275</f>
        <v>0.27715588414101416</v>
      </c>
      <c r="C273" s="330">
        <f>'Market Data'!H275</f>
        <v>1.6592057780058238</v>
      </c>
    </row>
    <row r="274" spans="1:3">
      <c r="A274" s="1">
        <f>'Market Data'!A276</f>
        <v>34942</v>
      </c>
      <c r="B274" s="330">
        <f>'Market Data'!G276</f>
        <v>0.27656368712825602</v>
      </c>
      <c r="C274" s="330">
        <f>'Market Data'!H276</f>
        <v>1.6563096737340035</v>
      </c>
    </row>
    <row r="275" spans="1:3">
      <c r="A275" s="1">
        <f>'Market Data'!A277</f>
        <v>34972</v>
      </c>
      <c r="B275" s="330">
        <f>'Market Data'!G277</f>
        <v>0.27599518224157299</v>
      </c>
      <c r="C275" s="330">
        <f>'Market Data'!H277</f>
        <v>1.6583030821587263</v>
      </c>
    </row>
    <row r="276" spans="1:3">
      <c r="A276" s="1">
        <f>'Market Data'!A278</f>
        <v>35003</v>
      </c>
      <c r="B276" s="330">
        <f>'Market Data'!G278</f>
        <v>0.27536077473627468</v>
      </c>
      <c r="C276" s="330">
        <f>'Market Data'!H278</f>
        <v>1.6501827057423468</v>
      </c>
    </row>
    <row r="277" spans="1:3">
      <c r="A277" s="1">
        <f>'Market Data'!A279</f>
        <v>35033</v>
      </c>
      <c r="B277" s="330">
        <f>'Market Data'!G279</f>
        <v>0.27477241332105529</v>
      </c>
      <c r="C277" s="330">
        <f>'Market Data'!H279</f>
        <v>1.6672937237663186</v>
      </c>
    </row>
    <row r="278" spans="1:3">
      <c r="A278" s="1">
        <f>'Market Data'!A280</f>
        <v>35064</v>
      </c>
      <c r="B278" s="330">
        <f>'Market Data'!G280</f>
        <v>0.27420759058051136</v>
      </c>
      <c r="C278" s="330">
        <f>'Market Data'!H280</f>
        <v>1.6608630623332206</v>
      </c>
    </row>
    <row r="279" spans="1:3">
      <c r="A279" s="1">
        <f>'Market Data'!A281</f>
        <v>35095</v>
      </c>
      <c r="B279" s="330">
        <f>'Market Data'!G281</f>
        <v>0.27359948090652658</v>
      </c>
      <c r="C279" s="330">
        <f>'Market Data'!H281</f>
        <v>1.7393752009438577</v>
      </c>
    </row>
    <row r="280" spans="1:3">
      <c r="A280" s="1">
        <f>'Market Data'!A282</f>
        <v>35124</v>
      </c>
      <c r="B280" s="330">
        <f>'Market Data'!G282</f>
        <v>0.27299271983625772</v>
      </c>
      <c r="C280" s="330">
        <f>'Market Data'!H282</f>
        <v>1.7118108664431306</v>
      </c>
    </row>
    <row r="281" spans="1:3">
      <c r="A281" s="1">
        <f>'Market Data'!A283</f>
        <v>35155</v>
      </c>
      <c r="B281" s="330">
        <f>'Market Data'!G283</f>
        <v>0.27236521384521356</v>
      </c>
      <c r="C281" s="330">
        <f>'Market Data'!H283</f>
        <v>1.6852890598511954</v>
      </c>
    </row>
    <row r="282" spans="1:3">
      <c r="A282" s="1">
        <f>'Market Data'!A284</f>
        <v>35185</v>
      </c>
      <c r="B282" s="330">
        <f>'Market Data'!G284</f>
        <v>0.27171713370860989</v>
      </c>
      <c r="C282" s="330">
        <f>'Market Data'!H284</f>
        <v>1.6651230702077491</v>
      </c>
    </row>
    <row r="283" spans="1:3">
      <c r="A283" s="1">
        <f>'Market Data'!A285</f>
        <v>35216</v>
      </c>
      <c r="B283" s="330">
        <f>'Market Data'!G285</f>
        <v>0.27107059564802072</v>
      </c>
      <c r="C283" s="330">
        <f>'Market Data'!H285</f>
        <v>1.6584040509838254</v>
      </c>
    </row>
    <row r="284" spans="1:3">
      <c r="A284" s="1">
        <f>'Market Data'!A286</f>
        <v>35246</v>
      </c>
      <c r="B284" s="330">
        <f>'Market Data'!G286</f>
        <v>0.27044750788631383</v>
      </c>
      <c r="C284" s="330">
        <f>'Market Data'!H286</f>
        <v>1.6099476509990343</v>
      </c>
    </row>
    <row r="285" spans="1:3">
      <c r="A285" s="1">
        <f>'Market Data'!A287</f>
        <v>35277</v>
      </c>
      <c r="B285" s="330">
        <f>'Market Data'!G287</f>
        <v>0.26978215231894259</v>
      </c>
      <c r="C285" s="330">
        <f>'Market Data'!H287</f>
        <v>1.6338473174002022</v>
      </c>
    </row>
    <row r="286" spans="1:3">
      <c r="A286" s="1">
        <f>'Market Data'!A288</f>
        <v>35308</v>
      </c>
      <c r="B286" s="330">
        <f>'Market Data'!G288</f>
        <v>0.26914021845499675</v>
      </c>
      <c r="C286" s="330">
        <f>'Market Data'!H288</f>
        <v>1.6276434741489034</v>
      </c>
    </row>
    <row r="287" spans="1:3">
      <c r="A287" s="1">
        <f>'Market Data'!A289</f>
        <v>35338</v>
      </c>
      <c r="B287" s="330">
        <f>'Market Data'!G289</f>
        <v>0.26847807908402566</v>
      </c>
      <c r="C287" s="330">
        <f>'Market Data'!H289</f>
        <v>1.5896120345078308</v>
      </c>
    </row>
    <row r="288" spans="1:3">
      <c r="A288" s="1">
        <f>'Market Data'!A290</f>
        <v>35369</v>
      </c>
      <c r="B288" s="330">
        <f>'Market Data'!G290</f>
        <v>0.26781756870982476</v>
      </c>
      <c r="C288" s="330">
        <f>'Market Data'!H290</f>
        <v>1.584234577542629</v>
      </c>
    </row>
    <row r="289" spans="1:3">
      <c r="A289" s="1">
        <f>'Market Data'!A291</f>
        <v>35399</v>
      </c>
      <c r="B289" s="330">
        <f>'Market Data'!G291</f>
        <v>0.26709394108062434</v>
      </c>
      <c r="C289" s="330">
        <f>'Market Data'!H291</f>
        <v>1.553207059968928</v>
      </c>
    </row>
    <row r="290" spans="1:3">
      <c r="A290" s="1">
        <f>'Market Data'!A292</f>
        <v>35430</v>
      </c>
      <c r="B290" s="330">
        <f>'Market Data'!G292</f>
        <v>0.26637226865155611</v>
      </c>
      <c r="C290" s="330">
        <f>'Market Data'!H292</f>
        <v>1.5325470690530014</v>
      </c>
    </row>
    <row r="291" spans="1:3">
      <c r="A291" s="1">
        <f>'Market Data'!A293</f>
        <v>35461</v>
      </c>
      <c r="B291" s="330">
        <f>'Market Data'!G293</f>
        <v>0.26571693899691895</v>
      </c>
      <c r="C291" s="330">
        <f>'Market Data'!H293</f>
        <v>1.4316950077231916</v>
      </c>
    </row>
    <row r="292" spans="1:3">
      <c r="A292" s="1">
        <f>'Market Data'!A294</f>
        <v>35489</v>
      </c>
      <c r="B292" s="330">
        <f>'Market Data'!G294</f>
        <v>0.2650632215857725</v>
      </c>
      <c r="C292" s="330">
        <f>'Market Data'!H294</f>
        <v>1.5073889514215173</v>
      </c>
    </row>
    <row r="293" spans="1:3">
      <c r="A293" s="1">
        <f>'Market Data'!A295</f>
        <v>35520</v>
      </c>
      <c r="B293" s="330">
        <f>'Market Data'!G295</f>
        <v>0.26445394248246784</v>
      </c>
      <c r="C293" s="330">
        <f>'Market Data'!H295</f>
        <v>1.453441516147191</v>
      </c>
    </row>
    <row r="294" spans="1:3">
      <c r="A294" s="1">
        <f>'Market Data'!A296</f>
        <v>35550</v>
      </c>
      <c r="B294" s="330">
        <f>'Market Data'!G296</f>
        <v>0.26391033041189921</v>
      </c>
      <c r="C294" s="330">
        <f>'Market Data'!H296</f>
        <v>1.4019332995593794</v>
      </c>
    </row>
    <row r="295" spans="1:3">
      <c r="A295" s="1">
        <f>'Market Data'!A297</f>
        <v>35581</v>
      </c>
      <c r="B295" s="330">
        <f>'Market Data'!G297</f>
        <v>0.26343217389404344</v>
      </c>
      <c r="C295" s="330">
        <f>'Market Data'!H297</f>
        <v>1.4206211662115824</v>
      </c>
    </row>
    <row r="296" spans="1:3">
      <c r="A296" s="1">
        <f>'Market Data'!A298</f>
        <v>35611</v>
      </c>
      <c r="B296" s="330">
        <f>'Market Data'!G298</f>
        <v>0.26293345386271466</v>
      </c>
      <c r="C296" s="330">
        <f>'Market Data'!H298</f>
        <v>1.3739106073768379</v>
      </c>
    </row>
    <row r="297" spans="1:3">
      <c r="A297" s="1">
        <f>'Market Data'!A299</f>
        <v>35642</v>
      </c>
      <c r="B297" s="330">
        <f>'Market Data'!G299</f>
        <v>0.26245706726378704</v>
      </c>
      <c r="C297" s="330">
        <f>'Market Data'!H299</f>
        <v>1.3328186696989865</v>
      </c>
    </row>
    <row r="298" spans="1:3">
      <c r="A298" s="1">
        <f>'Market Data'!A300</f>
        <v>35673</v>
      </c>
      <c r="B298" s="330">
        <f>'Market Data'!G300</f>
        <v>0.26198154378892485</v>
      </c>
      <c r="C298" s="330">
        <f>'Market Data'!H300</f>
        <v>1.3287641592736683</v>
      </c>
    </row>
    <row r="299" spans="1:3">
      <c r="A299" s="1">
        <f>'Market Data'!A301</f>
        <v>35703</v>
      </c>
      <c r="B299" s="330">
        <f>'Market Data'!G301</f>
        <v>0.2615068818743076</v>
      </c>
      <c r="C299" s="330">
        <f>'Market Data'!H301</f>
        <v>1.3685022162863767</v>
      </c>
    </row>
    <row r="300" spans="1:3">
      <c r="A300" s="1">
        <f>'Market Data'!A302</f>
        <v>35734</v>
      </c>
      <c r="B300" s="330">
        <f>'Market Data'!G302</f>
        <v>0.26105437574525531</v>
      </c>
      <c r="C300" s="330">
        <f>'Market Data'!H302</f>
        <v>1.2721856567964311</v>
      </c>
    </row>
    <row r="301" spans="1:3">
      <c r="A301" s="1">
        <f>'Market Data'!A303</f>
        <v>35764</v>
      </c>
      <c r="B301" s="330">
        <f>'Market Data'!G303</f>
        <v>0.26066656503046243</v>
      </c>
      <c r="C301" s="330">
        <f>'Market Data'!H303</f>
        <v>1.211359252293029</v>
      </c>
    </row>
    <row r="302" spans="1:3">
      <c r="A302" s="1">
        <f>'Market Data'!A304</f>
        <v>35795</v>
      </c>
      <c r="B302" s="330">
        <f>'Market Data'!G304</f>
        <v>0.26030064820308402</v>
      </c>
      <c r="C302" s="330">
        <f>'Market Data'!H304</f>
        <v>1.1772790230496257</v>
      </c>
    </row>
    <row r="303" spans="1:3">
      <c r="A303" s="1">
        <f>'Market Data'!A305</f>
        <v>35826</v>
      </c>
      <c r="B303" s="330">
        <f>'Market Data'!G305</f>
        <v>0.25995655557631242</v>
      </c>
      <c r="C303" s="330">
        <f>'Market Data'!H305</f>
        <v>1.2302278240346713</v>
      </c>
    </row>
    <row r="304" spans="1:3">
      <c r="A304" s="1">
        <f>'Market Data'!A306</f>
        <v>35854</v>
      </c>
      <c r="B304" s="330">
        <f>'Market Data'!G306</f>
        <v>0.25965555070005641</v>
      </c>
      <c r="C304" s="330">
        <f>'Market Data'!H306</f>
        <v>1.2153959942406825</v>
      </c>
    </row>
    <row r="305" spans="1:3">
      <c r="A305" s="1">
        <f>'Market Data'!A307</f>
        <v>35885</v>
      </c>
      <c r="B305" s="330">
        <f>'Market Data'!G307</f>
        <v>0.25935489435871356</v>
      </c>
      <c r="C305" s="330">
        <f>'Market Data'!H307</f>
        <v>1.2212933102371302</v>
      </c>
    </row>
    <row r="306" spans="1:3">
      <c r="A306" s="1">
        <f>'Market Data'!A308</f>
        <v>35915</v>
      </c>
      <c r="B306" s="330">
        <f>'Market Data'!G308</f>
        <v>0.25905458614871374</v>
      </c>
      <c r="C306" s="330">
        <f>'Market Data'!H308</f>
        <v>1.2429837090049007</v>
      </c>
    </row>
    <row r="307" spans="1:3">
      <c r="A307" s="1">
        <f>'Market Data'!A309</f>
        <v>35946</v>
      </c>
      <c r="B307" s="330">
        <f>'Market Data'!G309</f>
        <v>0.25869093217464045</v>
      </c>
      <c r="C307" s="330">
        <f>'Market Data'!H309</f>
        <v>1.1857848314905501</v>
      </c>
    </row>
    <row r="308" spans="1:3">
      <c r="A308" s="1">
        <f>'Market Data'!A310</f>
        <v>35976</v>
      </c>
      <c r="B308" s="330">
        <f>'Market Data'!G310</f>
        <v>0.25832778868839451</v>
      </c>
      <c r="C308" s="330">
        <f>'Market Data'!H310</f>
        <v>1.2002884814742434</v>
      </c>
    </row>
    <row r="309" spans="1:3">
      <c r="A309" s="1">
        <f>'Market Data'!A311</f>
        <v>36007</v>
      </c>
      <c r="B309" s="330">
        <f>'Market Data'!G311</f>
        <v>0.25796515497336669</v>
      </c>
      <c r="C309" s="330">
        <f>'Market Data'!H311</f>
        <v>1.156221540324222</v>
      </c>
    </row>
    <row r="310" spans="1:3">
      <c r="A310" s="1">
        <f>'Market Data'!A312</f>
        <v>36038</v>
      </c>
      <c r="B310" s="330">
        <f>'Market Data'!G312</f>
        <v>0.25762414964586144</v>
      </c>
      <c r="C310" s="330">
        <f>'Market Data'!H312</f>
        <v>1.1107547243767368</v>
      </c>
    </row>
    <row r="311" spans="1:3">
      <c r="A311" s="1">
        <f>'Market Data'!A313</f>
        <v>36068</v>
      </c>
      <c r="B311" s="330">
        <f>'Market Data'!G313</f>
        <v>0.25730470901024066</v>
      </c>
      <c r="C311" s="330">
        <f>'Market Data'!H313</f>
        <v>1.1955348668532484</v>
      </c>
    </row>
    <row r="312" spans="1:3">
      <c r="A312" s="1">
        <f>'Market Data'!A314</f>
        <v>36099</v>
      </c>
      <c r="B312" s="330">
        <f>'Market Data'!G314</f>
        <v>0.25698566446450444</v>
      </c>
      <c r="C312" s="330">
        <f>'Market Data'!H314</f>
        <v>1.1763598206711141</v>
      </c>
    </row>
    <row r="313" spans="1:3">
      <c r="A313" s="1">
        <f>'Market Data'!A315</f>
        <v>36129</v>
      </c>
      <c r="B313" s="330">
        <f>'Market Data'!G315</f>
        <v>0.25666701551752175</v>
      </c>
      <c r="C313" s="330">
        <f>'Market Data'!H315</f>
        <v>1.1775116405842201</v>
      </c>
    </row>
    <row r="314" spans="1:3">
      <c r="A314" s="1">
        <f>'Market Data'!A316</f>
        <v>36160</v>
      </c>
      <c r="B314" s="330">
        <f>'Market Data'!G316</f>
        <v>0.25632772620654726</v>
      </c>
      <c r="C314" s="330">
        <f>'Market Data'!H316</f>
        <v>1.1561018162891157</v>
      </c>
    </row>
    <row r="315" spans="1:3">
      <c r="A315" s="1">
        <f>'Market Data'!A317</f>
        <v>36191</v>
      </c>
      <c r="B315" s="330">
        <f>'Market Data'!G317</f>
        <v>0.2559679001263146</v>
      </c>
      <c r="C315" s="330">
        <f>'Market Data'!H317</f>
        <v>1.1460681367727281</v>
      </c>
    </row>
    <row r="316" spans="1:3">
      <c r="A316" s="1">
        <f>'Market Data'!A318</f>
        <v>36219</v>
      </c>
      <c r="B316" s="330">
        <f>'Market Data'!G318</f>
        <v>0.25562953497919844</v>
      </c>
      <c r="C316" s="330">
        <f>'Market Data'!H318</f>
        <v>1.1481529966480843</v>
      </c>
    </row>
    <row r="317" spans="1:3">
      <c r="A317" s="1">
        <f>'Market Data'!A319</f>
        <v>36250</v>
      </c>
      <c r="B317" s="330">
        <f>'Market Data'!G319</f>
        <v>0.25527068900133826</v>
      </c>
      <c r="C317" s="330">
        <f>'Market Data'!H319</f>
        <v>1.1185817001224367</v>
      </c>
    </row>
    <row r="318" spans="1:3">
      <c r="A318" s="1">
        <f>'Market Data'!A320</f>
        <v>36280</v>
      </c>
      <c r="B318" s="330">
        <f>'Market Data'!G320</f>
        <v>0.25478741999082144</v>
      </c>
      <c r="C318" s="330">
        <f>'Market Data'!H320</f>
        <v>1.1423773305956819</v>
      </c>
    </row>
    <row r="319" spans="1:3">
      <c r="A319" s="1">
        <f>'Market Data'!A321</f>
        <v>36311</v>
      </c>
      <c r="B319" s="330">
        <f>'Market Data'!G321</f>
        <v>0.25434654108038923</v>
      </c>
      <c r="C319" s="330">
        <f>'Market Data'!H321</f>
        <v>1.0759284522153556</v>
      </c>
    </row>
    <row r="320" spans="1:3">
      <c r="A320" s="1">
        <f>'Market Data'!A322</f>
        <v>36341</v>
      </c>
      <c r="B320" s="330">
        <f>'Market Data'!G322</f>
        <v>0.25392715973132729</v>
      </c>
      <c r="C320" s="330">
        <f>'Market Data'!H322</f>
        <v>1.0429647853148731</v>
      </c>
    </row>
    <row r="321" spans="1:3">
      <c r="A321" s="1">
        <f>'Market Data'!A323</f>
        <v>36372</v>
      </c>
      <c r="B321" s="330">
        <f>'Market Data'!G323</f>
        <v>0.25348776939755208</v>
      </c>
      <c r="C321" s="330">
        <f>'Market Data'!H323</f>
        <v>1.0151806380426158</v>
      </c>
    </row>
    <row r="322" spans="1:3">
      <c r="A322" s="1">
        <f>'Market Data'!A324</f>
        <v>36403</v>
      </c>
      <c r="B322" s="330">
        <f>'Market Data'!G324</f>
        <v>0.25300787574437111</v>
      </c>
      <c r="C322" s="330">
        <f>'Market Data'!H324</f>
        <v>1.0121898555831783</v>
      </c>
    </row>
    <row r="323" spans="1:3">
      <c r="A323" s="1">
        <f>'Market Data'!A325</f>
        <v>36433</v>
      </c>
      <c r="B323" s="330">
        <f>'Market Data'!G325</f>
        <v>0.25246727560995769</v>
      </c>
      <c r="C323" s="330">
        <f>'Market Data'!H325</f>
        <v>1.1801689655527305</v>
      </c>
    </row>
    <row r="324" spans="1:3">
      <c r="A324" s="1">
        <f>'Market Data'!A326</f>
        <v>36464</v>
      </c>
      <c r="B324" s="330">
        <f>'Market Data'!G326</f>
        <v>0.2519278305720189</v>
      </c>
      <c r="C324" s="330">
        <f>'Market Data'!H326</f>
        <v>1.1794211689430165</v>
      </c>
    </row>
    <row r="325" spans="1:3">
      <c r="A325" s="1">
        <f>'Market Data'!A327</f>
        <v>36494</v>
      </c>
      <c r="B325" s="330">
        <f>'Market Data'!G327</f>
        <v>0.25138953816246828</v>
      </c>
      <c r="C325" s="330">
        <f>'Market Data'!H327</f>
        <v>1.1434664175219789</v>
      </c>
    </row>
    <row r="326" spans="1:3">
      <c r="A326" s="1">
        <f>'Market Data'!A328</f>
        <v>36525</v>
      </c>
      <c r="B326" s="330">
        <f>'Market Data'!G328</f>
        <v>0.25083203204175325</v>
      </c>
      <c r="C326" s="330">
        <f>'Market Data'!H328</f>
        <v>1.1303336759196538</v>
      </c>
    </row>
    <row r="327" spans="1:3">
      <c r="A327" s="1">
        <f>'Market Data'!A329</f>
        <v>36556</v>
      </c>
      <c r="B327" s="330">
        <f>'Market Data'!G329</f>
        <v>0.25027576230134624</v>
      </c>
      <c r="C327" s="330">
        <f>'Market Data'!H329</f>
        <v>1.1102046410957878</v>
      </c>
    </row>
    <row r="328" spans="1:3">
      <c r="A328" s="1">
        <f>'Market Data'!A330</f>
        <v>36585</v>
      </c>
      <c r="B328" s="330">
        <f>'Market Data'!G330</f>
        <v>0.24961967767686824</v>
      </c>
      <c r="C328" s="330">
        <f>'Market Data'!H330</f>
        <v>1.1412747585226262</v>
      </c>
    </row>
    <row r="329" spans="1:3">
      <c r="A329" s="1">
        <f>'Market Data'!A331</f>
        <v>36616</v>
      </c>
      <c r="B329" s="330">
        <f>'Market Data'!G331</f>
        <v>0.2488450685554911</v>
      </c>
      <c r="C329" s="330">
        <f>'Market Data'!H331</f>
        <v>1.0866481259969736</v>
      </c>
    </row>
    <row r="330" spans="1:3">
      <c r="A330" s="1">
        <f>'Market Data'!A332</f>
        <v>36646</v>
      </c>
      <c r="B330" s="330">
        <f>'Market Data'!G332</f>
        <v>0.24821278634792066</v>
      </c>
      <c r="C330" s="330">
        <f>'Market Data'!H332</f>
        <v>1.0624097591217936</v>
      </c>
    </row>
    <row r="331" spans="1:3">
      <c r="A331" s="1">
        <f>'Market Data'!A333</f>
        <v>36677</v>
      </c>
      <c r="B331" s="330">
        <f>'Market Data'!G333</f>
        <v>0.24756210970538733</v>
      </c>
      <c r="C331" s="330">
        <f>'Market Data'!H333</f>
        <v>1.0540079807672669</v>
      </c>
    </row>
    <row r="332" spans="1:3">
      <c r="A332" s="1">
        <f>'Market Data'!A334</f>
        <v>36707</v>
      </c>
      <c r="B332" s="330">
        <f>'Market Data'!G334</f>
        <v>0.24681370914075529</v>
      </c>
      <c r="C332" s="330">
        <f>'Market Data'!H334</f>
        <v>1.1181344579490378</v>
      </c>
    </row>
    <row r="333" spans="1:3">
      <c r="A333" s="1">
        <f>'Market Data'!A335</f>
        <v>36738</v>
      </c>
      <c r="B333" s="330">
        <f>'Market Data'!G335</f>
        <v>0.2460675710524198</v>
      </c>
      <c r="C333" s="330">
        <f>'Market Data'!H335</f>
        <v>1.0674735420792287</v>
      </c>
    </row>
    <row r="334" spans="1:3">
      <c r="A334" s="1">
        <f>'Market Data'!A336</f>
        <v>36769</v>
      </c>
      <c r="B334" s="330">
        <f>'Market Data'!G336</f>
        <v>0.24538292410936724</v>
      </c>
      <c r="C334" s="330">
        <f>'Market Data'!H336</f>
        <v>1.0668071579375342</v>
      </c>
    </row>
    <row r="335" spans="1:3">
      <c r="A335" s="1">
        <f>'Market Data'!A337</f>
        <v>36799</v>
      </c>
      <c r="B335" s="330">
        <f>'Market Data'!G337</f>
        <v>0.24468047125785</v>
      </c>
      <c r="C335" s="330">
        <f>'Market Data'!H337</f>
        <v>1.0499705717800889</v>
      </c>
    </row>
    <row r="336" spans="1:3">
      <c r="A336" s="1">
        <f>'Market Data'!A338</f>
        <v>36830</v>
      </c>
      <c r="B336" s="330">
        <f>'Market Data'!G338</f>
        <v>0.24399968371662761</v>
      </c>
      <c r="C336" s="330">
        <f>'Market Data'!H338</f>
        <v>1.0123066208334208</v>
      </c>
    </row>
    <row r="337" spans="1:3">
      <c r="A337" s="1">
        <f>'Market Data'!A339</f>
        <v>36860</v>
      </c>
      <c r="B337" s="330">
        <f>'Market Data'!G339</f>
        <v>0.24332079036693549</v>
      </c>
      <c r="C337" s="330">
        <f>'Market Data'!H339</f>
        <v>1.0296684048621159</v>
      </c>
    </row>
    <row r="338" spans="1:3">
      <c r="A338" s="1">
        <f>'Market Data'!A340</f>
        <v>36891</v>
      </c>
      <c r="B338" s="330">
        <f>'Market Data'!G340</f>
        <v>0.24264378593846342</v>
      </c>
      <c r="C338" s="330">
        <f>'Market Data'!H340</f>
        <v>1.0336374702197901</v>
      </c>
    </row>
    <row r="339" spans="1:3">
      <c r="A339" s="1">
        <f>'Market Data'!A341</f>
        <v>36922</v>
      </c>
      <c r="B339" s="330">
        <f>'Market Data'!G341</f>
        <v>0.24191025387001838</v>
      </c>
      <c r="C339" s="330">
        <f>'Market Data'!H341</f>
        <v>1.0062876074377174</v>
      </c>
    </row>
    <row r="340" spans="1:3">
      <c r="A340" s="1">
        <f>'Market Data'!A342</f>
        <v>36950</v>
      </c>
      <c r="B340" s="330">
        <f>'Market Data'!G342</f>
        <v>0.241217742163024</v>
      </c>
      <c r="C340" s="330">
        <f>'Market Data'!H342</f>
        <v>1.0083135631176965</v>
      </c>
    </row>
    <row r="341" spans="1:3">
      <c r="A341" s="1">
        <f>'Market Data'!A343</f>
        <v>36981</v>
      </c>
      <c r="B341" s="330">
        <f>'Market Data'!G343</f>
        <v>0.24064377596122744</v>
      </c>
      <c r="C341" s="330">
        <f>'Market Data'!H343</f>
        <v>0.97127307165073906</v>
      </c>
    </row>
    <row r="342" spans="1:3">
      <c r="A342" s="1">
        <f>'Market Data'!A344</f>
        <v>37011</v>
      </c>
      <c r="B342" s="330">
        <f>'Market Data'!G344</f>
        <v>0.23999357035328492</v>
      </c>
      <c r="C342" s="330">
        <f>'Market Data'!H344</f>
        <v>0.99155534739140982</v>
      </c>
    </row>
    <row r="343" spans="1:3">
      <c r="A343" s="1">
        <f>'Market Data'!A345</f>
        <v>37042</v>
      </c>
      <c r="B343" s="330">
        <f>'Market Data'!G345</f>
        <v>0.2392872877375965</v>
      </c>
      <c r="C343" s="330">
        <f>'Market Data'!H345</f>
        <v>0.99537670857518612</v>
      </c>
    </row>
    <row r="344" spans="1:3">
      <c r="A344" s="1">
        <f>'Market Data'!A346</f>
        <v>37072</v>
      </c>
      <c r="B344" s="330">
        <f>'Market Data'!G346</f>
        <v>0.23866000881584198</v>
      </c>
      <c r="C344" s="330">
        <f>'Market Data'!H346</f>
        <v>1.0114389514594104</v>
      </c>
    </row>
    <row r="345" spans="1:3">
      <c r="A345" s="1">
        <f>'Market Data'!A347</f>
        <v>37103</v>
      </c>
      <c r="B345" s="330">
        <f>'Market Data'!G347</f>
        <v>0.23813073294916393</v>
      </c>
      <c r="C345" s="330">
        <f>'Market Data'!H347</f>
        <v>0.99354654891088512</v>
      </c>
    </row>
    <row r="346" spans="1:3">
      <c r="A346" s="1">
        <f>'Market Data'!A348</f>
        <v>37134</v>
      </c>
      <c r="B346" s="330">
        <f>'Market Data'!G348</f>
        <v>0.23760263085661099</v>
      </c>
      <c r="C346" s="330">
        <f>'Market Data'!H348</f>
        <v>1.0201558739955277</v>
      </c>
    </row>
    <row r="347" spans="1:3">
      <c r="A347" s="1">
        <f>'Market Data'!A349</f>
        <v>37164</v>
      </c>
      <c r="B347" s="330">
        <f>'Market Data'!G349</f>
        <v>0.23709494699973435</v>
      </c>
      <c r="C347" s="330">
        <f>'Market Data'!H349</f>
        <v>1.087906324638902</v>
      </c>
    </row>
    <row r="348" spans="1:3">
      <c r="A348" s="1">
        <f>'Market Data'!A350</f>
        <v>37195</v>
      </c>
      <c r="B348" s="330">
        <f>'Market Data'!G350</f>
        <v>0.23668468278062185</v>
      </c>
      <c r="C348" s="330">
        <f>'Market Data'!H350</f>
        <v>1.0356575111813648</v>
      </c>
    </row>
    <row r="349" spans="1:3">
      <c r="A349" s="1">
        <f>'Market Data'!A351</f>
        <v>37225</v>
      </c>
      <c r="B349" s="330">
        <f>'Market Data'!G351</f>
        <v>0.23631373868812475</v>
      </c>
      <c r="C349" s="330">
        <f>'Market Data'!H351</f>
        <v>1.0146219667661014</v>
      </c>
    </row>
    <row r="350" spans="1:3">
      <c r="A350" s="1">
        <f>'Market Data'!A352</f>
        <v>37256</v>
      </c>
      <c r="B350" s="330">
        <f>'Market Data'!G352</f>
        <v>0.23600135446761383</v>
      </c>
      <c r="C350" s="330">
        <f>'Market Data'!H352</f>
        <v>1.0300825822053041</v>
      </c>
    </row>
    <row r="351" spans="1:3">
      <c r="A351" s="1">
        <f>'Market Data'!A353</f>
        <v>37287</v>
      </c>
      <c r="B351" s="330">
        <f>'Market Data'!G353</f>
        <v>0.23578629912246279</v>
      </c>
      <c r="C351" s="330">
        <f>'Market Data'!H353</f>
        <v>1.0424255799882958</v>
      </c>
    </row>
    <row r="352" spans="1:3">
      <c r="A352" s="1">
        <f>'Market Data'!A354</f>
        <v>37315</v>
      </c>
      <c r="B352" s="330">
        <f>'Market Data'!G354</f>
        <v>0.23557143974568484</v>
      </c>
      <c r="C352" s="330">
        <f>'Market Data'!H354</f>
        <v>1.0930794939224371</v>
      </c>
    </row>
    <row r="353" spans="1:3">
      <c r="A353" s="1">
        <f>'Market Data'!A355</f>
        <v>37346</v>
      </c>
      <c r="B353" s="330">
        <f>'Market Data'!G355</f>
        <v>0.23527934333100514</v>
      </c>
      <c r="C353" s="330">
        <f>'Market Data'!H355</f>
        <v>1.1141807738871665</v>
      </c>
    </row>
    <row r="354" spans="1:3">
      <c r="A354" s="1">
        <f>'Market Data'!A356</f>
        <v>37376</v>
      </c>
      <c r="B354" s="330">
        <f>'Market Data'!G356</f>
        <v>0.23496832648248506</v>
      </c>
      <c r="C354" s="330">
        <f>'Market Data'!H356</f>
        <v>1.1340319246365613</v>
      </c>
    </row>
    <row r="355" spans="1:3">
      <c r="A355" s="1">
        <f>'Market Data'!A357</f>
        <v>37407</v>
      </c>
      <c r="B355" s="330">
        <f>'Market Data'!G357</f>
        <v>0.23473487283926048</v>
      </c>
      <c r="C355" s="330">
        <f>'Market Data'!H357</f>
        <v>1.1993846459968804</v>
      </c>
    </row>
    <row r="356" spans="1:3">
      <c r="A356" s="1">
        <f>'Market Data'!A358</f>
        <v>37437</v>
      </c>
      <c r="B356" s="330">
        <f>'Market Data'!G358</f>
        <v>0.23452097157072196</v>
      </c>
      <c r="C356" s="330">
        <f>'Market Data'!H358</f>
        <v>1.1538901503741767</v>
      </c>
    </row>
    <row r="357" spans="1:3">
      <c r="A357" s="1">
        <f>'Market Data'!A359</f>
        <v>37468</v>
      </c>
      <c r="B357" s="330">
        <f>'Market Data'!G359</f>
        <v>0.23423017768230764</v>
      </c>
      <c r="C357" s="330">
        <f>'Market Data'!H359</f>
        <v>1.1125108814812175</v>
      </c>
    </row>
    <row r="358" spans="1:3">
      <c r="A358" s="1">
        <f>'Market Data'!A360</f>
        <v>37499</v>
      </c>
      <c r="B358" s="330">
        <f>'Market Data'!G360</f>
        <v>0.23388221579745619</v>
      </c>
      <c r="C358" s="330">
        <f>'Market Data'!H360</f>
        <v>1.1445260990557746</v>
      </c>
    </row>
    <row r="359" spans="1:3">
      <c r="A359" s="1">
        <f>'Market Data'!A361</f>
        <v>37529</v>
      </c>
      <c r="B359" s="330">
        <f>'Market Data'!G361</f>
        <v>0.23359221393319993</v>
      </c>
      <c r="C359" s="330">
        <f>'Market Data'!H361</f>
        <v>1.1825811425142698</v>
      </c>
    </row>
    <row r="360" spans="1:3">
      <c r="A360" s="1">
        <f>'Market Data'!A362</f>
        <v>37560</v>
      </c>
      <c r="B360" s="330">
        <f>'Market Data'!G362</f>
        <v>0.23320705352412358</v>
      </c>
      <c r="C360" s="330">
        <f>'Market Data'!H362</f>
        <v>1.159467082730252</v>
      </c>
    </row>
    <row r="361" spans="1:3">
      <c r="A361" s="1">
        <f>'Market Data'!A363</f>
        <v>37590</v>
      </c>
      <c r="B361" s="330">
        <f>'Market Data'!G363</f>
        <v>0.23278452564323895</v>
      </c>
      <c r="C361" s="330">
        <f>'Market Data'!H363</f>
        <v>1.1588232957815148</v>
      </c>
    </row>
    <row r="362" spans="1:3">
      <c r="A362" s="1">
        <f>'Market Data'!A364</f>
        <v>37621</v>
      </c>
      <c r="B362" s="330">
        <f>'Market Data'!G364</f>
        <v>0.2323249099466326</v>
      </c>
      <c r="C362" s="330">
        <f>'Market Data'!H364</f>
        <v>1.2652274277409739</v>
      </c>
    </row>
    <row r="363" spans="1:3">
      <c r="A363" s="1">
        <f>'Market Data'!A365</f>
        <v>37652</v>
      </c>
      <c r="B363" s="330">
        <f>'Market Data'!G365</f>
        <v>0.2318285029586081</v>
      </c>
      <c r="C363" s="330">
        <f>'Market Data'!H365</f>
        <v>1.3354351958099162</v>
      </c>
    </row>
    <row r="364" spans="1:3">
      <c r="A364" s="1">
        <f>'Market Data'!A366</f>
        <v>37680</v>
      </c>
      <c r="B364" s="330">
        <f>'Market Data'!G366</f>
        <v>0.23125815795404742</v>
      </c>
      <c r="C364" s="330">
        <f>'Market Data'!H366</f>
        <v>1.2662931055549844</v>
      </c>
    </row>
    <row r="365" spans="1:3">
      <c r="A365" s="1">
        <f>'Market Data'!A367</f>
        <v>37711</v>
      </c>
      <c r="B365" s="330">
        <f>'Market Data'!G367</f>
        <v>0.23068921611355014</v>
      </c>
      <c r="C365" s="330">
        <f>'Market Data'!H367</f>
        <v>1.2180578309735197</v>
      </c>
    </row>
    <row r="366" spans="1:3">
      <c r="A366" s="1">
        <f>'Market Data'!A368</f>
        <v>37741</v>
      </c>
      <c r="B366" s="330">
        <f>'Market Data'!G368</f>
        <v>0.23027125008656071</v>
      </c>
      <c r="C366" s="330">
        <f>'Market Data'!H368</f>
        <v>1.2198142969301404</v>
      </c>
    </row>
    <row r="367" spans="1:3">
      <c r="A367" s="1">
        <f>'Market Data'!A369</f>
        <v>37772</v>
      </c>
      <c r="B367" s="330">
        <f>'Market Data'!G369</f>
        <v>0.2298727934522195</v>
      </c>
      <c r="C367" s="330">
        <f>'Market Data'!H369</f>
        <v>1.3108612044071593</v>
      </c>
    </row>
    <row r="368" spans="1:3">
      <c r="A368" s="1">
        <f>'Market Data'!A370</f>
        <v>37802</v>
      </c>
      <c r="B368" s="330">
        <f>'Market Data'!G370</f>
        <v>0.2294750262990419</v>
      </c>
      <c r="C368" s="330">
        <f>'Market Data'!H370</f>
        <v>1.2437826491939954</v>
      </c>
    </row>
    <row r="369" spans="1:3">
      <c r="A369" s="1">
        <f>'Market Data'!A371</f>
        <v>37833</v>
      </c>
      <c r="B369" s="330">
        <f>'Market Data'!G371</f>
        <v>0.22907794743396387</v>
      </c>
      <c r="C369" s="330">
        <f>'Market Data'!H371</f>
        <v>1.2701262818530001</v>
      </c>
    </row>
    <row r="370" spans="1:3">
      <c r="A370" s="1">
        <f>'Market Data'!A372</f>
        <v>37864</v>
      </c>
      <c r="B370" s="330">
        <f>'Market Data'!G372</f>
        <v>0.22866290072665379</v>
      </c>
      <c r="C370" s="330">
        <f>'Market Data'!H372</f>
        <v>1.343676300546002</v>
      </c>
    </row>
    <row r="371" spans="1:3">
      <c r="A371" s="1">
        <f>'Market Data'!A373</f>
        <v>37894</v>
      </c>
      <c r="B371" s="330">
        <f>'Market Data'!G373</f>
        <v>0.22823000459506737</v>
      </c>
      <c r="C371" s="330">
        <f>'Market Data'!H373</f>
        <v>1.3761294362495597</v>
      </c>
    </row>
    <row r="372" spans="1:3">
      <c r="A372" s="1">
        <f>'Market Data'!A374</f>
        <v>37925</v>
      </c>
      <c r="B372" s="330">
        <f>'Market Data'!G374</f>
        <v>0.22785368570817813</v>
      </c>
      <c r="C372" s="330">
        <f>'Market Data'!H374</f>
        <v>1.369938643926891</v>
      </c>
    </row>
    <row r="373" spans="1:3">
      <c r="A373" s="1">
        <f>'Market Data'!A375</f>
        <v>37955</v>
      </c>
      <c r="B373" s="330">
        <f>'Market Data'!G375</f>
        <v>0.22751519645485527</v>
      </c>
      <c r="C373" s="330">
        <f>'Market Data'!H375</f>
        <v>1.417386566554542</v>
      </c>
    </row>
    <row r="374" spans="1:3">
      <c r="A374" s="1">
        <f>'Market Data'!A376</f>
        <v>37986</v>
      </c>
      <c r="B374" s="330">
        <f>'Market Data'!G376</f>
        <v>0.22715862324070912</v>
      </c>
      <c r="C374" s="330">
        <f>'Market Data'!H376</f>
        <v>1.476655453377449</v>
      </c>
    </row>
    <row r="375" spans="1:3">
      <c r="A375" s="1">
        <f>'Market Data'!A377</f>
        <v>38017</v>
      </c>
      <c r="B375" s="330">
        <f>'Market Data'!G377</f>
        <v>0.22680260886596809</v>
      </c>
      <c r="C375" s="330">
        <f>'Market Data'!H377</f>
        <v>1.4282070088892038</v>
      </c>
    </row>
    <row r="376" spans="1:3">
      <c r="A376" s="1">
        <f>'Market Data'!A378</f>
        <v>38046</v>
      </c>
      <c r="B376" s="330">
        <f>'Market Data'!G378</f>
        <v>0.22648422936429444</v>
      </c>
      <c r="C376" s="330">
        <f>'Market Data'!H378</f>
        <v>1.4038761924998495</v>
      </c>
    </row>
    <row r="377" spans="1:3">
      <c r="A377" s="1">
        <f>'Market Data'!A379</f>
        <v>38077</v>
      </c>
      <c r="B377" s="330">
        <f>'Market Data'!G379</f>
        <v>0.22616629679534167</v>
      </c>
      <c r="C377" s="330">
        <f>'Market Data'!H379</f>
        <v>1.50913186149857</v>
      </c>
    </row>
    <row r="378" spans="1:3">
      <c r="A378" s="1">
        <f>'Market Data'!A380</f>
        <v>38107</v>
      </c>
      <c r="B378" s="330">
        <f>'Market Data'!G380</f>
        <v>0.22573812714181765</v>
      </c>
      <c r="C378" s="330">
        <f>'Market Data'!H380</f>
        <v>1.366049455047694</v>
      </c>
    </row>
    <row r="379" spans="1:3">
      <c r="A379" s="1">
        <f>'Market Data'!A381</f>
        <v>38138</v>
      </c>
      <c r="B379" s="330">
        <f>'Market Data'!G381</f>
        <v>0.22516455659774148</v>
      </c>
      <c r="C379" s="330">
        <f>'Market Data'!H381</f>
        <v>1.393582230671832</v>
      </c>
    </row>
    <row r="380" spans="1:3">
      <c r="A380" s="1">
        <f>'Market Data'!A382</f>
        <v>38168</v>
      </c>
      <c r="B380" s="330">
        <f>'Market Data'!G382</f>
        <v>0.22455617494803976</v>
      </c>
      <c r="C380" s="330">
        <f>'Market Data'!H382</f>
        <v>1.3852491311729747</v>
      </c>
    </row>
    <row r="381" spans="1:3">
      <c r="A381" s="1">
        <f>'Market Data'!A383</f>
        <v>38199</v>
      </c>
      <c r="B381" s="330">
        <f>'Market Data'!G383</f>
        <v>0.22400372134121238</v>
      </c>
      <c r="C381" s="330">
        <f>'Market Data'!H383</f>
        <v>1.3706251796351312</v>
      </c>
    </row>
    <row r="382" spans="1:3">
      <c r="A382" s="1">
        <f>'Market Data'!A384</f>
        <v>38230</v>
      </c>
      <c r="B382" s="330">
        <f>'Market Data'!G384</f>
        <v>0.22350694869656093</v>
      </c>
      <c r="C382" s="330">
        <f>'Market Data'!H384</f>
        <v>1.4333331704472796</v>
      </c>
    </row>
    <row r="383" spans="1:3">
      <c r="A383" s="1">
        <f>'Market Data'!A385</f>
        <v>38260</v>
      </c>
      <c r="B383" s="330">
        <f>'Market Data'!G385</f>
        <v>0.22304750735102127</v>
      </c>
      <c r="C383" s="330">
        <f>'Market Data'!H385</f>
        <v>1.4597030190825346</v>
      </c>
    </row>
    <row r="384" spans="1:3">
      <c r="A384" s="1">
        <f>'Market Data'!A386</f>
        <v>38291</v>
      </c>
      <c r="B384" s="330">
        <f>'Market Data'!G386</f>
        <v>0.22246280015142858</v>
      </c>
      <c r="C384" s="330">
        <f>'Market Data'!H386</f>
        <v>1.4917295103253772</v>
      </c>
    </row>
    <row r="385" spans="1:3">
      <c r="A385" s="1">
        <f>'Market Data'!A387</f>
        <v>38321</v>
      </c>
      <c r="B385" s="330">
        <f>'Market Data'!G387</f>
        <v>0.22182596028618504</v>
      </c>
      <c r="C385" s="330">
        <f>'Market Data'!H387</f>
        <v>1.5652075855273866</v>
      </c>
    </row>
    <row r="386" spans="1:3">
      <c r="A386" s="1">
        <f>'Market Data'!A388</f>
        <v>38352</v>
      </c>
      <c r="B386" s="330">
        <f>'Market Data'!G388</f>
        <v>0.22122659933122499</v>
      </c>
      <c r="C386" s="330">
        <f>'Market Data'!H388</f>
        <v>1.5177093174272527</v>
      </c>
    </row>
    <row r="387" spans="1:3">
      <c r="A387" s="1">
        <f>'Market Data'!A389</f>
        <v>38383</v>
      </c>
      <c r="B387" s="330">
        <f>'Market Data'!G389</f>
        <v>0.22068233715382118</v>
      </c>
      <c r="C387" s="330">
        <f>'Market Data'!H389</f>
        <v>1.4592451209701918</v>
      </c>
    </row>
    <row r="388" spans="1:3">
      <c r="A388" s="1">
        <f>'Market Data'!A390</f>
        <v>38411</v>
      </c>
      <c r="B388" s="330">
        <f>'Market Data'!G390</f>
        <v>0.22013941397145076</v>
      </c>
      <c r="C388" s="330">
        <f>'Market Data'!H390</f>
        <v>1.5006060975850826</v>
      </c>
    </row>
    <row r="389" spans="1:3">
      <c r="A389" s="1">
        <f>'Market Data'!A391</f>
        <v>38442</v>
      </c>
      <c r="B389" s="330">
        <f>'Market Data'!G391</f>
        <v>0.21958006901256888</v>
      </c>
      <c r="C389" s="330">
        <f>'Market Data'!H391</f>
        <v>1.4717121352141134</v>
      </c>
    </row>
    <row r="390" spans="1:3">
      <c r="A390" s="1">
        <f>'Market Data'!A392</f>
        <v>38472</v>
      </c>
      <c r="B390" s="330">
        <f>'Market Data'!G392</f>
        <v>0.21895148148483415</v>
      </c>
      <c r="C390" s="330">
        <f>'Market Data'!H392</f>
        <v>1.4882259983885473</v>
      </c>
    </row>
    <row r="391" spans="1:3">
      <c r="A391" s="1">
        <f>'Market Data'!A393</f>
        <v>38503</v>
      </c>
      <c r="B391" s="330">
        <f>'Market Data'!G393</f>
        <v>0.21844819565925558</v>
      </c>
      <c r="C391" s="330">
        <f>'Market Data'!H393</f>
        <v>1.4261854113413313</v>
      </c>
    </row>
    <row r="392" spans="1:3">
      <c r="A392" s="1">
        <f>'Market Data'!A394</f>
        <v>38533</v>
      </c>
      <c r="B392" s="330">
        <f>'Market Data'!G394</f>
        <v>0.21799915309691156</v>
      </c>
      <c r="C392" s="330">
        <f>'Market Data'!H394</f>
        <v>1.4855051036411371</v>
      </c>
    </row>
    <row r="393" spans="1:3">
      <c r="A393" s="1">
        <f>'Market Data'!A395</f>
        <v>38564</v>
      </c>
      <c r="B393" s="330">
        <f>'Market Data'!G395</f>
        <v>0.21742767988999392</v>
      </c>
      <c r="C393" s="330">
        <f>'Market Data'!H395</f>
        <v>1.4622190082415814</v>
      </c>
    </row>
    <row r="394" spans="1:3">
      <c r="A394" s="1">
        <f>'Market Data'!A396</f>
        <v>38595</v>
      </c>
      <c r="B394" s="330">
        <f>'Market Data'!G396</f>
        <v>0.21678780695402439</v>
      </c>
      <c r="C394" s="330">
        <f>'Market Data'!H396</f>
        <v>1.4762330399998667</v>
      </c>
    </row>
    <row r="395" spans="1:3">
      <c r="A395" s="1">
        <f>'Market Data'!A397</f>
        <v>38625</v>
      </c>
      <c r="B395" s="330">
        <f>'Market Data'!G397</f>
        <v>0.21595965676557466</v>
      </c>
      <c r="C395" s="330">
        <f>'Market Data'!H397</f>
        <v>1.5858217324375568</v>
      </c>
    </row>
    <row r="396" spans="1:3">
      <c r="A396" s="1">
        <f>'Market Data'!A398</f>
        <v>38656</v>
      </c>
      <c r="B396" s="330">
        <f>'Market Data'!G398</f>
        <v>0.21520330471915064</v>
      </c>
      <c r="C396" s="330">
        <f>'Market Data'!H398</f>
        <v>1.566428185296538</v>
      </c>
    </row>
    <row r="397" spans="1:3">
      <c r="A397" s="1">
        <f>'Market Data'!A399</f>
        <v>38686</v>
      </c>
      <c r="B397" s="330">
        <f>'Market Data'!G399</f>
        <v>0.2145872464681351</v>
      </c>
      <c r="C397" s="330">
        <f>'Market Data'!H399</f>
        <v>1.6555887887421079</v>
      </c>
    </row>
    <row r="398" spans="1:3">
      <c r="A398" s="1">
        <f>'Market Data'!A400</f>
        <v>38717</v>
      </c>
      <c r="B398" s="330">
        <f>'Market Data'!G400</f>
        <v>0.21399018891323618</v>
      </c>
      <c r="C398" s="330">
        <f>'Market Data'!H400</f>
        <v>1.7310738173704143</v>
      </c>
    </row>
    <row r="399" spans="1:3">
      <c r="A399" s="1">
        <f>'Market Data'!A401</f>
        <v>38748</v>
      </c>
      <c r="B399" s="330">
        <f>'Market Data'!G401</f>
        <v>0.2132919266477476</v>
      </c>
      <c r="C399" s="330">
        <f>'Market Data'!H401</f>
        <v>1.8986352224988841</v>
      </c>
    </row>
    <row r="400" spans="1:3">
      <c r="A400" s="1">
        <f>'Market Data'!A402</f>
        <v>38776</v>
      </c>
      <c r="B400" s="330">
        <f>'Market Data'!G402</f>
        <v>0.21266422491542103</v>
      </c>
      <c r="C400" s="330">
        <f>'Market Data'!H402</f>
        <v>1.868590134583864</v>
      </c>
    </row>
    <row r="401" spans="1:3">
      <c r="A401" s="1">
        <f>'Market Data'!A403</f>
        <v>38807</v>
      </c>
      <c r="B401" s="330">
        <f>'Market Data'!G403</f>
        <v>0.21207251788607839</v>
      </c>
      <c r="C401" s="330">
        <f>'Market Data'!H403</f>
        <v>1.9367254743265485</v>
      </c>
    </row>
    <row r="402" spans="1:3">
      <c r="A402" s="1">
        <f>'Market Data'!A404</f>
        <v>38837</v>
      </c>
      <c r="B402" s="330">
        <f>'Market Data'!G404</f>
        <v>0.21146542207670938</v>
      </c>
      <c r="C402" s="330">
        <f>'Market Data'!H404</f>
        <v>2.1653781281436544</v>
      </c>
    </row>
    <row r="403" spans="1:3">
      <c r="A403" s="1">
        <f>'Market Data'!A405</f>
        <v>38868</v>
      </c>
      <c r="B403" s="330">
        <f>'Market Data'!G405</f>
        <v>0.21074165530019617</v>
      </c>
      <c r="C403" s="330">
        <f>'Market Data'!H405</f>
        <v>2.127531153179262</v>
      </c>
    </row>
    <row r="404" spans="1:3">
      <c r="A404" s="1">
        <f>'Market Data'!A406</f>
        <v>38898</v>
      </c>
      <c r="B404" s="330">
        <f>'Market Data'!G406</f>
        <v>0.210003578176717</v>
      </c>
      <c r="C404" s="330">
        <f>'Market Data'!H406</f>
        <v>2.0236379849809292</v>
      </c>
    </row>
    <row r="405" spans="1:3">
      <c r="A405" s="1">
        <f>'Market Data'!A407</f>
        <v>38929</v>
      </c>
      <c r="B405" s="330">
        <f>'Market Data'!G407</f>
        <v>0.20930156087892549</v>
      </c>
      <c r="C405" s="330">
        <f>'Market Data'!H407</f>
        <v>2.0853194944399283</v>
      </c>
    </row>
    <row r="406" spans="1:3">
      <c r="A406" s="1">
        <f>'Market Data'!A408</f>
        <v>38960</v>
      </c>
      <c r="B406" s="330">
        <f>'Market Data'!G408</f>
        <v>0.20865206521542592</v>
      </c>
      <c r="C406" s="330">
        <f>'Market Data'!H408</f>
        <v>2.0479962526934234</v>
      </c>
    </row>
    <row r="407" spans="1:3">
      <c r="A407" s="1">
        <f>'Market Data'!A409</f>
        <v>38990</v>
      </c>
      <c r="B407" s="330">
        <f>'Market Data'!G409</f>
        <v>0.20829101797386701</v>
      </c>
      <c r="C407" s="330">
        <f>'Market Data'!H409</f>
        <v>1.9499376631789178</v>
      </c>
    </row>
    <row r="408" spans="1:3">
      <c r="A408" s="1">
        <f>'Market Data'!A410</f>
        <v>39021</v>
      </c>
      <c r="B408" s="330">
        <f>'Market Data'!G410</f>
        <v>0.2080669441109248</v>
      </c>
      <c r="C408" s="330">
        <f>'Market Data'!H410</f>
        <v>1.9748616538520889</v>
      </c>
    </row>
    <row r="409" spans="1:3">
      <c r="A409" s="1">
        <f>'Market Data'!A411</f>
        <v>39051</v>
      </c>
      <c r="B409" s="330">
        <f>'Market Data'!G411</f>
        <v>0.20772387124920713</v>
      </c>
      <c r="C409" s="330">
        <f>'Market Data'!H411</f>
        <v>2.1061659923249292</v>
      </c>
    </row>
    <row r="410" spans="1:3">
      <c r="A410" s="1">
        <f>'Market Data'!A412</f>
        <v>39082</v>
      </c>
      <c r="B410" s="330">
        <f>'Market Data'!G412</f>
        <v>0.20729687363027849</v>
      </c>
      <c r="C410" s="330">
        <f>'Market Data'!H412</f>
        <v>2.0651841564762687</v>
      </c>
    </row>
    <row r="411" spans="1:3">
      <c r="A411" s="1">
        <f>'Market Data'!A413</f>
        <v>39113</v>
      </c>
      <c r="B411" s="330">
        <f>'Market Data'!G413</f>
        <v>0.20693817138436146</v>
      </c>
      <c r="C411" s="330">
        <f>'Market Data'!H413</f>
        <v>2.1150369824482071</v>
      </c>
    </row>
    <row r="412" spans="1:3">
      <c r="A412" s="1">
        <f>'Market Data'!A414</f>
        <v>39141</v>
      </c>
      <c r="B412" s="330">
        <f>'Market Data'!G414</f>
        <v>0.20652958738792762</v>
      </c>
      <c r="C412" s="330">
        <f>'Market Data'!H414</f>
        <v>2.1630508420921508</v>
      </c>
    </row>
    <row r="413" spans="1:3">
      <c r="A413" s="1">
        <f>'Market Data'!A415</f>
        <v>39172</v>
      </c>
      <c r="B413" s="330">
        <f>'Market Data'!G415</f>
        <v>0.20605485475223118</v>
      </c>
      <c r="C413" s="330">
        <f>'Market Data'!H415</f>
        <v>2.1401848315526686</v>
      </c>
    </row>
    <row r="414" spans="1:3">
      <c r="A414" s="1">
        <f>'Market Data'!A416</f>
        <v>39202</v>
      </c>
      <c r="B414" s="330">
        <f>'Market Data'!G416</f>
        <v>0.20561457880490003</v>
      </c>
      <c r="C414" s="330">
        <f>'Market Data'!H416</f>
        <v>2.1827446563946871</v>
      </c>
    </row>
    <row r="415" spans="1:3">
      <c r="A415" s="1">
        <f>'Market Data'!A417</f>
        <v>39233</v>
      </c>
      <c r="B415" s="330">
        <f>'Market Data'!G417</f>
        <v>0.20515858772814372</v>
      </c>
      <c r="C415" s="330">
        <f>'Market Data'!H417</f>
        <v>2.1202823845163348</v>
      </c>
    </row>
    <row r="416" spans="1:3">
      <c r="A416" s="1">
        <f>'Market Data'!A418</f>
        <v>39263</v>
      </c>
      <c r="B416" s="330">
        <f>'Market Data'!G418</f>
        <v>0.20470360790196743</v>
      </c>
      <c r="C416" s="330">
        <f>'Market Data'!H418</f>
        <v>2.0808277088642337</v>
      </c>
    </row>
    <row r="417" spans="1:3">
      <c r="A417" s="1">
        <f>'Market Data'!A419</f>
        <v>39294</v>
      </c>
      <c r="B417" s="330">
        <f>'Market Data'!G419</f>
        <v>0.20429943588458904</v>
      </c>
      <c r="C417" s="330">
        <f>'Market Data'!H419</f>
        <v>2.1235505438606253</v>
      </c>
    </row>
    <row r="418" spans="1:3">
      <c r="A418" s="1">
        <f>'Market Data'!A420</f>
        <v>39325</v>
      </c>
      <c r="B418" s="330">
        <f>'Market Data'!G420</f>
        <v>0.20396257510924712</v>
      </c>
      <c r="C418" s="330">
        <f>'Market Data'!H420</f>
        <v>2.1487717387115652</v>
      </c>
    </row>
    <row r="419" spans="1:3">
      <c r="A419" s="1">
        <f>'Market Data'!A421</f>
        <v>39355</v>
      </c>
      <c r="B419" s="330">
        <f>'Market Data'!G421</f>
        <v>0.2034937430542875</v>
      </c>
      <c r="C419" s="330">
        <f>'Market Data'!H421</f>
        <v>2.3676724665180449</v>
      </c>
    </row>
    <row r="420" spans="1:3">
      <c r="A420" s="1">
        <f>'Market Data'!A422</f>
        <v>39386</v>
      </c>
      <c r="B420" s="330">
        <f>'Market Data'!G422</f>
        <v>0.20291120553423297</v>
      </c>
      <c r="C420" s="330">
        <f>'Market Data'!H422</f>
        <v>2.5298020430242039</v>
      </c>
    </row>
    <row r="421" spans="1:3">
      <c r="A421" s="1">
        <f>'Market Data'!A423</f>
        <v>39416</v>
      </c>
      <c r="B421" s="330">
        <f>'Market Data'!G423</f>
        <v>0.20220055286953284</v>
      </c>
      <c r="C421" s="330">
        <f>'Market Data'!H423</f>
        <v>2.4790211735397043</v>
      </c>
    </row>
    <row r="422" spans="1:3">
      <c r="A422" s="1">
        <f>'Market Data'!A424</f>
        <v>39447</v>
      </c>
      <c r="B422" s="330">
        <f>'Market Data'!G424</f>
        <v>0.20152462016891012</v>
      </c>
      <c r="C422" s="330">
        <f>'Market Data'!H424</f>
        <v>2.6288699082275144</v>
      </c>
    </row>
    <row r="423" spans="1:3">
      <c r="A423" s="1">
        <f>'Market Data'!A425</f>
        <v>39478</v>
      </c>
      <c r="B423" s="330">
        <f>'Market Data'!G425</f>
        <v>0.20081882371992321</v>
      </c>
      <c r="C423" s="330">
        <f>'Market Data'!H425</f>
        <v>2.910003327288702</v>
      </c>
    </row>
    <row r="424" spans="1:3">
      <c r="A424" s="1">
        <f>'Market Data'!A426</f>
        <v>39507</v>
      </c>
      <c r="B424" s="330">
        <f>'Market Data'!G426</f>
        <v>0.20016354037485229</v>
      </c>
      <c r="C424" s="330">
        <f>'Market Data'!H426</f>
        <v>3.0502154900808747</v>
      </c>
    </row>
    <row r="425" spans="1:3">
      <c r="A425" s="1">
        <f>'Market Data'!A427</f>
        <v>39538</v>
      </c>
      <c r="B425" s="330">
        <f>'Market Data'!G427</f>
        <v>0.19951039525693742</v>
      </c>
      <c r="C425" s="330">
        <f>'Market Data'!H427</f>
        <v>2.8623232891736188</v>
      </c>
    </row>
    <row r="426" spans="1:3">
      <c r="A426" s="1">
        <f>'Market Data'!A428</f>
        <v>39568</v>
      </c>
      <c r="B426" s="330">
        <f>'Market Data'!G428</f>
        <v>0.19887532393895613</v>
      </c>
      <c r="C426" s="330">
        <f>'Market Data'!H428</f>
        <v>2.7307626431330152</v>
      </c>
    </row>
    <row r="427" spans="1:3">
      <c r="A427" s="1">
        <f>'Market Data'!A429</f>
        <v>39599</v>
      </c>
      <c r="B427" s="330">
        <f>'Market Data'!G429</f>
        <v>0.19819464834328782</v>
      </c>
      <c r="C427" s="330">
        <f>'Market Data'!H429</f>
        <v>2.7491715812286768</v>
      </c>
    </row>
    <row r="428" spans="1:3">
      <c r="A428" s="1">
        <f>'Market Data'!A430</f>
        <v>39629</v>
      </c>
      <c r="B428" s="330">
        <f>'Market Data'!G430</f>
        <v>0.19739045519511222</v>
      </c>
      <c r="C428" s="330">
        <f>'Market Data'!H430</f>
        <v>2.8581619032632917</v>
      </c>
    </row>
    <row r="429" spans="1:3">
      <c r="A429" s="1">
        <f>'Market Data'!A431</f>
        <v>39660</v>
      </c>
      <c r="B429" s="330">
        <f>'Market Data'!G431</f>
        <v>0.19649619968856699</v>
      </c>
      <c r="C429" s="330">
        <f>'Market Data'!H431</f>
        <v>2.810470601397578</v>
      </c>
    </row>
    <row r="430" spans="1:3">
      <c r="A430" s="1">
        <f>'Market Data'!A432</f>
        <v>39691</v>
      </c>
      <c r="B430" s="330">
        <f>'Market Data'!G432</f>
        <v>0.19563689937849507</v>
      </c>
      <c r="C430" s="330">
        <f>'Market Data'!H432</f>
        <v>2.5442592539264011</v>
      </c>
    </row>
    <row r="431" spans="1:3">
      <c r="A431" s="1">
        <f>'Market Data'!A433</f>
        <v>39721</v>
      </c>
      <c r="B431" s="330">
        <f>'Market Data'!G433</f>
        <v>0.19485855625318907</v>
      </c>
      <c r="C431" s="330">
        <f>'Market Data'!H433</f>
        <v>2.6554852068332835</v>
      </c>
    </row>
    <row r="432" spans="1:3">
      <c r="A432" s="1">
        <f>'Market Data'!A434</f>
        <v>39752</v>
      </c>
      <c r="B432" s="330">
        <f>'Market Data'!G434</f>
        <v>0.19426948285380327</v>
      </c>
      <c r="C432" s="330">
        <f>'Market Data'!H434</f>
        <v>2.2003123949886656</v>
      </c>
    </row>
    <row r="433" spans="1:3">
      <c r="A433" s="1">
        <f>'Market Data'!A435</f>
        <v>39782</v>
      </c>
      <c r="B433" s="330">
        <f>'Market Data'!G435</f>
        <v>0.19409245551944038</v>
      </c>
      <c r="C433" s="330">
        <f>'Market Data'!H435</f>
        <v>2.4843895045795388</v>
      </c>
    </row>
    <row r="434" spans="1:3">
      <c r="A434" s="1">
        <f>'Market Data'!A436</f>
        <v>39813</v>
      </c>
      <c r="B434" s="330">
        <f>'Market Data'!G436</f>
        <v>0.19407628990318543</v>
      </c>
      <c r="C434" s="330">
        <f>'Market Data'!H436</f>
        <v>2.6785321782053644</v>
      </c>
    </row>
    <row r="435" spans="1:3">
      <c r="A435" s="1">
        <f>'Market Data'!A437</f>
        <v>39844</v>
      </c>
      <c r="B435" s="330">
        <f>'Market Data'!G437</f>
        <v>0.19407628990318543</v>
      </c>
      <c r="C435" s="330">
        <f>'Market Data'!H437</f>
        <v>2.8176136064257666</v>
      </c>
    </row>
    <row r="436" spans="1:3">
      <c r="A436" s="1">
        <f>'Market Data'!A438</f>
        <v>39872</v>
      </c>
      <c r="B436" s="330">
        <f>'Market Data'!G438</f>
        <v>0.19404397884782665</v>
      </c>
      <c r="C436" s="330">
        <f>'Market Data'!H438</f>
        <v>2.8610784250959815</v>
      </c>
    </row>
    <row r="437" spans="1:3">
      <c r="A437" s="1">
        <f>'Market Data'!A439</f>
        <v>39903</v>
      </c>
      <c r="B437" s="330">
        <f>'Market Data'!G439</f>
        <v>0.19410880070747286</v>
      </c>
      <c r="C437" s="330">
        <f>'Market Data'!H439</f>
        <v>2.7922692212551299</v>
      </c>
    </row>
    <row r="438" spans="1:3">
      <c r="A438" s="1">
        <f>'Market Data'!A440</f>
        <v>39933</v>
      </c>
      <c r="B438" s="330">
        <f>'Market Data'!G440</f>
        <v>0.194222462270494</v>
      </c>
      <c r="C438" s="330">
        <f>'Market Data'!H440</f>
        <v>2.6992394146245178</v>
      </c>
    </row>
    <row r="439" spans="1:3">
      <c r="A439" s="1">
        <f>'Market Data'!A441</f>
        <v>39964</v>
      </c>
      <c r="B439" s="330">
        <f>'Market Data'!G441</f>
        <v>0.19443436506982906</v>
      </c>
      <c r="C439" s="330">
        <f>'Market Data'!H441</f>
        <v>2.9789742073083305</v>
      </c>
    </row>
    <row r="440" spans="1:3">
      <c r="A440" s="1">
        <f>'Market Data'!A442</f>
        <v>39994</v>
      </c>
      <c r="B440" s="330">
        <f>'Market Data'!G442</f>
        <v>0.19466294227322217</v>
      </c>
      <c r="C440" s="330">
        <f>'Market Data'!H442</f>
        <v>2.8220187140688551</v>
      </c>
    </row>
    <row r="441" spans="1:3">
      <c r="A441" s="1">
        <f>'Market Data'!A443</f>
        <v>40025</v>
      </c>
      <c r="B441" s="330">
        <f>'Market Data'!G443</f>
        <v>0.19500753487268277</v>
      </c>
      <c r="C441" s="330">
        <f>'Market Data'!H443</f>
        <v>2.910924554350486</v>
      </c>
    </row>
    <row r="442" spans="1:3">
      <c r="A442" s="1">
        <f>'Market Data'!A444</f>
        <v>40056</v>
      </c>
      <c r="B442" s="330">
        <f>'Market Data'!G444</f>
        <v>0.19525329570873162</v>
      </c>
      <c r="C442" s="330">
        <f>'Market Data'!H444</f>
        <v>2.9060081731370464</v>
      </c>
    </row>
    <row r="443" spans="1:3">
      <c r="A443" s="1">
        <f>'Market Data'!A445</f>
        <v>40086</v>
      </c>
      <c r="B443" s="330">
        <f>'Market Data'!G445</f>
        <v>0.19546632317968632</v>
      </c>
      <c r="C443" s="330">
        <f>'Market Data'!H445</f>
        <v>3.0820124216581153</v>
      </c>
    </row>
    <row r="444" spans="1:3">
      <c r="A444" s="1">
        <f>'Market Data'!A446</f>
        <v>40117</v>
      </c>
      <c r="B444" s="330">
        <f>'Market Data'!G446</f>
        <v>0.19549893624183992</v>
      </c>
      <c r="C444" s="330">
        <f>'Market Data'!H446</f>
        <v>3.1980028617435741</v>
      </c>
    </row>
    <row r="445" spans="1:3">
      <c r="A445" s="1">
        <f>'Market Data'!A447</f>
        <v>40147</v>
      </c>
      <c r="B445" s="330">
        <f>'Market Data'!G447</f>
        <v>0.19520851175847795</v>
      </c>
      <c r="C445" s="330">
        <f>'Market Data'!H447</f>
        <v>3.6030952390182076</v>
      </c>
    </row>
    <row r="446" spans="1:3">
      <c r="A446" s="1">
        <f>'Market Data'!A448</f>
        <v>40178</v>
      </c>
      <c r="B446" s="330">
        <f>'Market Data'!G448</f>
        <v>0.19477559819764911</v>
      </c>
      <c r="C446" s="330">
        <f>'Market Data'!H448</f>
        <v>3.3432160180074701</v>
      </c>
    </row>
    <row r="447" spans="1:3">
      <c r="A447" s="1">
        <f>'Market Data'!A449</f>
        <v>40209</v>
      </c>
      <c r="B447" s="330">
        <f>'Market Data'!G449</f>
        <v>0.19435942255783428</v>
      </c>
      <c r="C447" s="330">
        <f>'Market Data'!H449</f>
        <v>3.2880833620643202</v>
      </c>
    </row>
    <row r="448" spans="1:3">
      <c r="A448" s="1">
        <f>'Market Data'!A450</f>
        <v>40237</v>
      </c>
      <c r="B448" s="330">
        <f>'Market Data'!G450</f>
        <v>0.19402310701112238</v>
      </c>
      <c r="C448" s="330">
        <f>'Market Data'!H450</f>
        <v>3.3928694126828436</v>
      </c>
    </row>
    <row r="449" spans="1:3">
      <c r="A449" s="1">
        <f>'Market Data'!A451</f>
        <v>40268</v>
      </c>
      <c r="B449" s="330">
        <f>'Market Data'!G451</f>
        <v>0.19365578965357735</v>
      </c>
      <c r="C449" s="330">
        <f>'Market Data'!H451</f>
        <v>3.373295381502821</v>
      </c>
    </row>
    <row r="450" spans="1:3">
      <c r="A450" s="1">
        <f>'Market Data'!A452</f>
        <v>40298</v>
      </c>
      <c r="B450" s="330">
        <f>'Market Data'!G452</f>
        <v>0.19330492131925014</v>
      </c>
      <c r="C450" s="330">
        <f>'Market Data'!H452</f>
        <v>3.5661445999536201</v>
      </c>
    </row>
    <row r="451" spans="1:3">
      <c r="A451" s="1">
        <f>'Market Data'!A453</f>
        <v>40329</v>
      </c>
      <c r="B451" s="330">
        <f>'Market Data'!G453</f>
        <v>0.19298618893807118</v>
      </c>
      <c r="C451" s="330">
        <f>'Market Data'!H453</f>
        <v>3.6728070975649563</v>
      </c>
    </row>
    <row r="452" spans="1:3">
      <c r="A452" s="1">
        <f>'Market Data'!A454</f>
        <v>40359</v>
      </c>
      <c r="B452" s="330">
        <f>'Market Data'!G454</f>
        <v>0.19281033100045433</v>
      </c>
      <c r="C452" s="330">
        <f>'Market Data'!H454</f>
        <v>3.7481411207689699</v>
      </c>
    </row>
    <row r="453" spans="1:3">
      <c r="A453" s="1">
        <f>'Market Data'!A455</f>
        <v>40390</v>
      </c>
      <c r="B453" s="330">
        <f>'Market Data'!G455</f>
        <v>0.19261876358838126</v>
      </c>
      <c r="C453" s="330">
        <f>'Market Data'!H455</f>
        <v>3.5594235612248259</v>
      </c>
    </row>
    <row r="454" spans="1:3">
      <c r="A454" s="1">
        <f>'Market Data'!A456</f>
        <v>40421</v>
      </c>
      <c r="B454" s="330">
        <f>'Market Data'!G456</f>
        <v>0.19244324046573008</v>
      </c>
      <c r="C454" s="330">
        <f>'Market Data'!H456</f>
        <v>3.7561210789696782</v>
      </c>
    </row>
    <row r="455" spans="1:3">
      <c r="A455" s="1">
        <f>'Market Data'!A457</f>
        <v>40451</v>
      </c>
      <c r="B455" s="330">
        <f>'Market Data'!G457</f>
        <v>0.19226787728786315</v>
      </c>
      <c r="C455" s="330">
        <f>'Market Data'!H457</f>
        <v>3.9366328922901093</v>
      </c>
    </row>
    <row r="456" spans="1:3">
      <c r="A456" s="1">
        <f>'Market Data'!A458</f>
        <v>40482</v>
      </c>
      <c r="B456" s="330">
        <f>'Market Data'!G458</f>
        <v>0.19207684883266729</v>
      </c>
      <c r="C456" s="330">
        <f>'Market Data'!H458</f>
        <v>4.0855776608219116</v>
      </c>
    </row>
    <row r="457" spans="1:3">
      <c r="A457" s="1">
        <f>'Market Data'!A459</f>
        <v>40512</v>
      </c>
      <c r="B457" s="330">
        <f>'Market Data'!G459</f>
        <v>0.19190181952779564</v>
      </c>
      <c r="C457" s="330">
        <f>'Market Data'!H459</f>
        <v>4.1624168249728779</v>
      </c>
    </row>
    <row r="458" spans="1:3">
      <c r="A458" s="1">
        <f>'Market Data'!A460</f>
        <v>40543</v>
      </c>
      <c r="B458" s="330">
        <f>'Market Data'!G460</f>
        <v>0.19166387118603107</v>
      </c>
      <c r="C458" s="330">
        <f>'Market Data'!H460</f>
        <v>4.2627292521330791</v>
      </c>
    </row>
    <row r="459" spans="1:3">
      <c r="A459" s="1">
        <f>'Market Data'!A461</f>
        <v>40574</v>
      </c>
      <c r="B459" s="330">
        <f>'Market Data'!G461</f>
        <v>0.19141050983119434</v>
      </c>
      <c r="C459" s="330">
        <f>'Market Data'!H461</f>
        <v>3.9913778476269219</v>
      </c>
    </row>
    <row r="460" spans="1:3">
      <c r="A460" s="1">
        <f>'Market Data'!A462</f>
        <v>40602</v>
      </c>
      <c r="B460" s="330">
        <f>'Market Data'!G462</f>
        <v>0.19107929702240384</v>
      </c>
      <c r="C460" s="330">
        <f>'Market Data'!H462</f>
        <v>4.2196204704526634</v>
      </c>
    </row>
    <row r="461" spans="1:3">
      <c r="A461" s="1">
        <f>'Market Data'!A463</f>
        <v>40633</v>
      </c>
      <c r="B461" s="330">
        <f>'Market Data'!G463</f>
        <v>0.19065554081357119</v>
      </c>
      <c r="C461" s="330">
        <f>'Market Data'!H463</f>
        <v>4.272521757990881</v>
      </c>
    </row>
    <row r="462" spans="1:3">
      <c r="A462" s="1">
        <f>'Market Data'!A464</f>
        <v>40663</v>
      </c>
      <c r="B462" s="330">
        <f>'Market Data'!G464</f>
        <v>0.19015574743466337</v>
      </c>
      <c r="C462" s="330">
        <f>'Market Data'!H464</f>
        <v>4.6525824168922494</v>
      </c>
    </row>
    <row r="463" spans="1:3">
      <c r="A463" s="1">
        <f>'Market Data'!A465</f>
        <v>40694</v>
      </c>
      <c r="B463" s="330">
        <f>'Market Data'!G465</f>
        <v>0.18959613369797601</v>
      </c>
      <c r="C463" s="330">
        <f>'Market Data'!H465</f>
        <v>4.555914104271527</v>
      </c>
    </row>
    <row r="464" spans="1:3">
      <c r="A464" s="1">
        <f>'Market Data'!A466</f>
        <v>40724</v>
      </c>
      <c r="B464" s="330">
        <f>'Market Data'!G466</f>
        <v>0.1890381668614666</v>
      </c>
      <c r="C464" s="330">
        <f>'Market Data'!H466</f>
        <v>4.437353734348858</v>
      </c>
    </row>
    <row r="465" spans="1:3">
      <c r="A465" s="1">
        <f>'Market Data'!A467</f>
        <v>40755</v>
      </c>
      <c r="B465" s="330">
        <f>'Market Data'!G467</f>
        <v>0.18848184207843463</v>
      </c>
      <c r="C465" s="330">
        <f>'Market Data'!H467</f>
        <v>4.7984569105573085</v>
      </c>
    </row>
    <row r="466" spans="1:3">
      <c r="A466" s="1">
        <f>'Market Data'!A468</f>
        <v>40786</v>
      </c>
      <c r="B466" s="330">
        <f>'Market Data'!G468</f>
        <v>0.18789695327701203</v>
      </c>
      <c r="C466" s="330">
        <f>'Market Data'!H468</f>
        <v>5.3671613684063511</v>
      </c>
    </row>
    <row r="467" spans="1:3">
      <c r="A467" s="1">
        <f>'Market Data'!A469</f>
        <v>40816</v>
      </c>
      <c r="B467" s="330">
        <f>'Market Data'!G469</f>
        <v>0.1872988492754204</v>
      </c>
      <c r="C467" s="330">
        <f>'Market Data'!H469</f>
        <v>4.7587857685015704</v>
      </c>
    </row>
    <row r="468" spans="1:3">
      <c r="A468" s="1">
        <f>'Market Data'!A470</f>
        <v>40847</v>
      </c>
      <c r="B468" s="330">
        <f>'Market Data'!G470</f>
        <v>0.1867626725580023</v>
      </c>
      <c r="C468" s="330">
        <f>'Market Data'!H470</f>
        <v>5.0108270166672977</v>
      </c>
    </row>
    <row r="469" spans="1:3">
      <c r="A469" s="1">
        <f>'Market Data'!A471</f>
        <v>40877</v>
      </c>
      <c r="B469" s="330">
        <f>'Market Data'!G471</f>
        <v>0.18624303280093768</v>
      </c>
      <c r="C469" s="330">
        <f>'Market Data'!H471</f>
        <v>5.0891178271306208</v>
      </c>
    </row>
    <row r="470" spans="1:3">
      <c r="A470" s="1">
        <f>'Market Data'!A472</f>
        <v>40908</v>
      </c>
      <c r="B470" s="330">
        <f>'Market Data'!G472</f>
        <v>0.18578483727261985</v>
      </c>
      <c r="C470" s="330">
        <f>'Market Data'!H472</f>
        <v>4.5491558394037863</v>
      </c>
    </row>
    <row r="471" spans="1:3">
      <c r="A471" s="1">
        <f>'Market Data'!A473</f>
        <v>40939</v>
      </c>
      <c r="B471" s="330">
        <f>'Market Data'!G473</f>
        <v>0.18534277104463612</v>
      </c>
      <c r="C471" s="330">
        <f>'Market Data'!H473</f>
        <v>5.0396065374828245</v>
      </c>
    </row>
    <row r="472" spans="1:3">
      <c r="A472" s="1">
        <f>'Market Data'!A474</f>
        <v>40968</v>
      </c>
      <c r="B472" s="330">
        <f>'Market Data'!G474</f>
        <v>0.18490175669232101</v>
      </c>
      <c r="C472" s="330">
        <f>'Market Data'!H474</f>
        <v>4.908995535679284</v>
      </c>
    </row>
    <row r="473" spans="1:3">
      <c r="A473" s="1">
        <f>'Market Data'!A475</f>
        <v>40999</v>
      </c>
      <c r="B473" s="330">
        <f>'Market Data'!G475</f>
        <v>0.18449170040342203</v>
      </c>
      <c r="C473" s="330">
        <f>'Market Data'!H475</f>
        <v>4.8155191680170386</v>
      </c>
    </row>
    <row r="474" spans="1:3">
      <c r="A474" s="1">
        <f>'Market Data'!A476</f>
        <v>41029</v>
      </c>
      <c r="B474" s="330">
        <f>'Market Data'!G476</f>
        <v>0.18414242755172355</v>
      </c>
      <c r="C474" s="330">
        <f>'Market Data'!H476</f>
        <v>4.7966062629750006</v>
      </c>
    </row>
    <row r="475" spans="1:3">
      <c r="A475" s="1">
        <f>'Market Data'!A477</f>
        <v>41060</v>
      </c>
      <c r="B475" s="330">
        <f>'Market Data'!G477</f>
        <v>0.18388393328389288</v>
      </c>
      <c r="C475" s="330">
        <f>'Market Data'!H477</f>
        <v>4.489950191344831</v>
      </c>
    </row>
    <row r="476" spans="1:3">
      <c r="A476" s="1">
        <f>'Market Data'!A478</f>
        <v>41090</v>
      </c>
      <c r="B476" s="330">
        <f>'Market Data'!G478</f>
        <v>0.18362580188347624</v>
      </c>
      <c r="C476" s="330">
        <f>'Market Data'!H478</f>
        <v>4.5897830890120419</v>
      </c>
    </row>
    <row r="477" spans="1:3">
      <c r="A477" s="1">
        <f>'Market Data'!A479</f>
        <v>41121</v>
      </c>
      <c r="B477" s="330">
        <f>'Market Data'!G479</f>
        <v>0.18341318073356597</v>
      </c>
      <c r="C477" s="330">
        <f>'Market Data'!H479</f>
        <v>4.6336293748834514</v>
      </c>
    </row>
    <row r="478" spans="1:3">
      <c r="A478" s="1">
        <f>'Market Data'!A480</f>
        <v>41152</v>
      </c>
      <c r="B478" s="330">
        <f>'Market Data'!G480</f>
        <v>0.18315571016312451</v>
      </c>
      <c r="C478" s="330">
        <f>'Market Data'!H480</f>
        <v>4.8485681151538511</v>
      </c>
    </row>
    <row r="479" spans="1:3">
      <c r="A479" s="1">
        <f>'Market Data'!A481</f>
        <v>41182</v>
      </c>
      <c r="B479" s="330">
        <f>'Market Data'!G481</f>
        <v>0.18285371239075324</v>
      </c>
      <c r="C479" s="330">
        <f>'Market Data'!H481</f>
        <v>5.0706069751918772</v>
      </c>
    </row>
    <row r="480" spans="1:3">
      <c r="A480" s="1">
        <f>'Market Data'!A482</f>
        <v>41213</v>
      </c>
      <c r="B480" s="330">
        <f>'Market Data'!G482</f>
        <v>0.18252241541477923</v>
      </c>
      <c r="C480" s="330">
        <f>'Market Data'!H482</f>
        <v>4.9140540460560214</v>
      </c>
    </row>
    <row r="481" spans="1:3">
      <c r="A481" s="1">
        <f>'Market Data'!A483</f>
        <v>41243</v>
      </c>
      <c r="B481" s="330">
        <f>'Market Data'!G483</f>
        <v>0.18225126827087232</v>
      </c>
      <c r="C481" s="330">
        <f>'Market Data'!H483</f>
        <v>4.8905848859205294</v>
      </c>
    </row>
    <row r="482" spans="1:3">
      <c r="A482" s="1">
        <f>'Market Data'!A484</f>
        <v>41274</v>
      </c>
      <c r="B482" s="330">
        <f>'Market Data'!G484</f>
        <v>0.18199542876240457</v>
      </c>
      <c r="C482" s="330">
        <f>'Market Data'!H484</f>
        <v>4.7708659298559679</v>
      </c>
    </row>
    <row r="483" spans="1:3">
      <c r="A483" s="1">
        <f>'Market Data'!A485</f>
        <v>41305</v>
      </c>
      <c r="B483" s="330">
        <f>'Market Data'!G485</f>
        <v>0.1817548481661764</v>
      </c>
      <c r="C483" s="330">
        <f>'Market Data'!H485</f>
        <v>4.731427646597842</v>
      </c>
    </row>
    <row r="484" spans="1:3">
      <c r="A484" s="1">
        <f>'Market Data'!A486</f>
        <v>41333</v>
      </c>
      <c r="B484" s="330">
        <f>'Market Data'!G486</f>
        <v>0.18145516021642602</v>
      </c>
      <c r="C484" s="330">
        <f>'Market Data'!H486</f>
        <v>4.4848753814656401</v>
      </c>
    </row>
    <row r="485" spans="1:3">
      <c r="A485" s="1">
        <f>'Market Data'!A487</f>
        <v>41364</v>
      </c>
      <c r="B485" s="330">
        <f>'Market Data'!G487</f>
        <v>0.18123016519248947</v>
      </c>
      <c r="C485" s="330">
        <f>'Market Data'!H487</f>
        <v>4.5300452025504976</v>
      </c>
    </row>
    <row r="486" spans="1:3">
      <c r="A486" s="1">
        <f>'Market Data'!A488</f>
        <v>41394</v>
      </c>
      <c r="B486" s="330">
        <f>'Market Data'!G488</f>
        <v>0.18106501988722132</v>
      </c>
      <c r="C486" s="330">
        <f>'Market Data'!H488</f>
        <v>4.1837040450267402</v>
      </c>
    </row>
    <row r="487" spans="1:3">
      <c r="A487" s="1">
        <f>'Market Data'!A489</f>
        <v>41425</v>
      </c>
      <c r="B487" s="330">
        <f>'Market Data'!G489</f>
        <v>0.18085536387841392</v>
      </c>
      <c r="C487" s="330">
        <f>'Market Data'!H489</f>
        <v>3.927258237998172</v>
      </c>
    </row>
    <row r="488" spans="1:3">
      <c r="A488" s="1">
        <f>'Market Data'!A490</f>
        <v>41455</v>
      </c>
      <c r="B488" s="330">
        <f>'Market Data'!G490</f>
        <v>0.1805866932317734</v>
      </c>
      <c r="C488" s="330">
        <f>'Market Data'!H490</f>
        <v>3.4883381379349325</v>
      </c>
    </row>
    <row r="489" spans="1:3">
      <c r="A489" s="1">
        <f>'Market Data'!A491</f>
        <v>41486</v>
      </c>
      <c r="B489" s="330">
        <f>'Market Data'!G491</f>
        <v>0.18028893140372382</v>
      </c>
      <c r="C489" s="330">
        <f>'Market Data'!H491</f>
        <v>3.737998033721369</v>
      </c>
    </row>
    <row r="490" spans="1:3">
      <c r="A490" s="1">
        <f>'Market Data'!A492</f>
        <v>41517</v>
      </c>
      <c r="B490" s="330">
        <f>'Market Data'!G492</f>
        <v>0.18006538244326276</v>
      </c>
      <c r="C490" s="330">
        <f>'Market Data'!H492</f>
        <v>3.9311504641153445</v>
      </c>
    </row>
    <row r="491" spans="1:3">
      <c r="A491" s="1">
        <f>'Market Data'!A493</f>
        <v>41547</v>
      </c>
      <c r="B491" s="330">
        <f>'Market Data'!G493</f>
        <v>0.17988647782160883</v>
      </c>
      <c r="C491" s="330">
        <f>'Market Data'!H493</f>
        <v>3.7407999627484458</v>
      </c>
    </row>
    <row r="492" spans="1:3">
      <c r="A492" s="1">
        <f>'Market Data'!A494</f>
        <v>41578</v>
      </c>
      <c r="B492" s="330">
        <f>'Market Data'!G494</f>
        <v>0.17973737881530885</v>
      </c>
      <c r="C492" s="330">
        <f>'Market Data'!H494</f>
        <v>3.7209096607007188</v>
      </c>
    </row>
    <row r="493" spans="1:3">
      <c r="A493" s="1">
        <f>'Market Data'!A495</f>
        <v>41608</v>
      </c>
      <c r="B493" s="330">
        <f>'Market Data'!G495</f>
        <v>0.1795588000828634</v>
      </c>
      <c r="C493" s="330">
        <f>'Market Data'!H495</f>
        <v>3.5213585054585708</v>
      </c>
    </row>
    <row r="494" spans="1:3">
      <c r="A494" s="1">
        <f>'Market Data'!A496</f>
        <v>41639</v>
      </c>
      <c r="B494" s="330">
        <f>'Market Data'!G496</f>
        <v>0.17933615644751857</v>
      </c>
      <c r="C494" s="330">
        <f>'Market Data'!H496</f>
        <v>3.3718901429134198</v>
      </c>
    </row>
    <row r="495" spans="1:3">
      <c r="A495" s="1">
        <f>'Market Data'!A497</f>
        <v>41670</v>
      </c>
      <c r="B495" s="330">
        <f>'Market Data'!G497</f>
        <v>0.17909909115562195</v>
      </c>
      <c r="C495" s="330">
        <f>'Market Data'!H497</f>
        <v>3.487682270344699</v>
      </c>
    </row>
    <row r="496" spans="1:3">
      <c r="A496" s="1">
        <f>'Market Data'!A498</f>
        <v>41698</v>
      </c>
      <c r="B496" s="330">
        <f>'Market Data'!G498</f>
        <v>0.17893588778354133</v>
      </c>
      <c r="C496" s="330">
        <f>'Market Data'!H498</f>
        <v>3.7136406227071168</v>
      </c>
    </row>
    <row r="497" spans="1:3">
      <c r="A497" s="1">
        <f>'Market Data'!A499</f>
        <v>41729</v>
      </c>
      <c r="B497" s="330">
        <f>'Market Data'!G499</f>
        <v>0.17871401652726543</v>
      </c>
      <c r="C497" s="330">
        <f>'Market Data'!H499</f>
        <v>3.5905270593205212</v>
      </c>
    </row>
    <row r="498" spans="1:3">
      <c r="A498" s="1">
        <f>'Market Data'!A500</f>
        <v>41759</v>
      </c>
      <c r="B498" s="330">
        <f>'Market Data'!G500</f>
        <v>0.17841934247732896</v>
      </c>
      <c r="C498" s="330">
        <f>'Market Data'!H500</f>
        <v>3.6057960060040455</v>
      </c>
    </row>
    <row r="499" spans="1:3">
      <c r="A499" s="1">
        <f>'Market Data'!A501</f>
        <v>41790</v>
      </c>
      <c r="B499" s="330">
        <f>'Market Data'!G501</f>
        <v>0.178110609317292</v>
      </c>
      <c r="C499" s="330">
        <f>'Market Data'!H501</f>
        <v>3.482729874067187</v>
      </c>
    </row>
    <row r="500" spans="1:3">
      <c r="A500" s="1">
        <f>'Market Data'!A502</f>
        <v>41820</v>
      </c>
      <c r="B500" s="330">
        <f>'Market Data'!G502</f>
        <v>0.17780241038276434</v>
      </c>
      <c r="C500" s="330">
        <f>'Market Data'!H502</f>
        <v>3.6927315502011435</v>
      </c>
    </row>
    <row r="501" spans="1:3">
      <c r="A501" s="1">
        <f>'Market Data'!A503</f>
        <v>41851</v>
      </c>
      <c r="B501" s="330">
        <f>'Market Data'!G503</f>
        <v>0.17750923944198388</v>
      </c>
      <c r="C501" s="330">
        <f>'Market Data'!H503</f>
        <v>3.5623779598794334</v>
      </c>
    </row>
    <row r="502" spans="1:3">
      <c r="A502" s="1">
        <f>'Market Data'!A504</f>
        <v>41882</v>
      </c>
      <c r="B502" s="330">
        <f>'Market Data'!G504</f>
        <v>0.17726005666812342</v>
      </c>
      <c r="C502" s="330">
        <f>'Market Data'!H504</f>
        <v>3.5704962627133336</v>
      </c>
    </row>
    <row r="503" spans="1:3">
      <c r="A503" s="1">
        <f>'Market Data'!A505</f>
        <v>41912</v>
      </c>
      <c r="B503" s="330">
        <f>'Market Data'!G505</f>
        <v>0.17701122369044814</v>
      </c>
      <c r="C503" s="330">
        <f>'Market Data'!H505</f>
        <v>3.3462073212582601</v>
      </c>
    </row>
    <row r="504" spans="1:3">
      <c r="A504" s="1">
        <f>'Market Data'!A506</f>
        <v>41943</v>
      </c>
      <c r="B504" s="330">
        <f>'Market Data'!G506</f>
        <v>0.17676274001792339</v>
      </c>
      <c r="C504" s="330">
        <f>'Market Data'!H506</f>
        <v>3.2441259314132926</v>
      </c>
    </row>
    <row r="505" spans="1:3">
      <c r="A505" s="1">
        <f>'Market Data'!A507</f>
        <v>41973</v>
      </c>
      <c r="B505" s="330">
        <f>'Market Data'!G507</f>
        <v>0.1765725834266054</v>
      </c>
      <c r="C505" s="330">
        <f>'Market Data'!H507</f>
        <v>3.2252746431004713</v>
      </c>
    </row>
    <row r="506" spans="1:3">
      <c r="A506" s="1">
        <f>'Market Data'!A508</f>
        <v>42004</v>
      </c>
      <c r="B506" s="330">
        <f>'Market Data'!G508</f>
        <v>0.17645537565304323</v>
      </c>
      <c r="C506" s="330">
        <f>'Market Data'!H508</f>
        <v>3.2700430803034779</v>
      </c>
    </row>
    <row r="507" spans="1:3">
      <c r="A507" s="1">
        <f>'Market Data'!A509</f>
        <v>42035</v>
      </c>
      <c r="B507" s="330">
        <f>'Market Data'!G509</f>
        <v>0.17647008823821611</v>
      </c>
      <c r="C507" s="330">
        <f>'Market Data'!H509</f>
        <v>3.5448370298754495</v>
      </c>
    </row>
    <row r="508" spans="1:3">
      <c r="A508" s="1">
        <f>'Market Data'!A510</f>
        <v>42063</v>
      </c>
      <c r="B508" s="330">
        <f>'Market Data'!G510</f>
        <v>0.17647008823821611</v>
      </c>
      <c r="C508" s="330">
        <f>'Market Data'!H510</f>
        <v>3.3498667133287361</v>
      </c>
    </row>
    <row r="509" spans="1:3">
      <c r="A509" s="1">
        <f>'Market Data'!A511</f>
        <v>42094</v>
      </c>
      <c r="B509" s="330">
        <f>'Market Data'!G511</f>
        <v>0.17648480205010231</v>
      </c>
      <c r="C509" s="330">
        <f>'Market Data'!H511</f>
        <v>3.2683792389679245</v>
      </c>
    </row>
    <row r="510" spans="1:3">
      <c r="A510" s="1">
        <f>'Market Data'!A512</f>
        <v>42124</v>
      </c>
      <c r="B510" s="330">
        <f>'Market Data'!G512</f>
        <v>0.17651424809341451</v>
      </c>
      <c r="C510" s="330">
        <f>'Market Data'!H512</f>
        <v>3.2711340950461243</v>
      </c>
    </row>
    <row r="511" spans="1:3">
      <c r="A511" s="1">
        <f>'Market Data'!A513</f>
        <v>42155</v>
      </c>
      <c r="B511" s="330">
        <f>'Market Data'!G513</f>
        <v>0.17651424809341451</v>
      </c>
      <c r="C511" s="330">
        <f>'Market Data'!H513</f>
        <v>3.2882856125028619</v>
      </c>
    </row>
    <row r="512" spans="1:3">
      <c r="A512" s="1">
        <f>'Market Data'!A514</f>
        <v>42185</v>
      </c>
      <c r="B512" s="330">
        <f>'Market Data'!G514</f>
        <v>0.17649954653486824</v>
      </c>
      <c r="C512" s="330">
        <f>'Market Data'!H514</f>
        <v>3.2376661458324709</v>
      </c>
    </row>
    <row r="513" spans="1:3">
      <c r="A513" s="1">
        <f>'Market Data'!A515</f>
        <v>42216</v>
      </c>
      <c r="B513" s="330">
        <f>'Market Data'!G515</f>
        <v>0.17647016176755981</v>
      </c>
      <c r="C513" s="330">
        <f>'Market Data'!H515</f>
        <v>3.0257550190094271</v>
      </c>
    </row>
    <row r="514" spans="1:3">
      <c r="A514" s="1">
        <f>'Market Data'!A516</f>
        <v>42247</v>
      </c>
      <c r="B514" s="330">
        <f>'Market Data'!G516</f>
        <v>0.17644078189241438</v>
      </c>
      <c r="C514" s="330">
        <f>'Market Data'!H516</f>
        <v>3.1332801845275911</v>
      </c>
    </row>
    <row r="515" spans="1:3">
      <c r="A515" s="1">
        <f>'Market Data'!A517</f>
        <v>42277</v>
      </c>
      <c r="B515" s="330">
        <f>'Market Data'!G517</f>
        <v>0.17644078189241438</v>
      </c>
      <c r="C515" s="330">
        <f>'Market Data'!H517</f>
        <v>3.0785065166705179</v>
      </c>
    </row>
    <row r="516" spans="1:3">
      <c r="A516" s="1">
        <f>'Market Data'!A518</f>
        <v>42308</v>
      </c>
      <c r="B516" s="330">
        <f>'Market Data'!G518</f>
        <v>0.17641140690861748</v>
      </c>
      <c r="C516" s="330">
        <f>'Market Data'!H518</f>
        <v>3.1525775613268903</v>
      </c>
    </row>
    <row r="517" spans="1:3">
      <c r="A517" s="1">
        <f>'Market Data'!A519</f>
        <v>42338</v>
      </c>
      <c r="B517" s="330">
        <f>'Market Data'!G519</f>
        <v>0.17633810054253063</v>
      </c>
      <c r="C517" s="330">
        <f>'Market Data'!H519</f>
        <v>2.9378738744276447</v>
      </c>
    </row>
    <row r="518" spans="1:3">
      <c r="A518" s="1">
        <f>'Market Data'!A520</f>
        <v>42369</v>
      </c>
      <c r="B518" s="330">
        <f>'Market Data'!G520</f>
        <v>0.17623562479035235</v>
      </c>
      <c r="C518" s="330">
        <f>'Market Data'!H520</f>
        <v>2.9260463380541903</v>
      </c>
    </row>
    <row r="519" spans="1:3">
      <c r="A519" s="1">
        <f>'Market Data'!A521</f>
        <v>42400</v>
      </c>
      <c r="B519" s="330">
        <f>'Market Data'!G521</f>
        <v>0.1760315607600596</v>
      </c>
      <c r="C519" s="330">
        <f>'Market Data'!H521</f>
        <v>3.0799601245111363</v>
      </c>
    </row>
    <row r="520" spans="1:3">
      <c r="A520" s="1">
        <f>'Market Data'!A522</f>
        <v>42429</v>
      </c>
      <c r="B520" s="330">
        <f>'Market Data'!G522</f>
        <v>0.17588565690389102</v>
      </c>
      <c r="C520" s="330">
        <f>'Market Data'!H522</f>
        <v>3.4089232770637339</v>
      </c>
    </row>
    <row r="521" spans="1:3">
      <c r="A521" s="1">
        <f>'Market Data'!A523</f>
        <v>42460</v>
      </c>
      <c r="B521" s="330">
        <f>'Market Data'!G523</f>
        <v>0.1757543817515643</v>
      </c>
      <c r="C521" s="330">
        <f>'Market Data'!H523</f>
        <v>3.3900987968117886</v>
      </c>
    </row>
    <row r="522" spans="1:3">
      <c r="A522" s="1">
        <f>'Market Data'!A524</f>
        <v>42490</v>
      </c>
      <c r="B522" s="330">
        <f>'Market Data'!G524</f>
        <v>0.17559422623332732</v>
      </c>
      <c r="C522" s="330">
        <f>'Market Data'!H524</f>
        <v>3.5540040597652389</v>
      </c>
    </row>
    <row r="523" spans="1:3">
      <c r="A523" s="1">
        <f>'Market Data'!A525</f>
        <v>42521</v>
      </c>
      <c r="B523" s="330">
        <f>'Market Data'!G525</f>
        <v>0.17544868486212228</v>
      </c>
      <c r="C523" s="330">
        <f>'Market Data'!H525</f>
        <v>3.3363526159698789</v>
      </c>
    </row>
    <row r="524" spans="1:3">
      <c r="A524" s="1">
        <f>'Market Data'!A526</f>
        <v>42551</v>
      </c>
      <c r="B524" s="330">
        <f>'Market Data'!G526</f>
        <v>0.17530326412296299</v>
      </c>
      <c r="C524" s="330">
        <f>'Market Data'!H526</f>
        <v>3.6259331066209568</v>
      </c>
    </row>
    <row r="525" spans="1:3">
      <c r="A525" s="1">
        <f>'Market Data'!A527</f>
        <v>42582</v>
      </c>
      <c r="B525" s="330">
        <f>'Market Data'!G527</f>
        <v>0.17518689891559444</v>
      </c>
      <c r="C525" s="330">
        <f>'Market Data'!H527</f>
        <v>3.7040612230740888</v>
      </c>
    </row>
    <row r="526" spans="1:3">
      <c r="A526" s="1">
        <f>'Market Data'!A528</f>
        <v>42613</v>
      </c>
      <c r="B526" s="330">
        <f>'Market Data'!G528</f>
        <v>0.17502726051395381</v>
      </c>
      <c r="C526" s="330">
        <f>'Market Data'!H528</f>
        <v>3.5848135377085071</v>
      </c>
    </row>
    <row r="527" spans="1:3">
      <c r="A527" s="1">
        <f>'Market Data'!A529</f>
        <v>42643</v>
      </c>
      <c r="B527" s="330">
        <f>'Market Data'!G529</f>
        <v>0.17481023575355617</v>
      </c>
      <c r="C527" s="330">
        <f>'Market Data'!H529</f>
        <v>3.5992418232050145</v>
      </c>
    </row>
    <row r="528" spans="1:3">
      <c r="A528" s="1">
        <f>'Market Data'!A530</f>
        <v>42674</v>
      </c>
      <c r="B528" s="330">
        <f>'Market Data'!G530</f>
        <v>0.17457915329708809</v>
      </c>
      <c r="C528" s="330">
        <f>'Market Data'!H530</f>
        <v>3.4888787417082523</v>
      </c>
    </row>
    <row r="529" spans="1:3">
      <c r="A529" s="1">
        <f>'Market Data'!A531</f>
        <v>42704</v>
      </c>
      <c r="B529" s="330">
        <f>'Market Data'!G531</f>
        <v>0.1743340837006348</v>
      </c>
      <c r="C529" s="330">
        <f>'Market Data'!H531</f>
        <v>3.2002620403314856</v>
      </c>
    </row>
    <row r="530" spans="1:3">
      <c r="A530" s="1">
        <f>'Market Data'!A532</f>
        <v>42735</v>
      </c>
      <c r="B530" s="330">
        <f>'Market Data'!G532</f>
        <v>0.17403241958834897</v>
      </c>
      <c r="C530" s="330">
        <f>'Market Data'!H532</f>
        <v>3.124741065210936</v>
      </c>
    </row>
    <row r="531" spans="1:3">
      <c r="A531" s="1">
        <f>'Market Data'!A533</f>
        <v>42766</v>
      </c>
      <c r="B531" s="330">
        <f>'Market Data'!G533</f>
        <v>0.173674678187066</v>
      </c>
      <c r="C531" s="330">
        <f>'Market Data'!H533</f>
        <v>3.290117452271085</v>
      </c>
    </row>
    <row r="532" spans="1:3">
      <c r="A532" s="1">
        <f>'Market Data'!A534</f>
        <v>42794</v>
      </c>
      <c r="B532" s="330">
        <f>'Market Data'!G534</f>
        <v>0.17328952016971075</v>
      </c>
      <c r="C532" s="330">
        <f>'Market Data'!H534</f>
        <v>3.3850973018412489</v>
      </c>
    </row>
    <row r="533" spans="1:3">
      <c r="A533" s="1">
        <f>'Market Data'!A535</f>
        <v>42825</v>
      </c>
      <c r="B533" s="330">
        <f>'Market Data'!G535</f>
        <v>0.1729473729272886</v>
      </c>
      <c r="C533" s="330">
        <f>'Market Data'!H535</f>
        <v>3.3804703217144336</v>
      </c>
    </row>
    <row r="534" spans="1:3">
      <c r="A534" s="1">
        <f>'Market Data'!A536</f>
        <v>42855</v>
      </c>
      <c r="B534" s="330">
        <f>'Market Data'!G536</f>
        <v>0.17263402439908909</v>
      </c>
      <c r="C534" s="330">
        <f>'Market Data'!H536</f>
        <v>3.4258845323873768</v>
      </c>
    </row>
    <row r="535" spans="1:3">
      <c r="A535" s="1">
        <f>'Market Data'!A537</f>
        <v>42886</v>
      </c>
      <c r="B535" s="330">
        <f>'Market Data'!G537</f>
        <v>0.17236346370727534</v>
      </c>
      <c r="C535" s="330">
        <f>'Market Data'!H537</f>
        <v>3.4222413764267929</v>
      </c>
    </row>
    <row r="536" spans="1:3">
      <c r="A536" s="1">
        <f>'Market Data'!A538</f>
        <v>42916</v>
      </c>
      <c r="B536" s="330">
        <f>'Market Data'!G538</f>
        <v>0.17213561565005417</v>
      </c>
      <c r="C536" s="330">
        <f>'Market Data'!H538</f>
        <v>3.3441605655963738</v>
      </c>
    </row>
    <row r="537" spans="1:3">
      <c r="A537" s="1">
        <f>'Market Data'!A539</f>
        <v>42947</v>
      </c>
      <c r="B537" s="330">
        <f>'Market Data'!G539</f>
        <v>0.17189397622709965</v>
      </c>
      <c r="C537" s="330">
        <f>'Market Data'!H539</f>
        <v>3.4143184037197609</v>
      </c>
    </row>
    <row r="538" spans="1:3">
      <c r="A538" s="1">
        <f>'Market Data'!A540</f>
        <v>42978</v>
      </c>
      <c r="B538" s="330">
        <f>'Market Data'!G540</f>
        <v>0.17162457537585663</v>
      </c>
      <c r="C538" s="330">
        <f>'Market Data'!H540</f>
        <v>3.5485817968849758</v>
      </c>
    </row>
    <row r="539" spans="1:3">
      <c r="A539" s="1">
        <f>'Market Data'!A541</f>
        <v>43008</v>
      </c>
      <c r="B539" s="330">
        <f>'Market Data'!G541</f>
        <v>0.17131362351121338</v>
      </c>
      <c r="C539" s="330">
        <f>'Market Data'!H541</f>
        <v>3.4304273147938642</v>
      </c>
    </row>
    <row r="540" spans="1:3">
      <c r="A540" s="1">
        <f>'Market Data'!A542</f>
        <v>43039</v>
      </c>
      <c r="B540" s="330">
        <f>'Market Data'!G542</f>
        <v>0.17103115165908733</v>
      </c>
      <c r="C540" s="330">
        <f>'Market Data'!H542</f>
        <v>3.4025591891245055</v>
      </c>
    </row>
    <row r="541" spans="1:3">
      <c r="A541" s="1">
        <f>'Market Data'!A543</f>
        <v>43069</v>
      </c>
      <c r="B541" s="330">
        <f>'Market Data'!G543</f>
        <v>0.17072127496803649</v>
      </c>
      <c r="C541" s="330">
        <f>'Market Data'!H543</f>
        <v>3.4059041276325575</v>
      </c>
    </row>
    <row r="542" spans="1:3">
      <c r="A542" s="1">
        <f>'Market Data'!A544</f>
        <v>43100</v>
      </c>
      <c r="B542" s="330">
        <f>'Market Data'!G544</f>
        <v>0.17042586238566404</v>
      </c>
      <c r="C542" s="330">
        <f>'Market Data'!H544</f>
        <v>3.4741169381324308</v>
      </c>
    </row>
    <row r="543" spans="1:3">
      <c r="A543" s="1">
        <f>'Market Data'!A545</f>
        <v>43131</v>
      </c>
      <c r="B543" s="330">
        <f>'Market Data'!G545</f>
        <v>0.17013096097914732</v>
      </c>
      <c r="C543" s="330">
        <f>'Market Data'!H545</f>
        <v>3.5808161610309943</v>
      </c>
    </row>
    <row r="544" spans="1:3">
      <c r="A544" s="1">
        <f>'Market Data'!A546</f>
        <v>43159</v>
      </c>
      <c r="B544" s="330">
        <f>'Market Data'!G546</f>
        <v>0.16982271526646803</v>
      </c>
      <c r="C544" s="330">
        <f>'Market Data'!H546</f>
        <v>3.5030352646368024</v>
      </c>
    </row>
    <row r="545" spans="1:3">
      <c r="A545" s="1">
        <f>'Market Data'!A547</f>
        <v>43190</v>
      </c>
      <c r="B545" s="330">
        <f>'Market Data'!G547</f>
        <v>0.16948741297194866</v>
      </c>
      <c r="C545" s="330">
        <f>'Market Data'!H547</f>
        <v>3.515133408638071</v>
      </c>
    </row>
    <row r="546" spans="1:3">
      <c r="A546" s="1">
        <f>'Market Data'!A548</f>
        <v>43220</v>
      </c>
      <c r="B546" s="330">
        <f>'Market Data'!G548</f>
        <v>0.16913901429565703</v>
      </c>
      <c r="C546" s="330">
        <f>'Market Data'!H548</f>
        <v>3.481204318797761</v>
      </c>
    </row>
    <row r="547" spans="1:3">
      <c r="A547" s="1">
        <f>'Market Data'!A549</f>
        <v>43251</v>
      </c>
      <c r="B547" s="330">
        <f>'Market Data'!G549</f>
        <v>0.16875022830585668</v>
      </c>
      <c r="C547" s="330">
        <f>'Market Data'!H549</f>
        <v>3.4286318096923569</v>
      </c>
    </row>
    <row r="548" spans="1:3">
      <c r="A548" s="1">
        <f>'Market Data'!A550</f>
        <v>43281</v>
      </c>
      <c r="B548" s="330">
        <f>'Market Data'!G550</f>
        <v>0.16834869512374293</v>
      </c>
      <c r="C548" s="330">
        <f>'Market Data'!H550</f>
        <v>3.2995395949303852</v>
      </c>
    </row>
    <row r="549" spans="1:3">
      <c r="A549" s="1">
        <f>'Market Data'!A551</f>
        <v>43312</v>
      </c>
      <c r="B549" s="330">
        <f>'Market Data'!G551</f>
        <v>0.16794811737083337</v>
      </c>
      <c r="C549" s="330">
        <f>'Market Data'!H551</f>
        <v>3.2169251741434235</v>
      </c>
    </row>
    <row r="550" spans="1:3">
      <c r="A550" s="1">
        <f>'Market Data'!A552</f>
        <v>43343</v>
      </c>
      <c r="B550" s="330">
        <f>'Market Data'!G552</f>
        <v>0.16757565913696568</v>
      </c>
      <c r="C550" s="330">
        <f>'Market Data'!H552</f>
        <v>3.1494836953898737</v>
      </c>
    </row>
    <row r="551" spans="1:3">
      <c r="A551" s="1">
        <f>'Market Data'!A553</f>
        <v>43373</v>
      </c>
      <c r="B551" s="330">
        <f>'Market Data'!G553</f>
        <v>0.16725841110784548</v>
      </c>
      <c r="C551" s="330">
        <f>'Market Data'!H553</f>
        <v>3.1166436648429277</v>
      </c>
    </row>
    <row r="552" spans="1:3">
      <c r="A552" s="1">
        <f>'Market Data'!A554</f>
        <v>43404</v>
      </c>
      <c r="B552" s="330">
        <f>'Market Data'!G554</f>
        <v>0.16691459437239115</v>
      </c>
      <c r="C552" s="330">
        <f>'Market Data'!H554</f>
        <v>3.1726047983070935</v>
      </c>
    </row>
    <row r="553" spans="1:3">
      <c r="A553" s="1">
        <f>'Market Data'!A555</f>
        <v>43434</v>
      </c>
      <c r="B553" s="330">
        <f>'Market Data'!G555</f>
        <v>0.16661217611881296</v>
      </c>
      <c r="C553" s="330">
        <f>'Market Data'!H555</f>
        <v>3.1818728398769216</v>
      </c>
    </row>
    <row r="554" spans="1:3">
      <c r="A554" s="1">
        <f>'Market Data'!A556</f>
        <v>43465</v>
      </c>
      <c r="B554" s="330">
        <f>'Market Data'!G556</f>
        <v>0.16635105316931206</v>
      </c>
      <c r="C554" s="330">
        <f>'Market Data'!H556</f>
        <v>3.3381874851996796</v>
      </c>
    </row>
    <row r="555" spans="1:3">
      <c r="A555" s="1">
        <f>'Market Data'!A557</f>
        <v>43496</v>
      </c>
      <c r="B555" s="330">
        <f>'Market Data'!G557</f>
        <v>0.16613115294529654</v>
      </c>
      <c r="C555" s="330">
        <f>'Market Data'!H557</f>
        <v>3.4345295858077542</v>
      </c>
    </row>
    <row r="556" spans="1:3">
      <c r="A556" s="1">
        <f>'Market Data'!A558</f>
        <v>43524</v>
      </c>
      <c r="B556" s="330">
        <f>'Market Data'!G558</f>
        <v>0.16592515889867393</v>
      </c>
      <c r="C556" s="330">
        <f>'Market Data'!H558</f>
        <v>3.409682830305226</v>
      </c>
    </row>
    <row r="557" spans="1:3">
      <c r="A557" s="1">
        <f>'Market Data'!A559</f>
        <v>43555</v>
      </c>
      <c r="B557" s="330">
        <f>'Market Data'!G559</f>
        <v>0.16566511267697923</v>
      </c>
      <c r="C557" s="330">
        <f>'Market Data'!H559</f>
        <v>3.3500591194097167</v>
      </c>
    </row>
    <row r="558" spans="1:3">
      <c r="A558" s="1">
        <f>'Market Data'!A560</f>
        <v>43585</v>
      </c>
      <c r="B558" s="330">
        <f>'Market Data'!G560</f>
        <v>0.16539195441757512</v>
      </c>
      <c r="C558" s="330">
        <f>'Market Data'!H560</f>
        <v>3.3216325340884172</v>
      </c>
    </row>
    <row r="559" spans="1:3">
      <c r="A559" s="1">
        <f>'Market Data'!A561</f>
        <v>43616</v>
      </c>
      <c r="B559" s="330">
        <f>'Market Data'!G561</f>
        <v>0.16514625552101167</v>
      </c>
      <c r="C559" s="330">
        <f>'Market Data'!H561</f>
        <v>3.3736762366315594</v>
      </c>
    </row>
    <row r="560" spans="1:3">
      <c r="A560" s="1">
        <f>'Market Data'!A562</f>
        <v>43646</v>
      </c>
      <c r="B560" s="330">
        <f>'Market Data'!G562</f>
        <v>0.1649279479245612</v>
      </c>
      <c r="C560" s="330">
        <f>'Market Data'!H562</f>
        <v>3.6375244718677178</v>
      </c>
    </row>
    <row r="561" spans="1:3">
      <c r="A561" s="1">
        <f>'Market Data'!A563</f>
        <v>43677</v>
      </c>
      <c r="B561" s="330">
        <f>'Market Data'!G563</f>
        <v>0.16468293833530856</v>
      </c>
      <c r="C561" s="330">
        <f>'Market Data'!H563</f>
        <v>3.6430205689202495</v>
      </c>
    </row>
    <row r="562" spans="1:3">
      <c r="A562" s="1">
        <f>'Market Data'!A564</f>
        <v>43708</v>
      </c>
      <c r="B562" s="330">
        <f>'Market Data'!G564</f>
        <v>0.16445176078358853</v>
      </c>
      <c r="C562" s="330">
        <f>'Market Data'!H564</f>
        <v>3.9122072924448914</v>
      </c>
    </row>
    <row r="563" spans="1:3">
      <c r="A563" s="1">
        <f>'Market Data'!A565</f>
        <v>43738</v>
      </c>
      <c r="B563" s="330">
        <f>'Market Data'!G565</f>
        <v>0.16422090775279921</v>
      </c>
      <c r="C563" s="330">
        <f>'Market Data'!H565</f>
        <v>3.7836589650589887</v>
      </c>
    </row>
    <row r="564" spans="1:3">
      <c r="A564" s="1">
        <f>'Market Data'!A566</f>
        <v>43769</v>
      </c>
      <c r="B564" s="330">
        <f>'Market Data'!G566</f>
        <v>0.16397694851083003</v>
      </c>
      <c r="C564" s="330">
        <f>'Market Data'!H566</f>
        <v>3.8819509204725615</v>
      </c>
    </row>
    <row r="565" spans="1:3">
      <c r="A565" s="1">
        <f>'Market Data'!A567</f>
        <v>43799</v>
      </c>
      <c r="B565" s="330">
        <f>'Market Data'!G567</f>
        <v>0.16369320617222455</v>
      </c>
      <c r="C565" s="330">
        <f>'Market Data'!H567</f>
        <v>3.7497039582540133</v>
      </c>
    </row>
    <row r="566" spans="1:3">
      <c r="A566" s="1">
        <f>'Market Data'!A568</f>
        <v>43830</v>
      </c>
      <c r="B566" s="330">
        <f>'Market Data'!G568</f>
        <v>0.16338330825921046</v>
      </c>
      <c r="C566" s="330">
        <f>'Market Data'!H568</f>
        <v>3.878838869072962</v>
      </c>
    </row>
    <row r="567" spans="1:3">
      <c r="A567" s="1">
        <f>'Market Data'!A569</f>
        <v>43861</v>
      </c>
      <c r="B567" s="330">
        <f>'Market Data'!G569</f>
        <v>0.16304745719317831</v>
      </c>
      <c r="C567" s="330">
        <f>'Market Data'!H569</f>
        <v>4.0542715861854495</v>
      </c>
    </row>
    <row r="568" spans="1:3">
      <c r="A568" s="1">
        <f>'Market Data'!A570</f>
        <v>43890</v>
      </c>
      <c r="B568" s="330">
        <f>'Market Data'!G570</f>
        <v>0.16273878178820606</v>
      </c>
      <c r="C568" s="330">
        <f>'Market Data'!H570</f>
        <v>4.037760270595232</v>
      </c>
    </row>
    <row r="569" spans="1:3">
      <c r="A569" s="1">
        <f>'Market Data'!A571</f>
        <v>43921</v>
      </c>
      <c r="B569" s="330">
        <f>'Market Data'!G571</f>
        <v>0.16253699410655417</v>
      </c>
      <c r="C569" s="330">
        <f>'Market Data'!H571</f>
        <v>4.0111108803782818</v>
      </c>
    </row>
    <row r="570" spans="1:3">
      <c r="A570" s="1">
        <f>'Market Data'!A572</f>
        <v>43951</v>
      </c>
      <c r="B570" s="330">
        <f>'Market Data'!G572</f>
        <v>0.16249642575143489</v>
      </c>
      <c r="C570" s="330">
        <f>'Market Data'!H572</f>
        <v>4.288064810355122</v>
      </c>
    </row>
    <row r="571" spans="1:3">
      <c r="A571" s="1">
        <f>'Market Data'!A573</f>
        <v>43982</v>
      </c>
      <c r="B571" s="330">
        <f>'Market Data'!G573</f>
        <v>0.1624828917124406</v>
      </c>
      <c r="C571" s="330">
        <f>'Market Data'!H573</f>
        <v>4.3989872170753488</v>
      </c>
    </row>
    <row r="572" spans="1:3">
      <c r="A572" s="1">
        <f>'Market Data'!A574</f>
        <v>44012</v>
      </c>
      <c r="B572" s="330">
        <f>'Market Data'!G574</f>
        <v>0.16240191320620218</v>
      </c>
      <c r="C572" s="330">
        <f>'Market Data'!H574</f>
        <v>4.5256033694839433</v>
      </c>
    </row>
    <row r="573" spans="1:3">
      <c r="A573" s="1">
        <f>'Market Data'!A575</f>
        <v>44043</v>
      </c>
      <c r="B573" s="330">
        <f>'Market Data'!G575</f>
        <v>0.16226730629092156</v>
      </c>
      <c r="C573" s="330">
        <f>'Market Data'!H575</f>
        <v>5.0167028603971433</v>
      </c>
    </row>
    <row r="574" spans="1:3">
      <c r="A574" s="1">
        <f>'Market Data'!A576</f>
        <v>44074</v>
      </c>
      <c r="B574" s="330">
        <f>'Market Data'!G576</f>
        <v>0.16209274349650288</v>
      </c>
      <c r="C574" s="330">
        <f>'Market Data'!H576</f>
        <v>4.9908637248070651</v>
      </c>
    </row>
    <row r="575" spans="1:3">
      <c r="A575" s="1">
        <f>'Market Data'!A577</f>
        <v>44104</v>
      </c>
      <c r="B575" s="330">
        <f>'Market Data'!G577</f>
        <v>0.16190505557268808</v>
      </c>
      <c r="C575" s="330">
        <f>'Market Data'!H577</f>
        <v>4.7774024706632412</v>
      </c>
    </row>
    <row r="576" spans="1:3">
      <c r="A576" s="1">
        <f>'Market Data'!A578</f>
        <v>44135</v>
      </c>
      <c r="B576" s="330">
        <f>'Market Data'!G578</f>
        <v>0.16174419421045363</v>
      </c>
      <c r="C576" s="330">
        <f>'Market Data'!H578</f>
        <v>4.7549148728609527</v>
      </c>
    </row>
    <row r="577" spans="1:3">
      <c r="A577" s="1">
        <f>'Market Data'!A579</f>
        <v>44165</v>
      </c>
      <c r="B577" s="330">
        <f>'Market Data'!G579</f>
        <v>0.16158349267261607</v>
      </c>
      <c r="C577" s="330">
        <f>'Market Data'!H579</f>
        <v>4.4926582272665652</v>
      </c>
    </row>
    <row r="578" spans="1:3">
      <c r="A578" s="1">
        <f>'Market Data'!A580</f>
        <v>44196</v>
      </c>
      <c r="B578" s="330">
        <f>'Market Data'!G580</f>
        <v>0.16139639441264295</v>
      </c>
      <c r="C578" s="330">
        <f>'Market Data'!H580</f>
        <v>4.7940613252571733</v>
      </c>
    </row>
    <row r="579" spans="1:3">
      <c r="A579" s="1">
        <f>'Market Data'!A581</f>
        <v>44227</v>
      </c>
      <c r="B579" s="330">
        <f>'Market Data'!G581</f>
        <v>0.16120951279459472</v>
      </c>
      <c r="C579" s="330">
        <f>'Market Data'!H581</f>
        <v>4.6605970319970895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CE4C4-E703-45B0-9A84-7A19BF6BFA97}">
  <sheetPr>
    <tabColor rgb="FFFF0000"/>
  </sheetPr>
  <dimension ref="A1:C579"/>
  <sheetViews>
    <sheetView workbookViewId="0">
      <selection sqref="A1:A1048576"/>
    </sheetView>
  </sheetViews>
  <sheetFormatPr defaultRowHeight="15"/>
  <cols>
    <col min="1" max="1" width="10.7109375" style="1" bestFit="1" customWidth="1"/>
    <col min="2" max="2" width="24.7109375" style="331" bestFit="1" customWidth="1"/>
    <col min="3" max="3" width="29.28515625" style="331" bestFit="1" customWidth="1"/>
  </cols>
  <sheetData>
    <row r="1" spans="1:3">
      <c r="A1" s="1" t="s">
        <v>0</v>
      </c>
      <c r="B1" s="331" t="s">
        <v>54</v>
      </c>
      <c r="C1" s="331" t="s">
        <v>19</v>
      </c>
    </row>
    <row r="2" spans="1:3">
      <c r="A2" s="1">
        <f>'Market Data'!A4</f>
        <v>26665</v>
      </c>
      <c r="B2" s="331">
        <f>'Market Data'!K4*100</f>
        <v>0</v>
      </c>
      <c r="C2" s="331">
        <f>'Market Data'!I4*100</f>
        <v>0</v>
      </c>
    </row>
    <row r="3" spans="1:3">
      <c r="A3" s="1">
        <f>'Market Data'!A5</f>
        <v>26695</v>
      </c>
      <c r="B3" s="331">
        <f>'Market Data'!K5*100</f>
        <v>1.9245814426537278</v>
      </c>
      <c r="C3" s="331">
        <f>'Market Data'!I5*100</f>
        <v>0.92295345104334015</v>
      </c>
    </row>
    <row r="4" spans="1:3">
      <c r="A4" s="1">
        <f>'Market Data'!A6</f>
        <v>26723</v>
      </c>
      <c r="B4" s="331">
        <f>'Market Data'!K6*100</f>
        <v>16.100766703176351</v>
      </c>
      <c r="C4" s="331">
        <f>'Market Data'!I6*100</f>
        <v>1.2038523274478408</v>
      </c>
    </row>
    <row r="5" spans="1:3">
      <c r="A5" s="1">
        <f>'Market Data'!A7</f>
        <v>26754</v>
      </c>
      <c r="B5" s="331">
        <f>'Market Data'!K7*100</f>
        <v>32.013769363166979</v>
      </c>
      <c r="C5" s="331">
        <f>'Market Data'!I7*100</f>
        <v>1.0032102728732006</v>
      </c>
    </row>
    <row r="6" spans="1:3">
      <c r="A6" s="1">
        <f>'Market Data'!A8</f>
        <v>26784</v>
      </c>
      <c r="B6" s="331">
        <f>'Market Data'!K8*100</f>
        <v>41.605382569238003</v>
      </c>
      <c r="C6" s="331">
        <f>'Market Data'!I8*100</f>
        <v>1.4044943820224809</v>
      </c>
    </row>
    <row r="7" spans="1:3">
      <c r="A7" s="1">
        <f>'Market Data'!A9</f>
        <v>26815</v>
      </c>
      <c r="B7" s="331">
        <f>'Market Data'!K9*100</f>
        <v>59.536848693475221</v>
      </c>
      <c r="C7" s="331">
        <f>'Market Data'!I9*100</f>
        <v>2.2873194221508797</v>
      </c>
    </row>
    <row r="8" spans="1:3">
      <c r="A8" s="1">
        <f>'Market Data'!A10</f>
        <v>26845</v>
      </c>
      <c r="B8" s="331">
        <f>'Market Data'!K10*100</f>
        <v>87.951807228915712</v>
      </c>
      <c r="C8" s="331">
        <f>'Market Data'!I10*100</f>
        <v>3.0096308186195797</v>
      </c>
    </row>
    <row r="9" spans="1:3">
      <c r="A9" s="1">
        <f>'Market Data'!A11</f>
        <v>26876</v>
      </c>
      <c r="B9" s="331">
        <f>'Market Data'!K11*100</f>
        <v>88.030042246909758</v>
      </c>
      <c r="C9" s="331">
        <f>'Market Data'!I11*100</f>
        <v>3.3306581059389995</v>
      </c>
    </row>
    <row r="10" spans="1:3">
      <c r="A10" s="1">
        <f>'Market Data'!A12</f>
        <v>26907</v>
      </c>
      <c r="B10" s="331">
        <f>'Market Data'!K12*100</f>
        <v>67.047410420904455</v>
      </c>
      <c r="C10" s="331">
        <f>'Market Data'!I12*100</f>
        <v>3.41091492776886</v>
      </c>
    </row>
    <row r="11" spans="1:3">
      <c r="A11" s="1">
        <f>'Market Data'!A13</f>
        <v>26937</v>
      </c>
      <c r="B11" s="331">
        <f>'Market Data'!K13*100</f>
        <v>61.117196056955137</v>
      </c>
      <c r="C11" s="331">
        <f>'Market Data'!I13*100</f>
        <v>3.4911717495987205</v>
      </c>
    </row>
    <row r="12" spans="1:3">
      <c r="A12" s="1">
        <f>'Market Data'!A14</f>
        <v>26968</v>
      </c>
      <c r="B12" s="331">
        <f>'Market Data'!K14*100</f>
        <v>56.595212016898785</v>
      </c>
      <c r="C12" s="331">
        <f>'Market Data'!I14*100</f>
        <v>3.9325842696629199</v>
      </c>
    </row>
    <row r="13" spans="1:3">
      <c r="A13" s="1">
        <f>'Market Data'!A15</f>
        <v>26998</v>
      </c>
      <c r="B13" s="331">
        <f>'Market Data'!K15*100</f>
        <v>48.364888123924274</v>
      </c>
      <c r="C13" s="331">
        <f>'Market Data'!I15*100</f>
        <v>4.7351524879614804</v>
      </c>
    </row>
    <row r="14" spans="1:3">
      <c r="A14" s="1">
        <f>'Market Data'!A16</f>
        <v>27029</v>
      </c>
      <c r="B14" s="331">
        <f>'Market Data'!K16*100</f>
        <v>66.984822406509153</v>
      </c>
      <c r="C14" s="331">
        <f>'Market Data'!I16*100</f>
        <v>5.4975922953450995</v>
      </c>
    </row>
    <row r="15" spans="1:3">
      <c r="A15" s="1">
        <f>'Market Data'!A17</f>
        <v>27060</v>
      </c>
      <c r="B15" s="331">
        <f>'Market Data'!K17*100</f>
        <v>102.14363949303711</v>
      </c>
      <c r="C15" s="331">
        <f>'Market Data'!I17*100</f>
        <v>5.8587479935794606</v>
      </c>
    </row>
    <row r="16" spans="1:3">
      <c r="A16" s="1">
        <f>'Market Data'!A18</f>
        <v>27088</v>
      </c>
      <c r="B16" s="331">
        <f>'Market Data'!K18*100</f>
        <v>135.0649350649351</v>
      </c>
      <c r="C16" s="331">
        <f>'Market Data'!I18*100</f>
        <v>6.460674157303381</v>
      </c>
    </row>
    <row r="17" spans="1:3">
      <c r="A17" s="1">
        <f>'Market Data'!A19</f>
        <v>27119</v>
      </c>
      <c r="B17" s="331">
        <f>'Market Data'!K19*100</f>
        <v>163.52683461117201</v>
      </c>
      <c r="C17" s="331">
        <f>'Market Data'!I19*100</f>
        <v>7.02247191011236</v>
      </c>
    </row>
    <row r="18" spans="1:3">
      <c r="A18" s="1">
        <f>'Market Data'!A20</f>
        <v>27149</v>
      </c>
      <c r="B18" s="331">
        <f>'Market Data'!K20*100</f>
        <v>169.50398998591777</v>
      </c>
      <c r="C18" s="331">
        <f>'Market Data'!I20*100</f>
        <v>7.2231139646870002</v>
      </c>
    </row>
    <row r="19" spans="1:3">
      <c r="A19" s="1">
        <f>'Market Data'!A21</f>
        <v>27180</v>
      </c>
      <c r="B19" s="331">
        <f>'Market Data'!K21*100</f>
        <v>155.46862775778445</v>
      </c>
      <c r="C19" s="331">
        <f>'Market Data'!I21*100</f>
        <v>7.3836276083467212</v>
      </c>
    </row>
    <row r="20" spans="1:3">
      <c r="A20" s="1">
        <f>'Market Data'!A22</f>
        <v>27210</v>
      </c>
      <c r="B20" s="331">
        <f>'Market Data'!K22*100</f>
        <v>141.12032545767491</v>
      </c>
      <c r="C20" s="331">
        <f>'Market Data'!I22*100</f>
        <v>7.7447833065810601</v>
      </c>
    </row>
    <row r="21" spans="1:3">
      <c r="A21" s="1">
        <f>'Market Data'!A23</f>
        <v>27241</v>
      </c>
      <c r="B21" s="331">
        <f>'Market Data'!K23*100</f>
        <v>123.72085745579726</v>
      </c>
      <c r="C21" s="331">
        <f>'Market Data'!I23*100</f>
        <v>8.0658105939005011</v>
      </c>
    </row>
    <row r="22" spans="1:3">
      <c r="A22" s="1">
        <f>'Market Data'!A24</f>
        <v>27272</v>
      </c>
      <c r="B22" s="331">
        <f>'Market Data'!K24*100</f>
        <v>141.96526365201069</v>
      </c>
      <c r="C22" s="331">
        <f>'Market Data'!I24*100</f>
        <v>8.3868378812199218</v>
      </c>
    </row>
    <row r="23" spans="1:3">
      <c r="A23" s="1">
        <f>'Market Data'!A25</f>
        <v>27302</v>
      </c>
      <c r="B23" s="331">
        <f>'Market Data'!K25*100</f>
        <v>137.47457361915201</v>
      </c>
      <c r="C23" s="331">
        <f>'Market Data'!I25*100</f>
        <v>8.7479935794542598</v>
      </c>
    </row>
    <row r="24" spans="1:3">
      <c r="A24" s="1">
        <f>'Market Data'!A26</f>
        <v>27333</v>
      </c>
      <c r="B24" s="331">
        <f>'Market Data'!K26*100</f>
        <v>148.44312314191836</v>
      </c>
      <c r="C24" s="331">
        <f>'Market Data'!I26*100</f>
        <v>9.2696629213483206</v>
      </c>
    </row>
    <row r="25" spans="1:3">
      <c r="A25" s="1">
        <f>'Market Data'!A27</f>
        <v>27363</v>
      </c>
      <c r="B25" s="331">
        <f>'Market Data'!K27*100</f>
        <v>184.24346737599757</v>
      </c>
      <c r="C25" s="331">
        <f>'Market Data'!I27*100</f>
        <v>9.8314606741572987</v>
      </c>
    </row>
    <row r="26" spans="1:3">
      <c r="A26" s="1">
        <f>'Market Data'!A28</f>
        <v>27394</v>
      </c>
      <c r="B26" s="331">
        <f>'Market Data'!K28*100</f>
        <v>187.67016116413711</v>
      </c>
      <c r="C26" s="331">
        <f>'Market Data'!I28*100</f>
        <v>10.032102728731939</v>
      </c>
    </row>
    <row r="27" spans="1:3">
      <c r="A27" s="1">
        <f>'Market Data'!A29</f>
        <v>27425</v>
      </c>
      <c r="B27" s="331">
        <f>'Market Data'!K29*100</f>
        <v>175.07432326709443</v>
      </c>
      <c r="C27" s="331">
        <f>'Market Data'!I29*100</f>
        <v>9.9117174959871601</v>
      </c>
    </row>
    <row r="28" spans="1:3">
      <c r="A28" s="1">
        <f>'Market Data'!A30</f>
        <v>27453</v>
      </c>
      <c r="B28" s="331">
        <f>'Market Data'!K30*100</f>
        <v>184.38429040838687</v>
      </c>
      <c r="C28" s="331">
        <f>'Market Data'!I30*100</f>
        <v>10.35313001605136</v>
      </c>
    </row>
    <row r="29" spans="1:3">
      <c r="A29" s="1">
        <f>'Market Data'!A31</f>
        <v>27484</v>
      </c>
      <c r="B29" s="331">
        <f>'Market Data'!K31*100</f>
        <v>178.7670161164138</v>
      </c>
      <c r="C29" s="331">
        <f>'Market Data'!I31*100</f>
        <v>10.914927768860338</v>
      </c>
    </row>
    <row r="30" spans="1:3">
      <c r="A30" s="1">
        <f>'Market Data'!A32</f>
        <v>27514</v>
      </c>
      <c r="B30" s="331">
        <f>'Market Data'!K32*100</f>
        <v>161.30496010014093</v>
      </c>
      <c r="C30" s="331">
        <f>'Market Data'!I32*100</f>
        <v>10.834670947030499</v>
      </c>
    </row>
    <row r="31" spans="1:3">
      <c r="A31" s="1">
        <f>'Market Data'!A33</f>
        <v>27545</v>
      </c>
      <c r="B31" s="331">
        <f>'Market Data'!K33*100</f>
        <v>161.30496010014093</v>
      </c>
      <c r="C31" s="331">
        <f>'Market Data'!I33*100</f>
        <v>12.03852327447834</v>
      </c>
    </row>
    <row r="32" spans="1:3">
      <c r="A32" s="1">
        <f>'Market Data'!A34</f>
        <v>27575</v>
      </c>
      <c r="B32" s="331">
        <f>'Market Data'!K34*100</f>
        <v>160.13143483023012</v>
      </c>
      <c r="C32" s="331">
        <f>'Market Data'!I34*100</f>
        <v>13.322632423756019</v>
      </c>
    </row>
    <row r="33" spans="1:3">
      <c r="A33" s="1">
        <f>'Market Data'!A35</f>
        <v>27606</v>
      </c>
      <c r="B33" s="331">
        <f>'Market Data'!K35*100</f>
        <v>160.83554999217657</v>
      </c>
      <c r="C33" s="331">
        <f>'Market Data'!I35*100</f>
        <v>13.84430176565008</v>
      </c>
    </row>
    <row r="34" spans="1:3">
      <c r="A34" s="1">
        <f>'Market Data'!A36</f>
        <v>27637</v>
      </c>
      <c r="B34" s="331">
        <f>'Market Data'!K36*100</f>
        <v>150.03911750899715</v>
      </c>
      <c r="C34" s="331">
        <f>'Market Data'!I36*100</f>
        <v>14.004815409309801</v>
      </c>
    </row>
    <row r="35" spans="1:3">
      <c r="A35" s="1">
        <f>'Market Data'!A37</f>
        <v>27667</v>
      </c>
      <c r="B35" s="331">
        <f>'Market Data'!K37*100</f>
        <v>121.01392583320303</v>
      </c>
      <c r="C35" s="331">
        <f>'Market Data'!I37*100</f>
        <v>14.64686998394864</v>
      </c>
    </row>
    <row r="36" spans="1:3">
      <c r="A36" s="1">
        <f>'Market Data'!A38</f>
        <v>27698</v>
      </c>
      <c r="B36" s="331">
        <f>'Market Data'!K38*100</f>
        <v>123.59568142700681</v>
      </c>
      <c r="C36" s="331">
        <f>'Market Data'!I38*100</f>
        <v>14.526484751203839</v>
      </c>
    </row>
    <row r="37" spans="1:3">
      <c r="A37" s="1">
        <f>'Market Data'!A39</f>
        <v>27728</v>
      </c>
      <c r="B37" s="331">
        <f>'Market Data'!K39*100</f>
        <v>116.16335471757165</v>
      </c>
      <c r="C37" s="331">
        <f>'Market Data'!I39*100</f>
        <v>15.08828250401284</v>
      </c>
    </row>
    <row r="38" spans="1:3">
      <c r="A38" s="1">
        <f>'Market Data'!A40</f>
        <v>27759</v>
      </c>
      <c r="B38" s="331">
        <f>'Market Data'!K40*100</f>
        <v>119.44922547332193</v>
      </c>
      <c r="C38" s="331">
        <f>'Market Data'!I40*100</f>
        <v>15.208667736757642</v>
      </c>
    </row>
    <row r="39" spans="1:3">
      <c r="A39" s="1">
        <f>'Market Data'!A41</f>
        <v>27790</v>
      </c>
      <c r="B39" s="331">
        <f>'Market Data'!K41*100</f>
        <v>100.51635111876082</v>
      </c>
      <c r="C39" s="331">
        <f>'Market Data'!I41*100</f>
        <v>15.730337078651679</v>
      </c>
    </row>
    <row r="40" spans="1:3">
      <c r="A40" s="1">
        <f>'Market Data'!A42</f>
        <v>27819</v>
      </c>
      <c r="B40" s="331">
        <f>'Market Data'!K42*100</f>
        <v>107.00985761226734</v>
      </c>
      <c r="C40" s="331">
        <f>'Market Data'!I42*100</f>
        <v>16.693418940609959</v>
      </c>
    </row>
    <row r="41" spans="1:3">
      <c r="A41" s="1">
        <f>'Market Data'!A43</f>
        <v>27850</v>
      </c>
      <c r="B41" s="331">
        <f>'Market Data'!K43*100</f>
        <v>102.78516664058839</v>
      </c>
      <c r="C41" s="331">
        <f>'Market Data'!I43*100</f>
        <v>17.455858747993581</v>
      </c>
    </row>
    <row r="42" spans="1:3">
      <c r="A42" s="1">
        <f>'Market Data'!A44</f>
        <v>27880</v>
      </c>
      <c r="B42" s="331">
        <f>'Market Data'!K44*100</f>
        <v>100.90752620873111</v>
      </c>
      <c r="C42" s="331">
        <f>'Market Data'!I44*100</f>
        <v>18.258426966292141</v>
      </c>
    </row>
    <row r="43" spans="1:3">
      <c r="A43" s="1">
        <f>'Market Data'!A45</f>
        <v>27911</v>
      </c>
      <c r="B43" s="331">
        <f>'Market Data'!K45*100</f>
        <v>96.369895165075945</v>
      </c>
      <c r="C43" s="331">
        <f>'Market Data'!I45*100</f>
        <v>18.73996789727126</v>
      </c>
    </row>
    <row r="44" spans="1:3">
      <c r="A44" s="1">
        <f>'Market Data'!A46</f>
        <v>27941</v>
      </c>
      <c r="B44" s="331">
        <f>'Market Data'!K46*100</f>
        <v>93.709904553278108</v>
      </c>
      <c r="C44" s="331">
        <f>'Market Data'!I46*100</f>
        <v>18.860353130016062</v>
      </c>
    </row>
    <row r="45" spans="1:3">
      <c r="A45" s="1">
        <f>'Market Data'!A47</f>
        <v>27972</v>
      </c>
      <c r="B45" s="331">
        <f>'Market Data'!K47*100</f>
        <v>76.028790486621872</v>
      </c>
      <c r="C45" s="331">
        <f>'Market Data'!I47*100</f>
        <v>19.261637239165317</v>
      </c>
    </row>
    <row r="46" spans="1:3">
      <c r="A46" s="1">
        <f>'Market Data'!A48</f>
        <v>28003</v>
      </c>
      <c r="B46" s="331">
        <f>'Market Data'!K48*100</f>
        <v>62.728837427632669</v>
      </c>
      <c r="C46" s="331">
        <f>'Market Data'!I48*100</f>
        <v>19.983948635634043</v>
      </c>
    </row>
    <row r="47" spans="1:3">
      <c r="A47" s="1">
        <f>'Market Data'!A49</f>
        <v>28033</v>
      </c>
      <c r="B47" s="331">
        <f>'Market Data'!K49*100</f>
        <v>81.505241746205684</v>
      </c>
      <c r="C47" s="331">
        <f>'Market Data'!I49*100</f>
        <v>20.2247191011236</v>
      </c>
    </row>
    <row r="48" spans="1:3">
      <c r="A48" s="1">
        <f>'Market Data'!A50</f>
        <v>28064</v>
      </c>
      <c r="B48" s="331">
        <f>'Market Data'!K50*100</f>
        <v>92.692849319355446</v>
      </c>
      <c r="C48" s="331">
        <f>'Market Data'!I50*100</f>
        <v>21.187800963081859</v>
      </c>
    </row>
    <row r="49" spans="1:3">
      <c r="A49" s="1">
        <f>'Market Data'!A51</f>
        <v>28094</v>
      </c>
      <c r="B49" s="331">
        <f>'Market Data'!K51*100</f>
        <v>103.80222187451116</v>
      </c>
      <c r="C49" s="331">
        <f>'Market Data'!I51*100</f>
        <v>21.829855537720722</v>
      </c>
    </row>
    <row r="50" spans="1:3">
      <c r="A50" s="1">
        <f>'Market Data'!A52</f>
        <v>28125</v>
      </c>
      <c r="B50" s="331">
        <f>'Market Data'!K52*100</f>
        <v>110.45219840400576</v>
      </c>
      <c r="C50" s="331">
        <f>'Market Data'!I52*100</f>
        <v>22.873194221508818</v>
      </c>
    </row>
    <row r="51" spans="1:3">
      <c r="A51" s="1">
        <f>'Market Data'!A53</f>
        <v>28156</v>
      </c>
      <c r="B51" s="331">
        <f>'Market Data'!K53*100</f>
        <v>107.00985761226738</v>
      </c>
      <c r="C51" s="331">
        <f>'Market Data'!I53*100</f>
        <v>23.715890850722321</v>
      </c>
    </row>
    <row r="52" spans="1:3">
      <c r="A52" s="1">
        <f>'Market Data'!A54</f>
        <v>28184</v>
      </c>
      <c r="B52" s="331">
        <f>'Market Data'!K54*100</f>
        <v>123.3609763730247</v>
      </c>
      <c r="C52" s="331">
        <f>'Market Data'!I54*100</f>
        <v>25</v>
      </c>
    </row>
    <row r="53" spans="1:3">
      <c r="A53" s="1">
        <f>'Market Data'!A55</f>
        <v>28215</v>
      </c>
      <c r="B53" s="331">
        <f>'Market Data'!K55*100</f>
        <v>132.98388358629336</v>
      </c>
      <c r="C53" s="331">
        <f>'Market Data'!I55*100</f>
        <v>25.963081861958258</v>
      </c>
    </row>
    <row r="54" spans="1:3">
      <c r="A54" s="1">
        <f>'Market Data'!A56</f>
        <v>28245</v>
      </c>
      <c r="B54" s="331">
        <f>'Market Data'!K56*100</f>
        <v>130.40212799248957</v>
      </c>
      <c r="C54" s="331">
        <f>'Market Data'!I56*100</f>
        <v>26.805778491171761</v>
      </c>
    </row>
    <row r="55" spans="1:3">
      <c r="A55" s="1">
        <f>'Market Data'!A57</f>
        <v>28276</v>
      </c>
      <c r="B55" s="331">
        <f>'Market Data'!K57*100</f>
        <v>123.67391644500091</v>
      </c>
      <c r="C55" s="331">
        <f>'Market Data'!I57*100</f>
        <v>27.28731942215088</v>
      </c>
    </row>
    <row r="56" spans="1:3">
      <c r="A56" s="1">
        <f>'Market Data'!A58</f>
        <v>28306</v>
      </c>
      <c r="B56" s="331">
        <f>'Market Data'!K58*100</f>
        <v>123.75215146299499</v>
      </c>
      <c r="C56" s="331">
        <f>'Market Data'!I58*100</f>
        <v>27.929373996789742</v>
      </c>
    </row>
    <row r="57" spans="1:3">
      <c r="A57" s="1">
        <f>'Market Data'!A59</f>
        <v>28337</v>
      </c>
      <c r="B57" s="331">
        <f>'Market Data'!K59*100</f>
        <v>125.47332185886417</v>
      </c>
      <c r="C57" s="331">
        <f>'Market Data'!I59*100</f>
        <v>28.49117174959872</v>
      </c>
    </row>
    <row r="58" spans="1:3">
      <c r="A58" s="1">
        <f>'Market Data'!A60</f>
        <v>28368</v>
      </c>
      <c r="B58" s="331">
        <f>'Market Data'!K60*100</f>
        <v>128.44625254263823</v>
      </c>
      <c r="C58" s="331">
        <f>'Market Data'!I60*100</f>
        <v>29.333868378812198</v>
      </c>
    </row>
    <row r="59" spans="1:3">
      <c r="A59" s="1">
        <f>'Market Data'!A61</f>
        <v>28398</v>
      </c>
      <c r="B59" s="331">
        <f>'Market Data'!K61*100</f>
        <v>141.042090439681</v>
      </c>
      <c r="C59" s="331">
        <f>'Market Data'!I61*100</f>
        <v>30.216693418940622</v>
      </c>
    </row>
    <row r="60" spans="1:3">
      <c r="A60" s="1">
        <f>'Market Data'!A62</f>
        <v>28429</v>
      </c>
      <c r="B60" s="331">
        <f>'Market Data'!K62*100</f>
        <v>152.69910812079505</v>
      </c>
      <c r="C60" s="331">
        <f>'Market Data'!I62*100</f>
        <v>30.97913322632424</v>
      </c>
    </row>
    <row r="61" spans="1:3">
      <c r="A61" s="1">
        <f>'Market Data'!A63</f>
        <v>28459</v>
      </c>
      <c r="B61" s="331">
        <f>'Market Data'!K63*100</f>
        <v>150.43029259896747</v>
      </c>
      <c r="C61" s="331">
        <f>'Market Data'!I63*100</f>
        <v>31.86195826645266</v>
      </c>
    </row>
    <row r="62" spans="1:3">
      <c r="A62" s="1">
        <f>'Market Data'!A64</f>
        <v>28490</v>
      </c>
      <c r="B62" s="331">
        <f>'Market Data'!K64*100</f>
        <v>158.09732436238474</v>
      </c>
      <c r="C62" s="331">
        <f>'Market Data'!I64*100</f>
        <v>32.78491171749598</v>
      </c>
    </row>
    <row r="63" spans="1:3">
      <c r="A63" s="1">
        <f>'Market Data'!A65</f>
        <v>28521</v>
      </c>
      <c r="B63" s="331">
        <f>'Market Data'!K65*100</f>
        <v>174.9960882491005</v>
      </c>
      <c r="C63" s="331">
        <f>'Market Data'!I65*100</f>
        <v>34.189406099518457</v>
      </c>
    </row>
    <row r="64" spans="1:3">
      <c r="A64" s="1">
        <f>'Market Data'!A66</f>
        <v>28549</v>
      </c>
      <c r="B64" s="331">
        <f>'Market Data'!K66*100</f>
        <v>185.16664058832757</v>
      </c>
      <c r="C64" s="331">
        <f>'Market Data'!I66*100</f>
        <v>34.55056179775282</v>
      </c>
    </row>
    <row r="65" spans="1:3">
      <c r="A65" s="1">
        <f>'Market Data'!A67</f>
        <v>28580</v>
      </c>
      <c r="B65" s="331">
        <f>'Market Data'!K67*100</f>
        <v>184.14958535440488</v>
      </c>
      <c r="C65" s="331">
        <f>'Market Data'!I67*100</f>
        <v>35.232744783306579</v>
      </c>
    </row>
    <row r="66" spans="1:3">
      <c r="A66" s="1">
        <f>'Market Data'!A68</f>
        <v>28610</v>
      </c>
      <c r="B66" s="331">
        <f>'Market Data'!K68*100</f>
        <v>167.32905648568322</v>
      </c>
      <c r="C66" s="331">
        <f>'Market Data'!I68*100</f>
        <v>36.396468699839481</v>
      </c>
    </row>
    <row r="67" spans="1:3">
      <c r="A67" s="1">
        <f>'Market Data'!A69</f>
        <v>28641</v>
      </c>
      <c r="B67" s="331">
        <f>'Market Data'!K69*100</f>
        <v>188.13957127210165</v>
      </c>
      <c r="C67" s="331">
        <f>'Market Data'!I69*100</f>
        <v>38.402889245585882</v>
      </c>
    </row>
    <row r="68" spans="1:3">
      <c r="A68" s="1">
        <f>'Market Data'!A70</f>
        <v>28671</v>
      </c>
      <c r="B68" s="331">
        <f>'Market Data'!K70*100</f>
        <v>186.41840087623245</v>
      </c>
      <c r="C68" s="331">
        <f>'Market Data'!I70*100</f>
        <v>39.205457463884422</v>
      </c>
    </row>
    <row r="69" spans="1:3">
      <c r="A69" s="1">
        <f>'Market Data'!A71</f>
        <v>28702</v>
      </c>
      <c r="B69" s="331">
        <f>'Market Data'!K71*100</f>
        <v>213.33124706618705</v>
      </c>
      <c r="C69" s="331">
        <f>'Market Data'!I71*100</f>
        <v>39.486356340288943</v>
      </c>
    </row>
    <row r="70" spans="1:3">
      <c r="A70" s="1">
        <f>'Market Data'!A72</f>
        <v>28733</v>
      </c>
      <c r="B70" s="331">
        <f>'Market Data'!K72*100</f>
        <v>226.55296510718222</v>
      </c>
      <c r="C70" s="331">
        <f>'Market Data'!I72*100</f>
        <v>40.288924558587503</v>
      </c>
    </row>
    <row r="71" spans="1:3">
      <c r="A71" s="1">
        <f>'Market Data'!A73</f>
        <v>28763</v>
      </c>
      <c r="B71" s="331">
        <f>'Market Data'!K73*100</f>
        <v>239.69644813018337</v>
      </c>
      <c r="C71" s="331">
        <f>'Market Data'!I73*100</f>
        <v>41.332263242375603</v>
      </c>
    </row>
    <row r="72" spans="1:3">
      <c r="A72" s="1">
        <f>'Market Data'!A74</f>
        <v>28794</v>
      </c>
      <c r="B72" s="331">
        <f>'Market Data'!K74*100</f>
        <v>279.59630730715099</v>
      </c>
      <c r="C72" s="331">
        <f>'Market Data'!I74*100</f>
        <v>41.773675762439822</v>
      </c>
    </row>
    <row r="73" spans="1:3">
      <c r="A73" s="1">
        <f>'Market Data'!A75</f>
        <v>28824</v>
      </c>
      <c r="B73" s="331">
        <f>'Market Data'!K75*100</f>
        <v>202.61304960100165</v>
      </c>
      <c r="C73" s="331">
        <f>'Market Data'!I75*100</f>
        <v>42.616372391653279</v>
      </c>
    </row>
    <row r="74" spans="1:3">
      <c r="A74" s="1">
        <f>'Market Data'!A76</f>
        <v>28855</v>
      </c>
      <c r="B74" s="331">
        <f>'Market Data'!K76*100</f>
        <v>253.62228133312499</v>
      </c>
      <c r="C74" s="331">
        <f>'Market Data'!I76*100</f>
        <v>43.378812199036922</v>
      </c>
    </row>
    <row r="75" spans="1:3">
      <c r="A75" s="1">
        <f>'Market Data'!A77</f>
        <v>28886</v>
      </c>
      <c r="B75" s="331">
        <f>'Market Data'!K77*100</f>
        <v>265.67047410420935</v>
      </c>
      <c r="C75" s="331">
        <f>'Market Data'!I77*100</f>
        <v>43.900481540931004</v>
      </c>
    </row>
    <row r="76" spans="1:3">
      <c r="A76" s="1">
        <f>'Market Data'!A78</f>
        <v>28914</v>
      </c>
      <c r="B76" s="331">
        <f>'Market Data'!K78*100</f>
        <v>293.20920043811645</v>
      </c>
      <c r="C76" s="331">
        <f>'Market Data'!I78*100</f>
        <v>44.422150882825036</v>
      </c>
    </row>
    <row r="77" spans="1:3">
      <c r="A77" s="1">
        <f>'Market Data'!A79</f>
        <v>28945</v>
      </c>
      <c r="B77" s="331">
        <f>'Market Data'!K79*100</f>
        <v>275.68455640744827</v>
      </c>
      <c r="C77" s="331">
        <f>'Market Data'!I79*100</f>
        <v>45.465489566613158</v>
      </c>
    </row>
    <row r="78" spans="1:3">
      <c r="A78" s="1">
        <f>'Market Data'!A80</f>
        <v>28975</v>
      </c>
      <c r="B78" s="331">
        <f>'Market Data'!K80*100</f>
        <v>283.82099827882996</v>
      </c>
      <c r="C78" s="331">
        <f>'Market Data'!I80*100</f>
        <v>47.672552166934203</v>
      </c>
    </row>
    <row r="79" spans="1:3">
      <c r="A79" s="1">
        <f>'Market Data'!A81</f>
        <v>29006</v>
      </c>
      <c r="B79" s="331">
        <f>'Market Data'!K81*100</f>
        <v>329.66671882334578</v>
      </c>
      <c r="C79" s="331">
        <f>'Market Data'!I81*100</f>
        <v>48.314606741573044</v>
      </c>
    </row>
    <row r="80" spans="1:3">
      <c r="A80" s="1">
        <f>'Market Data'!A82</f>
        <v>29036</v>
      </c>
      <c r="B80" s="331">
        <f>'Market Data'!K82*100</f>
        <v>334.20434986700087</v>
      </c>
      <c r="C80" s="331">
        <f>'Market Data'!I82*100</f>
        <v>49.839486356340281</v>
      </c>
    </row>
    <row r="81" spans="1:3">
      <c r="A81" s="1">
        <f>'Market Data'!A83</f>
        <v>29067</v>
      </c>
      <c r="B81" s="331">
        <f>'Market Data'!K83*100</f>
        <v>363.85542168674743</v>
      </c>
      <c r="C81" s="331">
        <f>'Market Data'!I83*100</f>
        <v>51.364365971107539</v>
      </c>
    </row>
    <row r="82" spans="1:3">
      <c r="A82" s="1">
        <f>'Market Data'!A84</f>
        <v>29098</v>
      </c>
      <c r="B82" s="331">
        <f>'Market Data'!K84*100</f>
        <v>393.03708339852977</v>
      </c>
      <c r="C82" s="331">
        <f>'Market Data'!I84*100</f>
        <v>52.006420545746401</v>
      </c>
    </row>
    <row r="83" spans="1:3">
      <c r="A83" s="1">
        <f>'Market Data'!A85</f>
        <v>29128</v>
      </c>
      <c r="B83" s="331">
        <f>'Market Data'!K85*100</f>
        <v>521.57721796276087</v>
      </c>
      <c r="C83" s="331">
        <f>'Market Data'!I85*100</f>
        <v>52.207062600321038</v>
      </c>
    </row>
    <row r="84" spans="1:3">
      <c r="A84" s="1">
        <f>'Market Data'!A86</f>
        <v>29159</v>
      </c>
      <c r="B84" s="331">
        <f>'Market Data'!K86*100</f>
        <v>497.71553747457426</v>
      </c>
      <c r="C84" s="331">
        <f>'Market Data'!I86*100</f>
        <v>52.808988764044962</v>
      </c>
    </row>
    <row r="85" spans="1:3">
      <c r="A85" s="1">
        <f>'Market Data'!A87</f>
        <v>29189</v>
      </c>
      <c r="B85" s="331">
        <f>'Market Data'!K87*100</f>
        <v>550.36770458457272</v>
      </c>
      <c r="C85" s="331">
        <f>'Market Data'!I87*100</f>
        <v>52.808988764044962</v>
      </c>
    </row>
    <row r="86" spans="1:3">
      <c r="A86" s="1">
        <f>'Market Data'!A88</f>
        <v>29220</v>
      </c>
      <c r="B86" s="331">
        <f>'Market Data'!K88*100</f>
        <v>701.12658425911525</v>
      </c>
      <c r="C86" s="331">
        <f>'Market Data'!I88*100</f>
        <v>53.210272873194242</v>
      </c>
    </row>
    <row r="87" spans="1:3">
      <c r="A87" s="1">
        <f>'Market Data'!A89</f>
        <v>29251</v>
      </c>
      <c r="B87" s="331">
        <f>'Market Data'!K89*100</f>
        <v>921.74933500234818</v>
      </c>
      <c r="C87" s="331">
        <f>'Market Data'!I89*100</f>
        <v>54.815409309791342</v>
      </c>
    </row>
    <row r="88" spans="1:3">
      <c r="A88" s="1">
        <f>'Market Data'!A90</f>
        <v>29280</v>
      </c>
      <c r="B88" s="331">
        <f>'Market Data'!K90*100</f>
        <v>896.71412924425078</v>
      </c>
      <c r="C88" s="331">
        <f>'Market Data'!I90*100</f>
        <v>56.540930979133243</v>
      </c>
    </row>
    <row r="89" spans="1:3">
      <c r="A89" s="1">
        <f>'Market Data'!A91</f>
        <v>29311</v>
      </c>
      <c r="B89" s="331">
        <f>'Market Data'!K91*100</f>
        <v>673.74432796119629</v>
      </c>
      <c r="C89" s="331">
        <f>'Market Data'!I91*100</f>
        <v>55.858747993579463</v>
      </c>
    </row>
    <row r="90" spans="1:3">
      <c r="A90" s="1">
        <f>'Market Data'!A92</f>
        <v>29341</v>
      </c>
      <c r="B90" s="331">
        <f>'Market Data'!K92*100</f>
        <v>710.51478641840174</v>
      </c>
      <c r="C90" s="331">
        <f>'Market Data'!I92*100</f>
        <v>54.012841091492781</v>
      </c>
    </row>
    <row r="91" spans="1:3">
      <c r="A91" s="1">
        <f>'Market Data'!A93</f>
        <v>29372</v>
      </c>
      <c r="B91" s="331">
        <f>'Market Data'!K93*100</f>
        <v>737.8970427163207</v>
      </c>
      <c r="C91" s="331">
        <f>'Market Data'!I93*100</f>
        <v>54.414125200642061</v>
      </c>
    </row>
    <row r="92" spans="1:3">
      <c r="A92" s="1">
        <f>'Market Data'!A94</f>
        <v>29402</v>
      </c>
      <c r="B92" s="331">
        <f>'Market Data'!K94*100</f>
        <v>922.5316851822887</v>
      </c>
      <c r="C92" s="331">
        <f>'Market Data'!I94*100</f>
        <v>56.139646869983963</v>
      </c>
    </row>
    <row r="93" spans="1:3">
      <c r="A93" s="1">
        <f>'Market Data'!A95</f>
        <v>29433</v>
      </c>
      <c r="B93" s="331">
        <f>'Market Data'!K95*100</f>
        <v>861.11719605695623</v>
      </c>
      <c r="C93" s="331">
        <f>'Market Data'!I95*100</f>
        <v>58.105939004815419</v>
      </c>
    </row>
    <row r="94" spans="1:3">
      <c r="A94" s="1">
        <f>'Market Data'!A96</f>
        <v>29464</v>
      </c>
      <c r="B94" s="331">
        <f>'Market Data'!K96*100</f>
        <v>887.71710217493478</v>
      </c>
      <c r="C94" s="331">
        <f>'Market Data'!I96*100</f>
        <v>60.192616372391662</v>
      </c>
    </row>
    <row r="95" spans="1:3">
      <c r="A95" s="1">
        <f>'Market Data'!A97</f>
        <v>29494</v>
      </c>
      <c r="B95" s="331">
        <f>'Market Data'!K97*100</f>
        <v>943.26396495071322</v>
      </c>
      <c r="C95" s="331">
        <f>'Market Data'!I97*100</f>
        <v>62.439807383627624</v>
      </c>
    </row>
    <row r="96" spans="1:3">
      <c r="A96" s="1">
        <f>'Market Data'!A98</f>
        <v>29525</v>
      </c>
      <c r="B96" s="331">
        <f>'Market Data'!K98*100</f>
        <v>884.19652636520232</v>
      </c>
      <c r="C96" s="331">
        <f>'Market Data'!I98*100</f>
        <v>64.12520064205458</v>
      </c>
    </row>
    <row r="97" spans="1:3">
      <c r="A97" s="1">
        <f>'Market Data'!A99</f>
        <v>29555</v>
      </c>
      <c r="B97" s="331">
        <f>'Market Data'!K99*100</f>
        <v>869.72304803630232</v>
      </c>
      <c r="C97" s="331">
        <f>'Market Data'!I99*100</f>
        <v>64.807383627608345</v>
      </c>
    </row>
    <row r="98" spans="1:3">
      <c r="A98" s="1">
        <f>'Market Data'!A100</f>
        <v>29586</v>
      </c>
      <c r="B98" s="331">
        <f>'Market Data'!K100*100</f>
        <v>822.78203723986985</v>
      </c>
      <c r="C98" s="331">
        <f>'Market Data'!I100*100</f>
        <v>63.924558587479943</v>
      </c>
    </row>
    <row r="99" spans="1:3">
      <c r="A99" s="1">
        <f>'Market Data'!A101</f>
        <v>29617</v>
      </c>
      <c r="B99" s="331">
        <f>'Market Data'!K101*100</f>
        <v>692.5207322797695</v>
      </c>
      <c r="C99" s="331">
        <f>'Market Data'!I101*100</f>
        <v>65.048154093097921</v>
      </c>
    </row>
    <row r="100" spans="1:3">
      <c r="A100" s="1">
        <f>'Market Data'!A102</f>
        <v>29645</v>
      </c>
      <c r="B100" s="331">
        <f>'Market Data'!K102*100</f>
        <v>665.13847598185043</v>
      </c>
      <c r="C100" s="331">
        <f>'Market Data'!I102*100</f>
        <v>66.452648475120398</v>
      </c>
    </row>
    <row r="101" spans="1:3">
      <c r="A101" s="1">
        <f>'Market Data'!A103</f>
        <v>29676</v>
      </c>
      <c r="B101" s="331">
        <f>'Market Data'!K103*100</f>
        <v>703.8648098889073</v>
      </c>
      <c r="C101" s="331">
        <f>'Market Data'!I103*100</f>
        <v>68.138041733547368</v>
      </c>
    </row>
    <row r="102" spans="1:3">
      <c r="A102" s="1">
        <f>'Market Data'!A104</f>
        <v>29706</v>
      </c>
      <c r="B102" s="331">
        <f>'Market Data'!K104*100</f>
        <v>655.35909873259368</v>
      </c>
      <c r="C102" s="331">
        <f>'Market Data'!I104*100</f>
        <v>71.50882825040128</v>
      </c>
    </row>
    <row r="103" spans="1:3">
      <c r="A103" s="1">
        <f>'Market Data'!A105</f>
        <v>29737</v>
      </c>
      <c r="B103" s="331">
        <f>'Market Data'!K105*100</f>
        <v>649.88264747300991</v>
      </c>
      <c r="C103" s="331">
        <f>'Market Data'!I105*100</f>
        <v>70.425361155698241</v>
      </c>
    </row>
    <row r="104" spans="1:3">
      <c r="A104" s="1">
        <f>'Market Data'!A106</f>
        <v>29767</v>
      </c>
      <c r="B104" s="331">
        <f>'Market Data'!K106*100</f>
        <v>566.56235330934214</v>
      </c>
      <c r="C104" s="331">
        <f>'Market Data'!I106*100</f>
        <v>70.626003210272884</v>
      </c>
    </row>
    <row r="105" spans="1:3">
      <c r="A105" s="1">
        <f>'Market Data'!A107</f>
        <v>29798</v>
      </c>
      <c r="B105" s="331">
        <f>'Market Data'!K107*100</f>
        <v>535.26834611172035</v>
      </c>
      <c r="C105" s="331">
        <f>'Market Data'!I107*100</f>
        <v>71.308186195826636</v>
      </c>
    </row>
    <row r="106" spans="1:3">
      <c r="A106" s="1">
        <f>'Market Data'!A108</f>
        <v>29829</v>
      </c>
      <c r="B106" s="331">
        <f>'Market Data'!K108*100</f>
        <v>565.78000312940139</v>
      </c>
      <c r="C106" s="331">
        <f>'Market Data'!I108*100</f>
        <v>71.308186195826636</v>
      </c>
    </row>
    <row r="107" spans="1:3">
      <c r="A107" s="1">
        <f>'Market Data'!A109</f>
        <v>29859</v>
      </c>
      <c r="B107" s="331">
        <f>'Market Data'!K109*100</f>
        <v>570.86527929901501</v>
      </c>
      <c r="C107" s="331">
        <f>'Market Data'!I109*100</f>
        <v>71.348314606741582</v>
      </c>
    </row>
    <row r="108" spans="1:3">
      <c r="A108" s="1">
        <f>'Market Data'!A110</f>
        <v>29890</v>
      </c>
      <c r="B108" s="331">
        <f>'Market Data'!K110*100</f>
        <v>568.12705366922307</v>
      </c>
      <c r="C108" s="331">
        <f>'Market Data'!I110*100</f>
        <v>71.910112359550567</v>
      </c>
    </row>
    <row r="109" spans="1:3">
      <c r="A109" s="1">
        <f>'Market Data'!A111</f>
        <v>29920</v>
      </c>
      <c r="B109" s="331">
        <f>'Market Data'!K111*100</f>
        <v>548.56829917070945</v>
      </c>
      <c r="C109" s="331">
        <f>'Market Data'!I111*100</f>
        <v>73.073836276083483</v>
      </c>
    </row>
    <row r="110" spans="1:3">
      <c r="A110" s="1">
        <f>'Market Data'!A112</f>
        <v>29951</v>
      </c>
      <c r="B110" s="331">
        <f>'Market Data'!K112*100</f>
        <v>521.96839305273102</v>
      </c>
      <c r="C110" s="331">
        <f>'Market Data'!I112*100</f>
        <v>75.240770465489561</v>
      </c>
    </row>
    <row r="111" spans="1:3">
      <c r="A111" s="1">
        <f>'Market Data'!A113</f>
        <v>29982</v>
      </c>
      <c r="B111" s="331">
        <f>'Market Data'!K113*100</f>
        <v>505.53903927397965</v>
      </c>
      <c r="C111" s="331">
        <f>'Market Data'!I113*100</f>
        <v>77.648475120385243</v>
      </c>
    </row>
    <row r="112" spans="1:3">
      <c r="A112" s="1">
        <f>'Market Data'!A114</f>
        <v>30010</v>
      </c>
      <c r="B112" s="331">
        <f>'Market Data'!K114*100</f>
        <v>467.36035049288125</v>
      </c>
      <c r="C112" s="331">
        <f>'Market Data'!I114*100</f>
        <v>77.327447833065804</v>
      </c>
    </row>
    <row r="113" spans="1:3">
      <c r="A113" s="1">
        <f>'Market Data'!A115</f>
        <v>30041</v>
      </c>
      <c r="B113" s="331">
        <f>'Market Data'!K115*100</f>
        <v>400.70411516194702</v>
      </c>
      <c r="C113" s="331">
        <f>'Market Data'!I115*100</f>
        <v>77.648475120385243</v>
      </c>
    </row>
    <row r="114" spans="1:3">
      <c r="A114" s="1">
        <f>'Market Data'!A116</f>
        <v>30071</v>
      </c>
      <c r="B114" s="331">
        <f>'Market Data'!K116*100</f>
        <v>465.24800500704168</v>
      </c>
      <c r="C114" s="331">
        <f>'Market Data'!I116*100</f>
        <v>79.414125200642076</v>
      </c>
    </row>
    <row r="115" spans="1:3">
      <c r="A115" s="1">
        <f>'Market Data'!A117</f>
        <v>30102</v>
      </c>
      <c r="B115" s="331">
        <f>'Market Data'!K117*100</f>
        <v>408.91879205132267</v>
      </c>
      <c r="C115" s="331">
        <f>'Market Data'!I117*100</f>
        <v>79.253611556982335</v>
      </c>
    </row>
    <row r="116" spans="1:3">
      <c r="A116" s="1">
        <f>'Market Data'!A118</f>
        <v>30132</v>
      </c>
      <c r="B116" s="331">
        <f>'Market Data'!K118*100</f>
        <v>396.79236426224423</v>
      </c>
      <c r="C116" s="331">
        <f>'Market Data'!I118*100</f>
        <v>79.574638844301788</v>
      </c>
    </row>
    <row r="117" spans="1:3">
      <c r="A117" s="1">
        <f>'Market Data'!A119</f>
        <v>30163</v>
      </c>
      <c r="B117" s="331">
        <f>'Market Data'!K119*100</f>
        <v>436.53575340322368</v>
      </c>
      <c r="C117" s="331">
        <f>'Market Data'!I119*100</f>
        <v>79.775280898876417</v>
      </c>
    </row>
    <row r="118" spans="1:3">
      <c r="A118" s="1">
        <f>'Market Data'!A120</f>
        <v>30194</v>
      </c>
      <c r="B118" s="331">
        <f>'Market Data'!K120*100</f>
        <v>543.87419809106609</v>
      </c>
      <c r="C118" s="331">
        <f>'Market Data'!I120*100</f>
        <v>81.139646869983935</v>
      </c>
    </row>
    <row r="119" spans="1:3">
      <c r="A119" s="1">
        <f>'Market Data'!A121</f>
        <v>30224</v>
      </c>
      <c r="B119" s="331">
        <f>'Market Data'!K121*100</f>
        <v>521.18604287279027</v>
      </c>
      <c r="C119" s="331">
        <f>'Market Data'!I121*100</f>
        <v>83.346709470304987</v>
      </c>
    </row>
    <row r="120" spans="1:3">
      <c r="A120" s="1">
        <f>'Market Data'!A122</f>
        <v>30255</v>
      </c>
      <c r="B120" s="331">
        <f>'Market Data'!K122*100</f>
        <v>562.2594273196687</v>
      </c>
      <c r="C120" s="331">
        <f>'Market Data'!I122*100</f>
        <v>86.396468699839502</v>
      </c>
    </row>
    <row r="121" spans="1:3">
      <c r="A121" s="1">
        <f>'Market Data'!A123</f>
        <v>30285</v>
      </c>
      <c r="B121" s="331">
        <f>'Market Data'!K123*100</f>
        <v>582.20935690815247</v>
      </c>
      <c r="C121" s="331">
        <f>'Market Data'!I123*100</f>
        <v>89.205457463884443</v>
      </c>
    </row>
    <row r="122" spans="1:3">
      <c r="A122" s="1">
        <f>'Market Data'!A124</f>
        <v>30316</v>
      </c>
      <c r="B122" s="331">
        <f>'Market Data'!K124*100</f>
        <v>614.91159442966705</v>
      </c>
      <c r="C122" s="331">
        <f>'Market Data'!I124*100</f>
        <v>90.529695024077057</v>
      </c>
    </row>
    <row r="123" spans="1:3">
      <c r="A123" s="1">
        <f>'Market Data'!A125</f>
        <v>30347</v>
      </c>
      <c r="B123" s="331">
        <f>'Market Data'!K125*100</f>
        <v>681.56782976060128</v>
      </c>
      <c r="C123" s="331">
        <f>'Market Data'!I125*100</f>
        <v>91.492776886035315</v>
      </c>
    </row>
    <row r="124" spans="1:3">
      <c r="A124" s="1">
        <f>'Market Data'!A126</f>
        <v>30375</v>
      </c>
      <c r="B124" s="331">
        <f>'Market Data'!K126*100</f>
        <v>539.18009701142273</v>
      </c>
      <c r="C124" s="331">
        <f>'Market Data'!I126*100</f>
        <v>94.341894060995202</v>
      </c>
    </row>
    <row r="125" spans="1:3">
      <c r="A125" s="1">
        <f>'Market Data'!A127</f>
        <v>30406</v>
      </c>
      <c r="B125" s="331">
        <f>'Market Data'!K127*100</f>
        <v>548.95947426067949</v>
      </c>
      <c r="C125" s="331">
        <f>'Market Data'!I127*100</f>
        <v>96.869983948635664</v>
      </c>
    </row>
    <row r="126" spans="1:3">
      <c r="A126" s="1">
        <f>'Market Data'!A128</f>
        <v>30436</v>
      </c>
      <c r="B126" s="331">
        <f>'Market Data'!K128*100</f>
        <v>571.6476294789552</v>
      </c>
      <c r="C126" s="331">
        <f>'Market Data'!I128*100</f>
        <v>97.913322632423757</v>
      </c>
    </row>
    <row r="127" spans="1:3">
      <c r="A127" s="1">
        <f>'Market Data'!A129</f>
        <v>30467</v>
      </c>
      <c r="B127" s="331">
        <f>'Market Data'!K129*100</f>
        <v>584.55640744797415</v>
      </c>
      <c r="C127" s="331">
        <f>'Market Data'!I129*100</f>
        <v>100.64205457463883</v>
      </c>
    </row>
    <row r="128" spans="1:3">
      <c r="A128" s="1">
        <f>'Market Data'!A130</f>
        <v>30497</v>
      </c>
      <c r="B128" s="331">
        <f>'Market Data'!K130*100</f>
        <v>550.91534971053079</v>
      </c>
      <c r="C128" s="331">
        <f>'Market Data'!I130*100</f>
        <v>102.24719101123596</v>
      </c>
    </row>
    <row r="129" spans="1:3">
      <c r="A129" s="1">
        <f>'Market Data'!A131</f>
        <v>30528</v>
      </c>
      <c r="B129" s="331">
        <f>'Market Data'!K131*100</f>
        <v>560.30355186981728</v>
      </c>
      <c r="C129" s="331">
        <f>'Market Data'!I131*100</f>
        <v>103.77207062600324</v>
      </c>
    </row>
    <row r="130" spans="1:3">
      <c r="A130" s="1">
        <f>'Market Data'!A132</f>
        <v>30559</v>
      </c>
      <c r="B130" s="331">
        <f>'Market Data'!K132*100</f>
        <v>548.17712408073896</v>
      </c>
      <c r="C130" s="331">
        <f>'Market Data'!I132*100</f>
        <v>104.85553772070628</v>
      </c>
    </row>
    <row r="131" spans="1:3">
      <c r="A131" s="1">
        <f>'Market Data'!A133</f>
        <v>30589</v>
      </c>
      <c r="B131" s="331">
        <f>'Market Data'!K133*100</f>
        <v>533.70364575183885</v>
      </c>
      <c r="C131" s="331">
        <f>'Market Data'!I133*100</f>
        <v>105.77849117174961</v>
      </c>
    </row>
    <row r="132" spans="1:3">
      <c r="A132" s="1">
        <f>'Market Data'!A134</f>
        <v>30620</v>
      </c>
      <c r="B132" s="331">
        <f>'Market Data'!K134*100</f>
        <v>497.71553747457398</v>
      </c>
      <c r="C132" s="331">
        <f>'Market Data'!I134*100</f>
        <v>107.54414125200644</v>
      </c>
    </row>
    <row r="133" spans="1:3">
      <c r="A133" s="1">
        <f>'Market Data'!A135</f>
        <v>30650</v>
      </c>
      <c r="B133" s="331">
        <f>'Market Data'!K135*100</f>
        <v>533.70364575183885</v>
      </c>
      <c r="C133" s="331">
        <f>'Market Data'!I135*100</f>
        <v>108.26645264847512</v>
      </c>
    </row>
    <row r="134" spans="1:3">
      <c r="A134" s="1">
        <f>'Market Data'!A136</f>
        <v>30681</v>
      </c>
      <c r="B134" s="331">
        <f>'Market Data'!K136*100</f>
        <v>498.34141761852635</v>
      </c>
      <c r="C134" s="331">
        <f>'Market Data'!I136*100</f>
        <v>109.2295345104334</v>
      </c>
    </row>
    <row r="135" spans="1:3">
      <c r="A135" s="1">
        <f>'Market Data'!A137</f>
        <v>30712</v>
      </c>
      <c r="B135" s="331">
        <f>'Market Data'!K137*100</f>
        <v>484.80675950555502</v>
      </c>
      <c r="C135" s="331">
        <f>'Market Data'!I137*100</f>
        <v>110.71428571428572</v>
      </c>
    </row>
    <row r="136" spans="1:3">
      <c r="A136" s="1">
        <f>'Market Data'!A138</f>
        <v>30741</v>
      </c>
      <c r="B136" s="331">
        <f>'Market Data'!K138*100</f>
        <v>516.88311688311717</v>
      </c>
      <c r="C136" s="331">
        <f>'Market Data'!I138*100</f>
        <v>111.677367576244</v>
      </c>
    </row>
    <row r="137" spans="1:3">
      <c r="A137" s="1">
        <f>'Market Data'!A139</f>
        <v>30772</v>
      </c>
      <c r="B137" s="331">
        <f>'Market Data'!K139*100</f>
        <v>507.88608981380099</v>
      </c>
      <c r="C137" s="331">
        <f>'Market Data'!I139*100</f>
        <v>113.24237560192616</v>
      </c>
    </row>
    <row r="138" spans="1:3">
      <c r="A138" s="1">
        <f>'Market Data'!A140</f>
        <v>30802</v>
      </c>
      <c r="B138" s="331">
        <f>'Market Data'!K140*100</f>
        <v>488.0143952433113</v>
      </c>
      <c r="C138" s="331">
        <f>'Market Data'!I140*100</f>
        <v>114.68699839486356</v>
      </c>
    </row>
    <row r="139" spans="1:3">
      <c r="A139" s="1">
        <f>'Market Data'!A141</f>
        <v>30833</v>
      </c>
      <c r="B139" s="331">
        <f>'Market Data'!K141*100</f>
        <v>501.2361132843065</v>
      </c>
      <c r="C139" s="331">
        <f>'Market Data'!I141*100</f>
        <v>115.36918138041736</v>
      </c>
    </row>
    <row r="140" spans="1:3">
      <c r="A140" s="1">
        <f>'Market Data'!A142</f>
        <v>30863</v>
      </c>
      <c r="B140" s="331">
        <f>'Market Data'!K142*100</f>
        <v>483.71146925363837</v>
      </c>
      <c r="C140" s="331">
        <f>'Market Data'!I142*100</f>
        <v>116.77367576243984</v>
      </c>
    </row>
    <row r="141" spans="1:3">
      <c r="A141" s="1">
        <f>'Market Data'!A143</f>
        <v>30894</v>
      </c>
      <c r="B141" s="331">
        <f>'Market Data'!K143*100</f>
        <v>435.67516820528908</v>
      </c>
      <c r="C141" s="331">
        <f>'Market Data'!I143*100</f>
        <v>117.05457463884431</v>
      </c>
    </row>
    <row r="142" spans="1:3">
      <c r="A142" s="1">
        <f>'Market Data'!A144</f>
        <v>30925</v>
      </c>
      <c r="B142" s="331">
        <f>'Market Data'!K144*100</f>
        <v>444.90690032858737</v>
      </c>
      <c r="C142" s="331">
        <f>'Market Data'!I144*100</f>
        <v>117.09470304975925</v>
      </c>
    </row>
    <row r="143" spans="1:3">
      <c r="A143" s="1">
        <f>'Market Data'!A145</f>
        <v>30955</v>
      </c>
      <c r="B143" s="331">
        <f>'Market Data'!K145*100</f>
        <v>437.8657487091225</v>
      </c>
      <c r="C143" s="331">
        <f>'Market Data'!I145*100</f>
        <v>117.93739967897272</v>
      </c>
    </row>
    <row r="144" spans="1:3">
      <c r="A144" s="1">
        <f>'Market Data'!A146</f>
        <v>30986</v>
      </c>
      <c r="B144" s="331">
        <f>'Market Data'!K146*100</f>
        <v>421.82757002034134</v>
      </c>
      <c r="C144" s="331">
        <f>'Market Data'!I146*100</f>
        <v>118.17817014446233</v>
      </c>
    </row>
    <row r="145" spans="1:3">
      <c r="A145" s="1">
        <f>'Market Data'!A147</f>
        <v>31016</v>
      </c>
      <c r="B145" s="331">
        <f>'Market Data'!K147*100</f>
        <v>414.78641840087647</v>
      </c>
      <c r="C145" s="331">
        <f>'Market Data'!I147*100</f>
        <v>119.70304975922956</v>
      </c>
    </row>
    <row r="146" spans="1:3">
      <c r="A146" s="1">
        <f>'Market Data'!A148</f>
        <v>31047</v>
      </c>
      <c r="B146" s="331">
        <f>'Market Data'!K148*100</f>
        <v>383.49241120325485</v>
      </c>
      <c r="C146" s="331">
        <f>'Market Data'!I148*100</f>
        <v>121.34831460674161</v>
      </c>
    </row>
    <row r="147" spans="1:3">
      <c r="A147" s="1">
        <f>'Market Data'!A149</f>
        <v>31078</v>
      </c>
      <c r="B147" s="331">
        <f>'Market Data'!K149*100</f>
        <v>379.81536535753435</v>
      </c>
      <c r="C147" s="331">
        <f>'Market Data'!I149*100</f>
        <v>123.51524879614769</v>
      </c>
    </row>
    <row r="148" spans="1:3">
      <c r="A148" s="1">
        <f>'Market Data'!A150</f>
        <v>31106</v>
      </c>
      <c r="B148" s="331">
        <f>'Market Data'!K150*100</f>
        <v>350.24252855578186</v>
      </c>
      <c r="C148" s="331">
        <f>'Market Data'!I150*100</f>
        <v>126.16372391653292</v>
      </c>
    </row>
    <row r="149" spans="1:3">
      <c r="A149" s="1">
        <f>'Market Data'!A151</f>
        <v>31137</v>
      </c>
      <c r="B149" s="331">
        <f>'Market Data'!K151*100</f>
        <v>415.17759349084685</v>
      </c>
      <c r="C149" s="331">
        <f>'Market Data'!I151*100</f>
        <v>127.36757624398076</v>
      </c>
    </row>
    <row r="150" spans="1:3">
      <c r="A150" s="1">
        <f>'Market Data'!A152</f>
        <v>31167</v>
      </c>
      <c r="B150" s="331">
        <f>'Market Data'!K152*100</f>
        <v>402.8164606477863</v>
      </c>
      <c r="C150" s="331">
        <f>'Market Data'!I152*100</f>
        <v>128.89245585874801</v>
      </c>
    </row>
    <row r="151" spans="1:3">
      <c r="A151" s="1">
        <f>'Market Data'!A153</f>
        <v>31198</v>
      </c>
      <c r="B151" s="331">
        <f>'Market Data'!K153*100</f>
        <v>391.3159130026603</v>
      </c>
      <c r="C151" s="331">
        <f>'Market Data'!I153*100</f>
        <v>130.77849117174961</v>
      </c>
    </row>
    <row r="152" spans="1:3">
      <c r="A152" s="1">
        <f>'Market Data'!A154</f>
        <v>31228</v>
      </c>
      <c r="B152" s="331">
        <f>'Market Data'!K154*100</f>
        <v>397.18353935221444</v>
      </c>
      <c r="C152" s="331">
        <f>'Market Data'!I154*100</f>
        <v>133.6677367576244</v>
      </c>
    </row>
    <row r="153" spans="1:3">
      <c r="A153" s="1">
        <f>'Market Data'!A155</f>
        <v>31259</v>
      </c>
      <c r="B153" s="331">
        <f>'Market Data'!K155*100</f>
        <v>412.43936786105502</v>
      </c>
      <c r="C153" s="331">
        <f>'Market Data'!I155*100</f>
        <v>136.39646869983952</v>
      </c>
    </row>
    <row r="154" spans="1:3">
      <c r="A154" s="1">
        <f>'Market Data'!A156</f>
        <v>31290</v>
      </c>
      <c r="B154" s="331">
        <f>'Market Data'!K156*100</f>
        <v>421.43639493037125</v>
      </c>
      <c r="C154" s="331">
        <f>'Market Data'!I156*100</f>
        <v>139.24558587479942</v>
      </c>
    </row>
    <row r="155" spans="1:3">
      <c r="A155" s="1">
        <f>'Market Data'!A157</f>
        <v>31320</v>
      </c>
      <c r="B155" s="331">
        <f>'Market Data'!K157*100</f>
        <v>410.87466750117397</v>
      </c>
      <c r="C155" s="331">
        <f>'Market Data'!I157*100</f>
        <v>142.09470304975923</v>
      </c>
    </row>
    <row r="156" spans="1:3">
      <c r="A156" s="1">
        <f>'Market Data'!A158</f>
        <v>31351</v>
      </c>
      <c r="B156" s="331">
        <f>'Market Data'!K158*100</f>
        <v>408.6840869973405</v>
      </c>
      <c r="C156" s="331">
        <f>'Market Data'!I158*100</f>
        <v>143.90048154093097</v>
      </c>
    </row>
    <row r="157" spans="1:3">
      <c r="A157" s="1">
        <f>'Market Data'!A159</f>
        <v>31381</v>
      </c>
      <c r="B157" s="331">
        <f>'Market Data'!K159*100</f>
        <v>408.99702706931669</v>
      </c>
      <c r="C157" s="331">
        <f>'Market Data'!I159*100</f>
        <v>145.66613162118784</v>
      </c>
    </row>
    <row r="158" spans="1:3">
      <c r="A158" s="1">
        <f>'Market Data'!A160</f>
        <v>31412</v>
      </c>
      <c r="B158" s="331">
        <f>'Market Data'!K160*100</f>
        <v>411.34407760913831</v>
      </c>
      <c r="C158" s="331">
        <f>'Market Data'!I160*100</f>
        <v>148.71589085072233</v>
      </c>
    </row>
    <row r="159" spans="1:3">
      <c r="A159" s="1">
        <f>'Market Data'!A161</f>
        <v>31443</v>
      </c>
      <c r="B159" s="331">
        <f>'Market Data'!K161*100</f>
        <v>448.42747613831995</v>
      </c>
      <c r="C159" s="331">
        <f>'Market Data'!I161*100</f>
        <v>149.35794542536115</v>
      </c>
    </row>
    <row r="160" spans="1:3">
      <c r="A160" s="1">
        <f>'Market Data'!A162</f>
        <v>31471</v>
      </c>
      <c r="B160" s="331">
        <f>'Market Data'!K162*100</f>
        <v>429.10342669378849</v>
      </c>
      <c r="C160" s="331">
        <f>'Market Data'!I162*100</f>
        <v>150.88282504012844</v>
      </c>
    </row>
    <row r="161" spans="1:3">
      <c r="A161" s="1">
        <f>'Market Data'!A163</f>
        <v>31502</v>
      </c>
      <c r="B161" s="331">
        <f>'Market Data'!K163*100</f>
        <v>438.25692379909293</v>
      </c>
      <c r="C161" s="331">
        <f>'Market Data'!I163*100</f>
        <v>154.21348314606743</v>
      </c>
    </row>
    <row r="162" spans="1:3">
      <c r="A162" s="1">
        <f>'Market Data'!A164</f>
        <v>31532</v>
      </c>
      <c r="B162" s="331">
        <f>'Market Data'!K164*100</f>
        <v>440.99514942888487</v>
      </c>
      <c r="C162" s="331">
        <f>'Market Data'!I164*100</f>
        <v>157.223113964687</v>
      </c>
    </row>
    <row r="163" spans="1:3">
      <c r="A163" s="1">
        <f>'Market Data'!A165</f>
        <v>31563</v>
      </c>
      <c r="B163" s="331">
        <f>'Market Data'!K165*100</f>
        <v>437.00516351118807</v>
      </c>
      <c r="C163" s="331">
        <f>'Market Data'!I165*100</f>
        <v>161.63723916532908</v>
      </c>
    </row>
    <row r="164" spans="1:3">
      <c r="A164" s="1">
        <f>'Market Data'!A166</f>
        <v>31593</v>
      </c>
      <c r="B164" s="331">
        <f>'Market Data'!K166*100</f>
        <v>440.60397433891455</v>
      </c>
      <c r="C164" s="331">
        <f>'Market Data'!I166*100</f>
        <v>165.08828250401288</v>
      </c>
    </row>
    <row r="165" spans="1:3">
      <c r="A165" s="1">
        <f>'Market Data'!A167</f>
        <v>31624</v>
      </c>
      <c r="B165" s="331">
        <f>'Market Data'!K167*100</f>
        <v>459.3803786574876</v>
      </c>
      <c r="C165" s="331">
        <f>'Market Data'!I167*100</f>
        <v>168.98073836276083</v>
      </c>
    </row>
    <row r="166" spans="1:3">
      <c r="A166" s="1">
        <f>'Market Data'!A168</f>
        <v>31655</v>
      </c>
      <c r="B166" s="331">
        <f>'Market Data'!K168*100</f>
        <v>501.94022844625306</v>
      </c>
      <c r="C166" s="331">
        <f>'Market Data'!I168*100</f>
        <v>172.3515248796148</v>
      </c>
    </row>
    <row r="167" spans="1:3">
      <c r="A167" s="1">
        <f>'Market Data'!A169</f>
        <v>31685</v>
      </c>
      <c r="B167" s="331">
        <f>'Market Data'!K169*100</f>
        <v>562.18119230167474</v>
      </c>
      <c r="C167" s="331">
        <f>'Market Data'!I169*100</f>
        <v>175.84269662921349</v>
      </c>
    </row>
    <row r="168" spans="1:3">
      <c r="A168" s="1">
        <f>'Market Data'!A170</f>
        <v>31716</v>
      </c>
      <c r="B168" s="331">
        <f>'Market Data'!K170*100</f>
        <v>527.44484431231467</v>
      </c>
      <c r="C168" s="331">
        <f>'Market Data'!I170*100</f>
        <v>178.85232744783309</v>
      </c>
    </row>
    <row r="169" spans="1:3">
      <c r="A169" s="1">
        <f>'Market Data'!A171</f>
        <v>31746</v>
      </c>
      <c r="B169" s="331">
        <f>'Market Data'!K171*100</f>
        <v>500.06258801439571</v>
      </c>
      <c r="C169" s="331">
        <f>'Market Data'!I171*100</f>
        <v>183.06581059390049</v>
      </c>
    </row>
    <row r="170" spans="1:3">
      <c r="A170" s="1">
        <f>'Market Data'!A172</f>
        <v>31777</v>
      </c>
      <c r="B170" s="331">
        <f>'Market Data'!K172*100</f>
        <v>508.27726490377142</v>
      </c>
      <c r="C170" s="331">
        <f>'Market Data'!I172*100</f>
        <v>190.81059390048156</v>
      </c>
    </row>
    <row r="171" spans="1:3">
      <c r="A171" s="1">
        <f>'Market Data'!A173</f>
        <v>31808</v>
      </c>
      <c r="B171" s="331">
        <f>'Market Data'!K173*100</f>
        <v>526.66249413237415</v>
      </c>
      <c r="C171" s="331">
        <f>'Market Data'!I173*100</f>
        <v>193.01765650080262</v>
      </c>
    </row>
    <row r="172" spans="1:3">
      <c r="A172" s="1">
        <f>'Market Data'!A174</f>
        <v>31836</v>
      </c>
      <c r="B172" s="331">
        <f>'Market Data'!K174*100</f>
        <v>535.03364105773801</v>
      </c>
      <c r="C172" s="331">
        <f>'Market Data'!I174*100</f>
        <v>193.21829855537723</v>
      </c>
    </row>
    <row r="173" spans="1:3">
      <c r="A173" s="1">
        <f>'Market Data'!A175</f>
        <v>31867</v>
      </c>
      <c r="B173" s="331">
        <f>'Market Data'!K175*100</f>
        <v>557.67485526521727</v>
      </c>
      <c r="C173" s="331">
        <f>'Market Data'!I175*100</f>
        <v>194.46227929373995</v>
      </c>
    </row>
    <row r="174" spans="1:3">
      <c r="A174" s="1">
        <f>'Market Data'!A176</f>
        <v>31897</v>
      </c>
      <c r="B174" s="331">
        <f>'Market Data'!K176*100</f>
        <v>609.2004381161014</v>
      </c>
      <c r="C174" s="331">
        <f>'Market Data'!I176*100</f>
        <v>198.51524879614769</v>
      </c>
    </row>
    <row r="175" spans="1:3">
      <c r="A175" s="1">
        <f>'Market Data'!A177</f>
        <v>31928</v>
      </c>
      <c r="B175" s="331">
        <f>'Market Data'!K177*100</f>
        <v>605.67986230636893</v>
      </c>
      <c r="C175" s="331">
        <f>'Market Data'!I177*100</f>
        <v>199.27768860353129</v>
      </c>
    </row>
    <row r="176" spans="1:3">
      <c r="A176" s="1">
        <f>'Market Data'!A178</f>
        <v>31958</v>
      </c>
      <c r="B176" s="331">
        <f>'Market Data'!K178*100</f>
        <v>599.89047097480898</v>
      </c>
      <c r="C176" s="331">
        <f>'Market Data'!I178*100</f>
        <v>198.23434991974321</v>
      </c>
    </row>
    <row r="177" spans="1:3">
      <c r="A177" s="1">
        <f>'Market Data'!A179</f>
        <v>31989</v>
      </c>
      <c r="B177" s="331">
        <f>'Market Data'!K179*100</f>
        <v>623.6739164450014</v>
      </c>
      <c r="C177" s="331">
        <f>'Market Data'!I179*100</f>
        <v>198.15409309791332</v>
      </c>
    </row>
    <row r="178" spans="1:3">
      <c r="A178" s="1">
        <f>'Market Data'!A180</f>
        <v>32020</v>
      </c>
      <c r="B178" s="331">
        <f>'Market Data'!K180*100</f>
        <v>609.43514317008351</v>
      </c>
      <c r="C178" s="331">
        <f>'Market Data'!I180*100</f>
        <v>198.91653290529695</v>
      </c>
    </row>
    <row r="179" spans="1:3">
      <c r="A179" s="1">
        <f>'Market Data'!A181</f>
        <v>32050</v>
      </c>
      <c r="B179" s="331">
        <f>'Market Data'!K181*100</f>
        <v>618.97981536535815</v>
      </c>
      <c r="C179" s="331">
        <f>'Market Data'!I181*100</f>
        <v>200.00000000000006</v>
      </c>
    </row>
    <row r="180" spans="1:3">
      <c r="A180" s="1">
        <f>'Market Data'!A182</f>
        <v>32081</v>
      </c>
      <c r="B180" s="331">
        <f>'Market Data'!K182*100</f>
        <v>633.53152871225222</v>
      </c>
      <c r="C180" s="331">
        <f>'Market Data'!I182*100</f>
        <v>203.4510433386838</v>
      </c>
    </row>
    <row r="181" spans="1:3">
      <c r="A181" s="1">
        <f>'Market Data'!A183</f>
        <v>32111</v>
      </c>
      <c r="B181" s="331">
        <f>'Market Data'!K183*100</f>
        <v>670.61492724143386</v>
      </c>
      <c r="C181" s="331">
        <f>'Market Data'!I183*100</f>
        <v>202.247191011236</v>
      </c>
    </row>
    <row r="182" spans="1:3">
      <c r="A182" s="1">
        <f>'Market Data'!A184</f>
        <v>32142</v>
      </c>
      <c r="B182" s="331">
        <f>'Market Data'!K184*100</f>
        <v>657.47144421843279</v>
      </c>
      <c r="C182" s="331">
        <f>'Market Data'!I184*100</f>
        <v>201.04333868378816</v>
      </c>
    </row>
    <row r="183" spans="1:3">
      <c r="A183" s="1">
        <f>'Market Data'!A185</f>
        <v>32173</v>
      </c>
      <c r="B183" s="331">
        <f>'Market Data'!K185*100</f>
        <v>616.63276482553647</v>
      </c>
      <c r="C183" s="331">
        <f>'Market Data'!I185*100</f>
        <v>203.4510433386838</v>
      </c>
    </row>
    <row r="184" spans="1:3">
      <c r="A184" s="1">
        <f>'Market Data'!A186</f>
        <v>32202</v>
      </c>
      <c r="B184" s="331">
        <f>'Market Data'!K186*100</f>
        <v>566.79705836332391</v>
      </c>
      <c r="C184" s="331">
        <f>'Market Data'!I186*100</f>
        <v>204.05296950240773</v>
      </c>
    </row>
    <row r="185" spans="1:3">
      <c r="A185" s="1">
        <f>'Market Data'!A187</f>
        <v>32233</v>
      </c>
      <c r="B185" s="331">
        <f>'Market Data'!K187*100</f>
        <v>614.98982944766135</v>
      </c>
      <c r="C185" s="331">
        <f>'Market Data'!I187*100</f>
        <v>205.69823434991972</v>
      </c>
    </row>
    <row r="186" spans="1:3">
      <c r="A186" s="1">
        <f>'Market Data'!A188</f>
        <v>32263</v>
      </c>
      <c r="B186" s="331">
        <f>'Market Data'!K188*100</f>
        <v>602.55046158660673</v>
      </c>
      <c r="C186" s="331">
        <f>'Market Data'!I188*100</f>
        <v>208.22632423756019</v>
      </c>
    </row>
    <row r="187" spans="1:3">
      <c r="A187" s="1">
        <f>'Market Data'!A189</f>
        <v>32294</v>
      </c>
      <c r="B187" s="331">
        <f>'Market Data'!K189*100</f>
        <v>612.72101392583374</v>
      </c>
      <c r="C187" s="331">
        <f>'Market Data'!I189*100</f>
        <v>209.67094703049764</v>
      </c>
    </row>
    <row r="188" spans="1:3">
      <c r="A188" s="1">
        <f>'Market Data'!A190</f>
        <v>32324</v>
      </c>
      <c r="B188" s="331">
        <f>'Market Data'!K190*100</f>
        <v>583.06994210608718</v>
      </c>
      <c r="C188" s="331">
        <f>'Market Data'!I190*100</f>
        <v>212.31942215088284</v>
      </c>
    </row>
    <row r="189" spans="1:3">
      <c r="A189" s="1">
        <f>'Market Data'!A191</f>
        <v>32355</v>
      </c>
      <c r="B189" s="331">
        <f>'Market Data'!K191*100</f>
        <v>583.46111719605744</v>
      </c>
      <c r="C189" s="331">
        <f>'Market Data'!I191*100</f>
        <v>213.56340288924559</v>
      </c>
    </row>
    <row r="190" spans="1:3">
      <c r="A190" s="1">
        <f>'Market Data'!A192</f>
        <v>32386</v>
      </c>
      <c r="B190" s="331">
        <f>'Market Data'!K192*100</f>
        <v>569.30057893913363</v>
      </c>
      <c r="C190" s="331">
        <f>'Market Data'!I192*100</f>
        <v>214.32584269662919</v>
      </c>
    </row>
    <row r="191" spans="1:3">
      <c r="A191" s="1">
        <f>'Market Data'!A193</f>
        <v>32416</v>
      </c>
      <c r="B191" s="331">
        <f>'Market Data'!K193*100</f>
        <v>522.28133312470698</v>
      </c>
      <c r="C191" s="331">
        <f>'Market Data'!I193*100</f>
        <v>214.48635634028898</v>
      </c>
    </row>
    <row r="192" spans="1:3">
      <c r="A192" s="1">
        <f>'Market Data'!A194</f>
        <v>32447</v>
      </c>
      <c r="B192" s="331">
        <f>'Market Data'!K194*100</f>
        <v>545.28242841495899</v>
      </c>
      <c r="C192" s="331">
        <f>'Market Data'!I194*100</f>
        <v>214.32584269662919</v>
      </c>
    </row>
    <row r="193" spans="1:3">
      <c r="A193" s="1">
        <f>'Market Data'!A195</f>
        <v>32477</v>
      </c>
      <c r="B193" s="331">
        <f>'Market Data'!K195*100</f>
        <v>561.24237208574618</v>
      </c>
      <c r="C193" s="331">
        <f>'Market Data'!I195*100</f>
        <v>214.96789727126807</v>
      </c>
    </row>
    <row r="194" spans="1:3">
      <c r="A194" s="1">
        <f>'Market Data'!A196</f>
        <v>32508</v>
      </c>
      <c r="B194" s="331">
        <f>'Market Data'!K196*100</f>
        <v>541.91832264121467</v>
      </c>
      <c r="C194" s="331">
        <f>'Market Data'!I196*100</f>
        <v>215.69020866773681</v>
      </c>
    </row>
    <row r="195" spans="1:3">
      <c r="A195" s="1">
        <f>'Market Data'!A197</f>
        <v>32539</v>
      </c>
      <c r="B195" s="331">
        <f>'Market Data'!K197*100</f>
        <v>516.49194179314713</v>
      </c>
      <c r="C195" s="331">
        <f>'Market Data'!I197*100</f>
        <v>215.28892455858752</v>
      </c>
    </row>
    <row r="196" spans="1:3">
      <c r="A196" s="1">
        <f>'Market Data'!A198</f>
        <v>32567</v>
      </c>
      <c r="B196" s="331">
        <f>'Market Data'!K198*100</f>
        <v>505.53903927397954</v>
      </c>
      <c r="C196" s="331">
        <f>'Market Data'!I198*100</f>
        <v>214.52648475120384</v>
      </c>
    </row>
    <row r="197" spans="1:3">
      <c r="A197" s="1">
        <f>'Market Data'!A199</f>
        <v>32598</v>
      </c>
      <c r="B197" s="331">
        <f>'Market Data'!K199*100</f>
        <v>499.59317790643138</v>
      </c>
      <c r="C197" s="331">
        <f>'Market Data'!I199*100</f>
        <v>214.20545746388444</v>
      </c>
    </row>
    <row r="198" spans="1:3">
      <c r="A198" s="1">
        <f>'Market Data'!A200</f>
        <v>32628</v>
      </c>
      <c r="B198" s="331">
        <f>'Market Data'!K200*100</f>
        <v>490.7526208731033</v>
      </c>
      <c r="C198" s="331">
        <f>'Market Data'!I200*100</f>
        <v>212.68057784911721</v>
      </c>
    </row>
    <row r="199" spans="1:3">
      <c r="A199" s="1">
        <f>'Market Data'!A201</f>
        <v>32659</v>
      </c>
      <c r="B199" s="331">
        <f>'Market Data'!K201*100</f>
        <v>466.10859020497628</v>
      </c>
      <c r="C199" s="331">
        <f>'Market Data'!I201*100</f>
        <v>210.99518459069026</v>
      </c>
    </row>
    <row r="200" spans="1:3">
      <c r="A200" s="1">
        <f>'Market Data'!A202</f>
        <v>32689</v>
      </c>
      <c r="B200" s="331">
        <f>'Market Data'!K202*100</f>
        <v>483.63323423564435</v>
      </c>
      <c r="C200" s="331">
        <f>'Market Data'!I202*100</f>
        <v>210.39325842696633</v>
      </c>
    </row>
    <row r="201" spans="1:3">
      <c r="A201" s="1">
        <f>'Market Data'!A203</f>
        <v>32720</v>
      </c>
      <c r="B201" s="331">
        <f>'Market Data'!K203*100</f>
        <v>476.2791425442033</v>
      </c>
      <c r="C201" s="331">
        <f>'Market Data'!I203*100</f>
        <v>212.1187800963082</v>
      </c>
    </row>
    <row r="202" spans="1:3">
      <c r="A202" s="1">
        <f>'Market Data'!A204</f>
        <v>32751</v>
      </c>
      <c r="B202" s="331">
        <f>'Market Data'!K204*100</f>
        <v>462.97918948521408</v>
      </c>
      <c r="C202" s="331">
        <f>'Market Data'!I204*100</f>
        <v>212.76083467094705</v>
      </c>
    </row>
    <row r="203" spans="1:3">
      <c r="A203" s="1">
        <f>'Market Data'!A205</f>
        <v>32781</v>
      </c>
      <c r="B203" s="331">
        <f>'Market Data'!K205*100</f>
        <v>473.46268189641734</v>
      </c>
      <c r="C203" s="331">
        <f>'Market Data'!I205*100</f>
        <v>213.40288924558587</v>
      </c>
    </row>
    <row r="204" spans="1:3">
      <c r="A204" s="1">
        <f>'Market Data'!A206</f>
        <v>32812</v>
      </c>
      <c r="B204" s="331">
        <f>'Market Data'!K206*100</f>
        <v>487.23204506337095</v>
      </c>
      <c r="C204" s="331">
        <f>'Market Data'!I206*100</f>
        <v>215.65008025682184</v>
      </c>
    </row>
    <row r="205" spans="1:3">
      <c r="A205" s="1">
        <f>'Market Data'!A207</f>
        <v>32842</v>
      </c>
      <c r="B205" s="331">
        <f>'Market Data'!K207*100</f>
        <v>538.63245188546443</v>
      </c>
      <c r="C205" s="331">
        <f>'Market Data'!I207*100</f>
        <v>216.17174959871588</v>
      </c>
    </row>
    <row r="206" spans="1:3">
      <c r="A206" s="1">
        <f>'Market Data'!A208</f>
        <v>32873</v>
      </c>
      <c r="B206" s="331">
        <f>'Market Data'!K208*100</f>
        <v>527.83601940228505</v>
      </c>
      <c r="C206" s="331">
        <f>'Market Data'!I208*100</f>
        <v>218.17817014446229</v>
      </c>
    </row>
    <row r="207" spans="1:3">
      <c r="A207" s="1">
        <f>'Market Data'!A209</f>
        <v>32904</v>
      </c>
      <c r="B207" s="331">
        <f>'Market Data'!K209*100</f>
        <v>549.42888436864393</v>
      </c>
      <c r="C207" s="331">
        <f>'Market Data'!I209*100</f>
        <v>219.18138041733548</v>
      </c>
    </row>
    <row r="208" spans="1:3">
      <c r="A208" s="1">
        <f>'Market Data'!A210</f>
        <v>32932</v>
      </c>
      <c r="B208" s="331">
        <f>'Market Data'!K210*100</f>
        <v>537.92833672351799</v>
      </c>
      <c r="C208" s="331">
        <f>'Market Data'!I210*100</f>
        <v>220.26484751203856</v>
      </c>
    </row>
    <row r="209" spans="1:3">
      <c r="A209" s="1">
        <f>'Market Data'!A211</f>
        <v>32963</v>
      </c>
      <c r="B209" s="331">
        <f>'Market Data'!K211*100</f>
        <v>476.59208261617954</v>
      </c>
      <c r="C209" s="331">
        <f>'Market Data'!I211*100</f>
        <v>221.62921348314609</v>
      </c>
    </row>
    <row r="210" spans="1:3">
      <c r="A210" s="1">
        <f>'Market Data'!A212</f>
        <v>32993</v>
      </c>
      <c r="B210" s="331">
        <f>'Market Data'!K212*100</f>
        <v>475.4185573462687</v>
      </c>
      <c r="C210" s="331">
        <f>'Market Data'!I212*100</f>
        <v>223.47512038523277</v>
      </c>
    </row>
    <row r="211" spans="1:3">
      <c r="A211" s="1">
        <f>'Market Data'!A213</f>
        <v>33024</v>
      </c>
      <c r="B211" s="331">
        <f>'Market Data'!K213*100</f>
        <v>468.06446565482764</v>
      </c>
      <c r="C211" s="331">
        <f>'Market Data'!I213*100</f>
        <v>222.71268057784917</v>
      </c>
    </row>
    <row r="212" spans="1:3">
      <c r="A212" s="1">
        <f>'Market Data'!A214</f>
        <v>33054</v>
      </c>
      <c r="B212" s="331">
        <f>'Market Data'!K214*100</f>
        <v>451.08746675011781</v>
      </c>
      <c r="C212" s="331">
        <f>'Market Data'!I214*100</f>
        <v>224.5585874799358</v>
      </c>
    </row>
    <row r="213" spans="1:3">
      <c r="A213" s="1">
        <f>'Market Data'!A215</f>
        <v>33085</v>
      </c>
      <c r="B213" s="331">
        <f>'Market Data'!K215*100</f>
        <v>482.53794398372764</v>
      </c>
      <c r="C213" s="331">
        <f>'Market Data'!I215*100</f>
        <v>225.08025682182989</v>
      </c>
    </row>
    <row r="214" spans="1:3">
      <c r="A214" s="1">
        <f>'Market Data'!A216</f>
        <v>33116</v>
      </c>
      <c r="B214" s="331">
        <f>'Market Data'!K216*100</f>
        <v>506.71256454389038</v>
      </c>
      <c r="C214" s="331">
        <f>'Market Data'!I216*100</f>
        <v>227.32744783306583</v>
      </c>
    </row>
    <row r="215" spans="1:3">
      <c r="A215" s="1">
        <f>'Market Data'!A217</f>
        <v>33146</v>
      </c>
      <c r="B215" s="331">
        <f>'Market Data'!K217*100</f>
        <v>539.02362697543481</v>
      </c>
      <c r="C215" s="331">
        <f>'Market Data'!I217*100</f>
        <v>229.1332263242376</v>
      </c>
    </row>
    <row r="216" spans="1:3">
      <c r="A216" s="1">
        <f>'Market Data'!A218</f>
        <v>33177</v>
      </c>
      <c r="B216" s="331">
        <f>'Market Data'!K218*100</f>
        <v>493.80378657487159</v>
      </c>
      <c r="C216" s="331">
        <f>'Market Data'!I218*100</f>
        <v>229.01284109149282</v>
      </c>
    </row>
    <row r="217" spans="1:3">
      <c r="A217" s="1">
        <f>'Market Data'!A219</f>
        <v>33207</v>
      </c>
      <c r="B217" s="331">
        <f>'Market Data'!K219*100</f>
        <v>502.17493350023545</v>
      </c>
      <c r="C217" s="331">
        <f>'Market Data'!I219*100</f>
        <v>229.8956661316212</v>
      </c>
    </row>
    <row r="218" spans="1:3">
      <c r="A218" s="1">
        <f>'Market Data'!A220</f>
        <v>33238</v>
      </c>
      <c r="B218" s="331">
        <f>'Market Data'!K220*100</f>
        <v>498.96729776247923</v>
      </c>
      <c r="C218" s="331">
        <f>'Market Data'!I220*100</f>
        <v>230.93900481540933</v>
      </c>
    </row>
    <row r="219" spans="1:3">
      <c r="A219" s="1">
        <f>'Market Data'!A221</f>
        <v>33269</v>
      </c>
      <c r="B219" s="331">
        <f>'Market Data'!K221*100</f>
        <v>472.68033171647704</v>
      </c>
      <c r="C219" s="331">
        <f>'Market Data'!I221*100</f>
        <v>231.94221508828252</v>
      </c>
    </row>
    <row r="220" spans="1:3">
      <c r="A220" s="1">
        <f>'Market Data'!A222</f>
        <v>33297</v>
      </c>
      <c r="B220" s="331">
        <f>'Market Data'!K222*100</f>
        <v>467.51682052886946</v>
      </c>
      <c r="C220" s="331">
        <f>'Market Data'!I222*100</f>
        <v>234.10914927768863</v>
      </c>
    </row>
    <row r="221" spans="1:3">
      <c r="A221" s="1">
        <f>'Market Data'!A223</f>
        <v>33328</v>
      </c>
      <c r="B221" s="331">
        <f>'Market Data'!K223*100</f>
        <v>456.48568299170779</v>
      </c>
      <c r="C221" s="331">
        <f>'Market Data'!I223*100</f>
        <v>236.55698234349924</v>
      </c>
    </row>
    <row r="222" spans="1:3">
      <c r="A222" s="1">
        <f>'Market Data'!A224</f>
        <v>33358</v>
      </c>
      <c r="B222" s="331">
        <f>'Market Data'!K224*100</f>
        <v>459.77155374745814</v>
      </c>
      <c r="C222" s="331">
        <f>'Market Data'!I224*100</f>
        <v>238.32263242375603</v>
      </c>
    </row>
    <row r="223" spans="1:3">
      <c r="A223" s="1">
        <f>'Market Data'!A225</f>
        <v>33389</v>
      </c>
      <c r="B223" s="331">
        <f>'Market Data'!K225*100</f>
        <v>463.91800970114298</v>
      </c>
      <c r="C223" s="331">
        <f>'Market Data'!I225*100</f>
        <v>240.60995184590689</v>
      </c>
    </row>
    <row r="224" spans="1:3">
      <c r="A224" s="1">
        <f>'Market Data'!A226</f>
        <v>33419</v>
      </c>
      <c r="B224" s="331">
        <f>'Market Data'!K226*100</f>
        <v>476.35737756219766</v>
      </c>
      <c r="C224" s="331">
        <f>'Market Data'!I226*100</f>
        <v>243.78009630818624</v>
      </c>
    </row>
    <row r="225" spans="1:3">
      <c r="A225" s="1">
        <f>'Market Data'!A227</f>
        <v>33450</v>
      </c>
      <c r="B225" s="331">
        <f>'Market Data'!K227*100</f>
        <v>467.75152558285174</v>
      </c>
      <c r="C225" s="331">
        <f>'Market Data'!I227*100</f>
        <v>245.74638844301768</v>
      </c>
    </row>
    <row r="226" spans="1:3">
      <c r="A226" s="1">
        <f>'Market Data'!A228</f>
        <v>33481</v>
      </c>
      <c r="B226" s="331">
        <f>'Market Data'!K228*100</f>
        <v>443.57690502268889</v>
      </c>
      <c r="C226" s="331">
        <f>'Market Data'!I228*100</f>
        <v>247.83306581059387</v>
      </c>
    </row>
    <row r="227" spans="1:3">
      <c r="A227" s="1">
        <f>'Market Data'!A229</f>
        <v>33511</v>
      </c>
      <c r="B227" s="331">
        <f>'Market Data'!K229*100</f>
        <v>455.31215772179701</v>
      </c>
      <c r="C227" s="331">
        <f>'Market Data'!I229*100</f>
        <v>248.99678972712684</v>
      </c>
    </row>
    <row r="228" spans="1:3">
      <c r="A228" s="1">
        <f>'Market Data'!A230</f>
        <v>33542</v>
      </c>
      <c r="B228" s="331">
        <f>'Market Data'!K230*100</f>
        <v>459.30214363949375</v>
      </c>
      <c r="C228" s="331">
        <f>'Market Data'!I230*100</f>
        <v>252.32744783306583</v>
      </c>
    </row>
    <row r="229" spans="1:3">
      <c r="A229" s="1">
        <f>'Market Data'!A231</f>
        <v>33572</v>
      </c>
      <c r="B229" s="331">
        <f>'Market Data'!K231*100</f>
        <v>473.14974182444132</v>
      </c>
      <c r="C229" s="331">
        <f>'Market Data'!I231*100</f>
        <v>256.17977528089887</v>
      </c>
    </row>
    <row r="230" spans="1:3">
      <c r="A230" s="1">
        <f>'Market Data'!A232</f>
        <v>33603</v>
      </c>
      <c r="B230" s="331">
        <f>'Market Data'!K232*100</f>
        <v>452.57393209200501</v>
      </c>
      <c r="C230" s="331">
        <f>'Market Data'!I232*100</f>
        <v>259.95184590690212</v>
      </c>
    </row>
    <row r="231" spans="1:3">
      <c r="A231" s="1">
        <f>'Market Data'!A233</f>
        <v>33634</v>
      </c>
      <c r="B231" s="331">
        <f>'Market Data'!K233*100</f>
        <v>454.06039743389204</v>
      </c>
      <c r="C231" s="331">
        <f>'Market Data'!I233*100</f>
        <v>265.32905296950241</v>
      </c>
    </row>
    <row r="232" spans="1:3">
      <c r="A232" s="1">
        <f>'Market Data'!A234</f>
        <v>33663</v>
      </c>
      <c r="B232" s="331">
        <f>'Market Data'!K234*100</f>
        <v>453.51275230793362</v>
      </c>
      <c r="C232" s="331">
        <f>'Market Data'!I234*100</f>
        <v>271.26805778491178</v>
      </c>
    </row>
    <row r="233" spans="1:3">
      <c r="A233" s="1">
        <f>'Market Data'!A235</f>
        <v>33694</v>
      </c>
      <c r="B233" s="331">
        <f>'Market Data'!K235*100</f>
        <v>434.65811297136651</v>
      </c>
      <c r="C233" s="331">
        <f>'Market Data'!I235*100</f>
        <v>275.88282504012847</v>
      </c>
    </row>
    <row r="234" spans="1:3">
      <c r="A234" s="1">
        <f>'Market Data'!A236</f>
        <v>33724</v>
      </c>
      <c r="B234" s="331">
        <f>'Market Data'!K236*100</f>
        <v>426.28696604600282</v>
      </c>
      <c r="C234" s="331">
        <f>'Market Data'!I236*100</f>
        <v>278.73194221508828</v>
      </c>
    </row>
    <row r="235" spans="1:3">
      <c r="A235" s="1">
        <f>'Market Data'!A237</f>
        <v>33755</v>
      </c>
      <c r="B235" s="331">
        <f>'Market Data'!K237*100</f>
        <v>428.08637145986614</v>
      </c>
      <c r="C235" s="331">
        <f>'Market Data'!I237*100</f>
        <v>281.4606741573034</v>
      </c>
    </row>
    <row r="236" spans="1:3">
      <c r="A236" s="1">
        <f>'Market Data'!A238</f>
        <v>33785</v>
      </c>
      <c r="B236" s="331">
        <f>'Market Data'!K238*100</f>
        <v>437.31810358316449</v>
      </c>
      <c r="C236" s="331">
        <f>'Market Data'!I238*100</f>
        <v>282.94542536115569</v>
      </c>
    </row>
    <row r="237" spans="1:3">
      <c r="A237" s="1">
        <f>'Market Data'!A239</f>
        <v>33816</v>
      </c>
      <c r="B237" s="331">
        <f>'Market Data'!K239*100</f>
        <v>459.92802378344618</v>
      </c>
      <c r="C237" s="331">
        <f>'Market Data'!I239*100</f>
        <v>286.55698234349921</v>
      </c>
    </row>
    <row r="238" spans="1:3">
      <c r="A238" s="1">
        <f>'Market Data'!A240</f>
        <v>33847</v>
      </c>
      <c r="B238" s="331">
        <f>'Market Data'!K240*100</f>
        <v>435.1275230793309</v>
      </c>
      <c r="C238" s="331">
        <f>'Market Data'!I240*100</f>
        <v>290.7303370786517</v>
      </c>
    </row>
    <row r="239" spans="1:3">
      <c r="A239" s="1">
        <f>'Market Data'!A241</f>
        <v>33877</v>
      </c>
      <c r="B239" s="331">
        <f>'Market Data'!K241*100</f>
        <v>447.64512595837959</v>
      </c>
      <c r="C239" s="331">
        <f>'Market Data'!I241*100</f>
        <v>296.46869983948636</v>
      </c>
    </row>
    <row r="240" spans="1:3">
      <c r="A240" s="1">
        <f>'Market Data'!A242</f>
        <v>33908</v>
      </c>
      <c r="B240" s="331">
        <f>'Market Data'!K242*100</f>
        <v>433.56282271944985</v>
      </c>
      <c r="C240" s="331">
        <f>'Market Data'!I242*100</f>
        <v>302.76886035313009</v>
      </c>
    </row>
    <row r="241" spans="1:3">
      <c r="A241" s="1">
        <f>'Market Data'!A243</f>
        <v>33938</v>
      </c>
      <c r="B241" s="331">
        <f>'Market Data'!K243*100</f>
        <v>425.73932092004441</v>
      </c>
      <c r="C241" s="331">
        <f>'Market Data'!I243*100</f>
        <v>307.58426966292137</v>
      </c>
    </row>
    <row r="242" spans="1:3">
      <c r="A242" s="1">
        <f>'Market Data'!A244</f>
        <v>33969</v>
      </c>
      <c r="B242" s="331">
        <f>'Market Data'!K244*100</f>
        <v>423.39227038022278</v>
      </c>
      <c r="C242" s="331">
        <f>'Market Data'!I244*100</f>
        <v>311.27608346709474</v>
      </c>
    </row>
    <row r="243" spans="1:3">
      <c r="A243" s="1">
        <f>'Market Data'!A245</f>
        <v>34000</v>
      </c>
      <c r="B243" s="331">
        <f>'Market Data'!K245*100</f>
        <v>420.26286966046058</v>
      </c>
      <c r="C243" s="331">
        <f>'Market Data'!I245*100</f>
        <v>313.48314606741576</v>
      </c>
    </row>
    <row r="244" spans="1:3">
      <c r="A244" s="1">
        <f>'Market Data'!A246</f>
        <v>34028</v>
      </c>
      <c r="B244" s="331">
        <f>'Market Data'!K246*100</f>
        <v>415.56876858081733</v>
      </c>
      <c r="C244" s="331">
        <f>'Market Data'!I246*100</f>
        <v>314.72712680577848</v>
      </c>
    </row>
    <row r="245" spans="1:3">
      <c r="A245" s="1">
        <f>'Market Data'!A247</f>
        <v>34059</v>
      </c>
      <c r="B245" s="331">
        <f>'Market Data'!K247*100</f>
        <v>430.4334219996876</v>
      </c>
      <c r="C245" s="331">
        <f>'Market Data'!I247*100</f>
        <v>316.69341894061</v>
      </c>
    </row>
    <row r="246" spans="1:3">
      <c r="A246" s="1">
        <f>'Market Data'!A248</f>
        <v>34089</v>
      </c>
      <c r="B246" s="331">
        <f>'Market Data'!K248*100</f>
        <v>457.03332811766597</v>
      </c>
      <c r="C246" s="331">
        <f>'Market Data'!I248*100</f>
        <v>320.38523274478325</v>
      </c>
    </row>
    <row r="247" spans="1:3">
      <c r="A247" s="1">
        <f>'Market Data'!A249</f>
        <v>34120</v>
      </c>
      <c r="B247" s="331">
        <f>'Market Data'!K249*100</f>
        <v>486.37145986543624</v>
      </c>
      <c r="C247" s="331">
        <f>'Market Data'!I249*100</f>
        <v>327.72873194221512</v>
      </c>
    </row>
    <row r="248" spans="1:3">
      <c r="A248" s="1">
        <f>'Market Data'!A250</f>
        <v>34150</v>
      </c>
      <c r="B248" s="331">
        <f>'Market Data'!K250*100</f>
        <v>491.61320607103801</v>
      </c>
      <c r="C248" s="331">
        <f>'Market Data'!I250*100</f>
        <v>331.42054574638837</v>
      </c>
    </row>
    <row r="249" spans="1:3">
      <c r="A249" s="1">
        <f>'Market Data'!A251</f>
        <v>34181</v>
      </c>
      <c r="B249" s="331">
        <f>'Market Data'!K251*100</f>
        <v>537.30245657956561</v>
      </c>
      <c r="C249" s="331">
        <f>'Market Data'!I251*100</f>
        <v>335.23274478330654</v>
      </c>
    </row>
    <row r="250" spans="1:3">
      <c r="A250" s="1">
        <f>'Market Data'!A252</f>
        <v>34212</v>
      </c>
      <c r="B250" s="331">
        <f>'Market Data'!K252*100</f>
        <v>482.2250039117514</v>
      </c>
      <c r="C250" s="331">
        <f>'Market Data'!I252*100</f>
        <v>339.08507223113969</v>
      </c>
    </row>
    <row r="251" spans="1:3">
      <c r="A251" s="1">
        <f>'Market Data'!A253</f>
        <v>34242</v>
      </c>
      <c r="B251" s="331">
        <f>'Market Data'!K253*100</f>
        <v>456.09450790173724</v>
      </c>
      <c r="C251" s="331">
        <f>'Market Data'!I253*100</f>
        <v>343.09791332263251</v>
      </c>
    </row>
    <row r="252" spans="1:3">
      <c r="A252" s="1">
        <f>'Market Data'!A254</f>
        <v>34273</v>
      </c>
      <c r="B252" s="331">
        <f>'Market Data'!K254*100</f>
        <v>478.15678297606053</v>
      </c>
      <c r="C252" s="331">
        <f>'Market Data'!I254*100</f>
        <v>346.66934189406095</v>
      </c>
    </row>
    <row r="253" spans="1:3">
      <c r="A253" s="1">
        <f>'Market Data'!A255</f>
        <v>34303</v>
      </c>
      <c r="B253" s="331">
        <f>'Market Data'!K255*100</f>
        <v>480.03442340791781</v>
      </c>
      <c r="C253" s="331">
        <f>'Market Data'!I255*100</f>
        <v>351.08346709470305</v>
      </c>
    </row>
    <row r="254" spans="1:3">
      <c r="A254" s="1">
        <f>'Market Data'!A256</f>
        <v>34334</v>
      </c>
      <c r="B254" s="331">
        <f>'Market Data'!K256*100</f>
        <v>511.32843060553955</v>
      </c>
      <c r="C254" s="331">
        <f>'Market Data'!I256*100</f>
        <v>353.29052969502408</v>
      </c>
    </row>
    <row r="255" spans="1:3">
      <c r="A255" s="1">
        <f>'Market Data'!A257</f>
        <v>34365</v>
      </c>
      <c r="B255" s="331">
        <f>'Market Data'!K257*100</f>
        <v>497.55906743858594</v>
      </c>
      <c r="C255" s="331">
        <f>'Market Data'!I257*100</f>
        <v>354.09309791332265</v>
      </c>
    </row>
    <row r="256" spans="1:3">
      <c r="A256" s="1">
        <f>'Market Data'!A258</f>
        <v>34393</v>
      </c>
      <c r="B256" s="331">
        <f>'Market Data'!K258*100</f>
        <v>497.32436238460389</v>
      </c>
      <c r="C256" s="331">
        <f>'Market Data'!I258*100</f>
        <v>355.97913322632422</v>
      </c>
    </row>
    <row r="257" spans="1:3">
      <c r="A257" s="1">
        <f>'Market Data'!A259</f>
        <v>34424</v>
      </c>
      <c r="B257" s="331">
        <f>'Market Data'!K259*100</f>
        <v>511.79784071350383</v>
      </c>
      <c r="C257" s="331">
        <f>'Market Data'!I259*100</f>
        <v>357.50401284109142</v>
      </c>
    </row>
    <row r="258" spans="1:3">
      <c r="A258" s="1">
        <f>'Market Data'!A260</f>
        <v>34454</v>
      </c>
      <c r="B258" s="331">
        <f>'Market Data'!K260*100</f>
        <v>489.97027069316277</v>
      </c>
      <c r="C258" s="331">
        <f>'Market Data'!I260*100</f>
        <v>357.90529695024071</v>
      </c>
    </row>
    <row r="259" spans="1:3">
      <c r="A259" s="1">
        <f>'Market Data'!A261</f>
        <v>34485</v>
      </c>
      <c r="B259" s="331">
        <f>'Market Data'!K261*100</f>
        <v>506.00844938194382</v>
      </c>
      <c r="C259" s="331">
        <f>'Market Data'!I261*100</f>
        <v>358.78812199036918</v>
      </c>
    </row>
    <row r="260" spans="1:3">
      <c r="A260" s="1">
        <f>'Market Data'!A262</f>
        <v>34515</v>
      </c>
      <c r="B260" s="331">
        <f>'Market Data'!K262*100</f>
        <v>504.44374902206278</v>
      </c>
      <c r="C260" s="331">
        <f>'Market Data'!I262*100</f>
        <v>359.55056179775289</v>
      </c>
    </row>
    <row r="261" spans="1:3">
      <c r="A261" s="1">
        <f>'Market Data'!A263</f>
        <v>34546</v>
      </c>
      <c r="B261" s="331">
        <f>'Market Data'!K263*100</f>
        <v>500.21905805038392</v>
      </c>
      <c r="C261" s="331">
        <f>'Market Data'!I263*100</f>
        <v>361.75762439807386</v>
      </c>
    </row>
    <row r="262" spans="1:3">
      <c r="A262" s="1">
        <f>'Market Data'!A264</f>
        <v>34577</v>
      </c>
      <c r="B262" s="331">
        <f>'Market Data'!K264*100</f>
        <v>504.91315913002717</v>
      </c>
      <c r="C262" s="331">
        <f>'Market Data'!I264*100</f>
        <v>361.71749598715888</v>
      </c>
    </row>
    <row r="263" spans="1:3">
      <c r="A263" s="1">
        <f>'Market Data'!A265</f>
        <v>34607</v>
      </c>
      <c r="B263" s="331">
        <f>'Market Data'!K265*100</f>
        <v>516.88311688311751</v>
      </c>
      <c r="C263" s="331">
        <f>'Market Data'!I265*100</f>
        <v>362.23916532905304</v>
      </c>
    </row>
    <row r="264" spans="1:3">
      <c r="A264" s="1">
        <f>'Market Data'!A266</f>
        <v>34638</v>
      </c>
      <c r="B264" s="331">
        <f>'Market Data'!K266*100</f>
        <v>501.62728837427687</v>
      </c>
      <c r="C264" s="331">
        <f>'Market Data'!I266*100</f>
        <v>361.55698234349921</v>
      </c>
    </row>
    <row r="265" spans="1:3">
      <c r="A265" s="1">
        <f>'Market Data'!A267</f>
        <v>34668</v>
      </c>
      <c r="B265" s="331">
        <f>'Market Data'!K267*100</f>
        <v>496.77671725864548</v>
      </c>
      <c r="C265" s="331">
        <f>'Market Data'!I267*100</f>
        <v>361.83788121990375</v>
      </c>
    </row>
    <row r="266" spans="1:3">
      <c r="A266" s="1">
        <f>'Market Data'!A268</f>
        <v>34699</v>
      </c>
      <c r="B266" s="331">
        <f>'Market Data'!K268*100</f>
        <v>499.59317790643149</v>
      </c>
      <c r="C266" s="331">
        <f>'Market Data'!I268*100</f>
        <v>361.75762439807386</v>
      </c>
    </row>
    <row r="267" spans="1:3">
      <c r="A267" s="1">
        <f>'Market Data'!A269</f>
        <v>34730</v>
      </c>
      <c r="B267" s="331">
        <f>'Market Data'!K269*100</f>
        <v>486.91910499139476</v>
      </c>
      <c r="C267" s="331">
        <f>'Market Data'!I269*100</f>
        <v>362.03852327447839</v>
      </c>
    </row>
    <row r="268" spans="1:3">
      <c r="A268" s="1">
        <f>'Market Data'!A270</f>
        <v>34758</v>
      </c>
      <c r="B268" s="331">
        <f>'Market Data'!K270*100</f>
        <v>490.04850571115685</v>
      </c>
      <c r="C268" s="331">
        <f>'Market Data'!I270*100</f>
        <v>360.4333868378813</v>
      </c>
    </row>
    <row r="269" spans="1:3">
      <c r="A269" s="1">
        <f>'Market Data'!A271</f>
        <v>34789</v>
      </c>
      <c r="B269" s="331">
        <f>'Market Data'!K271*100</f>
        <v>512.42372085745626</v>
      </c>
      <c r="C269" s="331">
        <f>'Market Data'!I271*100</f>
        <v>360.15248796147682</v>
      </c>
    </row>
    <row r="270" spans="1:3">
      <c r="A270" s="1">
        <f>'Market Data'!A272</f>
        <v>34819</v>
      </c>
      <c r="B270" s="331">
        <f>'Market Data'!K272*100</f>
        <v>505.69550930996775</v>
      </c>
      <c r="C270" s="331">
        <f>'Market Data'!I272*100</f>
        <v>361.1958266452649</v>
      </c>
    </row>
    <row r="271" spans="1:3">
      <c r="A271" s="1">
        <f>'Market Data'!A273</f>
        <v>34850</v>
      </c>
      <c r="B271" s="331">
        <f>'Market Data'!K273*100</f>
        <v>501.31434830230069</v>
      </c>
      <c r="C271" s="331">
        <f>'Market Data'!I273*100</f>
        <v>359.59069020866775</v>
      </c>
    </row>
    <row r="272" spans="1:3">
      <c r="A272" s="1">
        <f>'Market Data'!A274</f>
        <v>34880</v>
      </c>
      <c r="B272" s="331">
        <f>'Market Data'!K274*100</f>
        <v>501.78375841026497</v>
      </c>
      <c r="C272" s="331">
        <f>'Market Data'!I274*100</f>
        <v>359.1492776886036</v>
      </c>
    </row>
    <row r="273" spans="1:3">
      <c r="A273" s="1">
        <f>'Market Data'!A275</f>
        <v>34911</v>
      </c>
      <c r="B273" s="331">
        <f>'Market Data'!K275*100</f>
        <v>498.65435769050282</v>
      </c>
      <c r="C273" s="331">
        <f>'Market Data'!I275*100</f>
        <v>359.67094703049759</v>
      </c>
    </row>
    <row r="274" spans="1:3">
      <c r="A274" s="1">
        <f>'Market Data'!A276</f>
        <v>34942</v>
      </c>
      <c r="B274" s="331">
        <f>'Market Data'!K276*100</f>
        <v>498.88906274448493</v>
      </c>
      <c r="C274" s="331">
        <f>'Market Data'!I276*100</f>
        <v>359.63081861958273</v>
      </c>
    </row>
    <row r="275" spans="1:3">
      <c r="A275" s="1">
        <f>'Market Data'!A277</f>
        <v>34972</v>
      </c>
      <c r="B275" s="331">
        <f>'Market Data'!K277*100</f>
        <v>500.84493819433629</v>
      </c>
      <c r="C275" s="331">
        <f>'Market Data'!I277*100</f>
        <v>358.26645264847514</v>
      </c>
    </row>
    <row r="276" spans="1:3">
      <c r="A276" s="1">
        <f>'Market Data'!A278</f>
        <v>35003</v>
      </c>
      <c r="B276" s="331">
        <f>'Market Data'!K278*100</f>
        <v>499.28023783445525</v>
      </c>
      <c r="C276" s="331">
        <f>'Market Data'!I278*100</f>
        <v>356.38041733547351</v>
      </c>
    </row>
    <row r="277" spans="1:3">
      <c r="A277" s="1">
        <f>'Market Data'!A279</f>
        <v>35033</v>
      </c>
      <c r="B277" s="331">
        <f>'Market Data'!K279*100</f>
        <v>506.7907995618844</v>
      </c>
      <c r="C277" s="331">
        <f>'Market Data'!I279*100</f>
        <v>355.09630818619587</v>
      </c>
    </row>
    <row r="278" spans="1:3">
      <c r="A278" s="1">
        <f>'Market Data'!A280</f>
        <v>35064</v>
      </c>
      <c r="B278" s="331">
        <f>'Market Data'!K280*100</f>
        <v>505.69550930996769</v>
      </c>
      <c r="C278" s="331">
        <f>'Market Data'!I280*100</f>
        <v>352.44783306581064</v>
      </c>
    </row>
    <row r="279" spans="1:3">
      <c r="A279" s="1">
        <f>'Market Data'!A281</f>
        <v>35095</v>
      </c>
      <c r="B279" s="331">
        <f>'Market Data'!K281*100</f>
        <v>535.73775621968457</v>
      </c>
      <c r="C279" s="331">
        <f>'Market Data'!I281*100</f>
        <v>350.84269662921355</v>
      </c>
    </row>
    <row r="280" spans="1:3">
      <c r="A280" s="1">
        <f>'Market Data'!A282</f>
        <v>35124</v>
      </c>
      <c r="B280" s="331">
        <f>'Market Data'!K282*100</f>
        <v>527.05366922234452</v>
      </c>
      <c r="C280" s="331">
        <f>'Market Data'!I282*100</f>
        <v>348.83627608346711</v>
      </c>
    </row>
    <row r="281" spans="1:3">
      <c r="A281" s="1">
        <f>'Market Data'!A283</f>
        <v>35155</v>
      </c>
      <c r="B281" s="331">
        <f>'Market Data'!K283*100</f>
        <v>518.76075731497474</v>
      </c>
      <c r="C281" s="331">
        <f>'Market Data'!I283*100</f>
        <v>350.48154093097912</v>
      </c>
    </row>
    <row r="282" spans="1:3">
      <c r="A282" s="1">
        <f>'Market Data'!A284</f>
        <v>35185</v>
      </c>
      <c r="B282" s="331">
        <f>'Market Data'!K284*100</f>
        <v>512.81489594742652</v>
      </c>
      <c r="C282" s="331">
        <f>'Market Data'!I284*100</f>
        <v>351.36436597110753</v>
      </c>
    </row>
    <row r="283" spans="1:3">
      <c r="A283" s="1">
        <f>'Market Data'!A285</f>
        <v>35216</v>
      </c>
      <c r="B283" s="331">
        <f>'Market Data'!K285*100</f>
        <v>511.79784071350383</v>
      </c>
      <c r="C283" s="331">
        <f>'Market Data'!I285*100</f>
        <v>348.03370786516854</v>
      </c>
    </row>
    <row r="284" spans="1:3">
      <c r="A284" s="1">
        <f>'Market Data'!A286</f>
        <v>35246</v>
      </c>
      <c r="B284" s="331">
        <f>'Market Data'!K286*100</f>
        <v>495.29025191675845</v>
      </c>
      <c r="C284" s="331">
        <f>'Market Data'!I286*100</f>
        <v>347.5120385232745</v>
      </c>
    </row>
    <row r="285" spans="1:3">
      <c r="A285" s="1">
        <f>'Market Data'!A287</f>
        <v>35277</v>
      </c>
      <c r="B285" s="331">
        <f>'Market Data'!K287*100</f>
        <v>505.61727429197367</v>
      </c>
      <c r="C285" s="331">
        <f>'Market Data'!I287*100</f>
        <v>346.38844301765658</v>
      </c>
    </row>
    <row r="286" spans="1:3">
      <c r="A286" s="1">
        <f>'Market Data'!A288</f>
        <v>35308</v>
      </c>
      <c r="B286" s="331">
        <f>'Market Data'!K288*100</f>
        <v>504.75668909403907</v>
      </c>
      <c r="C286" s="331">
        <f>'Market Data'!I288*100</f>
        <v>342.05457463884431</v>
      </c>
    </row>
    <row r="287" spans="1:3">
      <c r="A287" s="1">
        <f>'Market Data'!A289</f>
        <v>35338</v>
      </c>
      <c r="B287" s="331">
        <f>'Market Data'!K289*100</f>
        <v>492.08261617900223</v>
      </c>
      <c r="C287" s="331">
        <f>'Market Data'!I289*100</f>
        <v>339.88764044943827</v>
      </c>
    </row>
    <row r="288" spans="1:3">
      <c r="A288" s="1">
        <f>'Market Data'!A290</f>
        <v>35369</v>
      </c>
      <c r="B288" s="331">
        <f>'Market Data'!K290*100</f>
        <v>491.53497105304388</v>
      </c>
      <c r="C288" s="331">
        <f>'Market Data'!I290*100</f>
        <v>335.67415730337081</v>
      </c>
    </row>
    <row r="289" spans="1:3">
      <c r="A289" s="1">
        <f>'Market Data'!A291</f>
        <v>35399</v>
      </c>
      <c r="B289" s="331">
        <f>'Market Data'!K291*100</f>
        <v>481.52088874980495</v>
      </c>
      <c r="C289" s="331">
        <f>'Market Data'!I291*100</f>
        <v>334.7913322632424</v>
      </c>
    </row>
    <row r="290" spans="1:3">
      <c r="A290" s="1">
        <f>'Market Data'!A292</f>
        <v>35430</v>
      </c>
      <c r="B290" s="331">
        <f>'Market Data'!K292*100</f>
        <v>475.34032232827468</v>
      </c>
      <c r="C290" s="331">
        <f>'Market Data'!I292*100</f>
        <v>333.90850722311399</v>
      </c>
    </row>
    <row r="291" spans="1:3">
      <c r="A291" s="1">
        <f>'Market Data'!A293</f>
        <v>35461</v>
      </c>
      <c r="B291" s="331">
        <f>'Market Data'!K293*100</f>
        <v>438.80456892505146</v>
      </c>
      <c r="C291" s="331">
        <f>'Market Data'!I293*100</f>
        <v>333.86837881219901</v>
      </c>
    </row>
    <row r="292" spans="1:3">
      <c r="A292" s="1">
        <f>'Market Data'!A294</f>
        <v>35489</v>
      </c>
      <c r="B292" s="331">
        <f>'Market Data'!K294*100</f>
        <v>468.69034579878013</v>
      </c>
      <c r="C292" s="331">
        <f>'Market Data'!I294*100</f>
        <v>332.90529695024082</v>
      </c>
    </row>
    <row r="293" spans="1:3">
      <c r="A293" s="1">
        <f>'Market Data'!A295</f>
        <v>35520</v>
      </c>
      <c r="B293" s="331">
        <f>'Market Data'!K295*100</f>
        <v>449.60100140823096</v>
      </c>
      <c r="C293" s="331">
        <f>'Market Data'!I295*100</f>
        <v>330.37720706260029</v>
      </c>
    </row>
    <row r="294" spans="1:3">
      <c r="A294" s="1">
        <f>'Market Data'!A296</f>
        <v>35550</v>
      </c>
      <c r="B294" s="331">
        <f>'Market Data'!K296*100</f>
        <v>431.21577217962823</v>
      </c>
      <c r="C294" s="331">
        <f>'Market Data'!I296*100</f>
        <v>326.92616372391655</v>
      </c>
    </row>
    <row r="295" spans="1:3">
      <c r="A295" s="1">
        <f>'Market Data'!A297</f>
        <v>35581</v>
      </c>
      <c r="B295" s="331">
        <f>'Market Data'!K297*100</f>
        <v>439.27397903301573</v>
      </c>
      <c r="C295" s="331">
        <f>'Market Data'!I297*100</f>
        <v>326.88603531300157</v>
      </c>
    </row>
    <row r="296" spans="1:3">
      <c r="A296" s="1">
        <f>'Market Data'!A298</f>
        <v>35611</v>
      </c>
      <c r="B296" s="331">
        <f>'Market Data'!K298*100</f>
        <v>422.53168518228819</v>
      </c>
      <c r="C296" s="331">
        <f>'Market Data'!I298*100</f>
        <v>327.80898876404495</v>
      </c>
    </row>
    <row r="297" spans="1:3">
      <c r="A297" s="1">
        <f>'Market Data'!A299</f>
        <v>35642</v>
      </c>
      <c r="B297" s="331">
        <f>'Market Data'!K299*100</f>
        <v>407.82350179940596</v>
      </c>
      <c r="C297" s="331">
        <f>'Market Data'!I299*100</f>
        <v>327.56821829855534</v>
      </c>
    </row>
    <row r="298" spans="1:3">
      <c r="A298" s="1">
        <f>'Market Data'!A300</f>
        <v>35673</v>
      </c>
      <c r="B298" s="331">
        <f>'Market Data'!K300*100</f>
        <v>407.19762165545353</v>
      </c>
      <c r="C298" s="331">
        <f>'Market Data'!I300*100</f>
        <v>331.50080256821832</v>
      </c>
    </row>
    <row r="299" spans="1:3">
      <c r="A299" s="1">
        <f>'Market Data'!A301</f>
        <v>35703</v>
      </c>
      <c r="B299" s="331">
        <f>'Market Data'!K301*100</f>
        <v>423.31403536222865</v>
      </c>
      <c r="C299" s="331">
        <f>'Market Data'!I301*100</f>
        <v>328.13001605136441</v>
      </c>
    </row>
    <row r="300" spans="1:3">
      <c r="A300" s="1">
        <f>'Market Data'!A302</f>
        <v>35734</v>
      </c>
      <c r="B300" s="331">
        <f>'Market Data'!K302*100</f>
        <v>387.32592708496378</v>
      </c>
      <c r="C300" s="331">
        <f>'Market Data'!I302*100</f>
        <v>327.60834670947031</v>
      </c>
    </row>
    <row r="301" spans="1:3">
      <c r="A301" s="1">
        <f>'Market Data'!A303</f>
        <v>35764</v>
      </c>
      <c r="B301" s="331">
        <f>'Market Data'!K303*100</f>
        <v>364.71600688468209</v>
      </c>
      <c r="C301" s="331">
        <f>'Market Data'!I303*100</f>
        <v>329.7351524879615</v>
      </c>
    </row>
    <row r="302" spans="1:3">
      <c r="A302" s="1">
        <f>'Market Data'!A304</f>
        <v>35795</v>
      </c>
      <c r="B302" s="331">
        <f>'Market Data'!K304*100</f>
        <v>352.27663902362752</v>
      </c>
      <c r="C302" s="331">
        <f>'Market Data'!I304*100</f>
        <v>330.29695024077046</v>
      </c>
    </row>
    <row r="303" spans="1:3">
      <c r="A303" s="1">
        <f>'Market Data'!A305</f>
        <v>35826</v>
      </c>
      <c r="B303" s="331">
        <f>'Market Data'!K305*100</f>
        <v>373.24362384603404</v>
      </c>
      <c r="C303" s="331">
        <f>'Market Data'!I305*100</f>
        <v>330.97913322632422</v>
      </c>
    </row>
    <row r="304" spans="1:3">
      <c r="A304" s="1">
        <f>'Market Data'!A306</f>
        <v>35854</v>
      </c>
      <c r="B304" s="331">
        <f>'Market Data'!K306*100</f>
        <v>368.0801126584264</v>
      </c>
      <c r="C304" s="331">
        <f>'Market Data'!I306*100</f>
        <v>332.50401284109154</v>
      </c>
    </row>
    <row r="305" spans="1:3">
      <c r="A305" s="1">
        <f>'Market Data'!A307</f>
        <v>35885</v>
      </c>
      <c r="B305" s="331">
        <f>'Market Data'!K307*100</f>
        <v>370.8965733062123</v>
      </c>
      <c r="C305" s="331">
        <f>'Market Data'!I307*100</f>
        <v>332.14285714285722</v>
      </c>
    </row>
    <row r="306" spans="1:3">
      <c r="A306" s="1">
        <f>'Market Data'!A308</f>
        <v>35915</v>
      </c>
      <c r="B306" s="331">
        <f>'Market Data'!K308*100</f>
        <v>379.81536535753452</v>
      </c>
      <c r="C306" s="331">
        <f>'Market Data'!I308*100</f>
        <v>331.98234349919744</v>
      </c>
    </row>
    <row r="307" spans="1:3">
      <c r="A307" s="1">
        <f>'Market Data'!A309</f>
        <v>35946</v>
      </c>
      <c r="B307" s="331">
        <f>'Market Data'!K309*100</f>
        <v>358.37897042716367</v>
      </c>
      <c r="C307" s="331">
        <f>'Market Data'!I309*100</f>
        <v>333.02568218298552</v>
      </c>
    </row>
    <row r="308" spans="1:3">
      <c r="A308" s="1">
        <f>'Market Data'!A310</f>
        <v>35976</v>
      </c>
      <c r="B308" s="331">
        <f>'Market Data'!K310*100</f>
        <v>364.63777186668801</v>
      </c>
      <c r="C308" s="331">
        <f>'Market Data'!I310*100</f>
        <v>331.90208667736761</v>
      </c>
    </row>
    <row r="309" spans="1:3">
      <c r="A309" s="1">
        <f>'Market Data'!A311</f>
        <v>36007</v>
      </c>
      <c r="B309" s="331">
        <f>'Market Data'!K311*100</f>
        <v>348.20841808793659</v>
      </c>
      <c r="C309" s="331">
        <f>'Market Data'!I311*100</f>
        <v>331.42054574638837</v>
      </c>
    </row>
    <row r="310" spans="1:3">
      <c r="A310" s="1">
        <f>'Market Data'!A312</f>
        <v>36038</v>
      </c>
      <c r="B310" s="331">
        <f>'Market Data'!K312*100</f>
        <v>331.1531841652328</v>
      </c>
      <c r="C310" s="331">
        <f>'Market Data'!I312*100</f>
        <v>331.74157303370794</v>
      </c>
    </row>
    <row r="311" spans="1:3">
      <c r="A311" s="1">
        <f>'Market Data'!A313</f>
        <v>36068</v>
      </c>
      <c r="B311" s="331">
        <f>'Market Data'!K313*100</f>
        <v>364.6377718666879</v>
      </c>
      <c r="C311" s="331">
        <f>'Market Data'!I313*100</f>
        <v>333.34670947030503</v>
      </c>
    </row>
    <row r="312" spans="1:3">
      <c r="A312" s="1">
        <f>'Market Data'!A314</f>
        <v>36099</v>
      </c>
      <c r="B312" s="331">
        <f>'Market Data'!K314*100</f>
        <v>357.75309028321118</v>
      </c>
      <c r="C312" s="331">
        <f>'Market Data'!I314*100</f>
        <v>335.79454253611561</v>
      </c>
    </row>
    <row r="313" spans="1:3">
      <c r="A313" s="1">
        <f>'Market Data'!A315</f>
        <v>36129</v>
      </c>
      <c r="B313" s="331">
        <f>'Market Data'!K315*100</f>
        <v>358.77014551713381</v>
      </c>
      <c r="C313" s="331">
        <f>'Market Data'!I315*100</f>
        <v>339.36597110754417</v>
      </c>
    </row>
    <row r="314" spans="1:3">
      <c r="A314" s="1">
        <f>'Market Data'!A316</f>
        <v>36160</v>
      </c>
      <c r="B314" s="331">
        <f>'Market Data'!K316*100</f>
        <v>351.02487873572244</v>
      </c>
      <c r="C314" s="331">
        <f>'Market Data'!I316*100</f>
        <v>339.40609951845914</v>
      </c>
    </row>
    <row r="315" spans="1:3">
      <c r="A315" s="1">
        <f>'Market Data'!A317</f>
        <v>36191</v>
      </c>
      <c r="B315" s="331">
        <f>'Market Data'!K317*100</f>
        <v>347.73900797997214</v>
      </c>
      <c r="C315" s="331">
        <f>'Market Data'!I317*100</f>
        <v>340.65008025682187</v>
      </c>
    </row>
    <row r="316" spans="1:3">
      <c r="A316" s="1">
        <f>'Market Data'!A318</f>
        <v>36219</v>
      </c>
      <c r="B316" s="331">
        <f>'Market Data'!K318*100</f>
        <v>349.14723830386521</v>
      </c>
      <c r="C316" s="331">
        <f>'Market Data'!I318*100</f>
        <v>340.08828250401291</v>
      </c>
    </row>
    <row r="317" spans="1:3">
      <c r="A317" s="1">
        <f>'Market Data'!A319</f>
        <v>36250</v>
      </c>
      <c r="B317" s="331">
        <f>'Market Data'!K319*100</f>
        <v>338.19433578469767</v>
      </c>
      <c r="C317" s="331">
        <f>'Market Data'!I319*100</f>
        <v>340.04815409309793</v>
      </c>
    </row>
    <row r="318" spans="1:3">
      <c r="A318" s="1">
        <f>'Market Data'!A320</f>
        <v>36280</v>
      </c>
      <c r="B318" s="331">
        <f>'Market Data'!K320*100</f>
        <v>348.36488812392474</v>
      </c>
      <c r="C318" s="331">
        <f>'Market Data'!I320*100</f>
        <v>342.05457463884431</v>
      </c>
    </row>
    <row r="319" spans="1:3">
      <c r="A319" s="1">
        <f>'Market Data'!A321</f>
        <v>36311</v>
      </c>
      <c r="B319" s="331">
        <f>'Market Data'!K321*100</f>
        <v>323.01674229385122</v>
      </c>
      <c r="C319" s="331">
        <f>'Market Data'!I321*100</f>
        <v>342.93739967897272</v>
      </c>
    </row>
    <row r="320" spans="1:3">
      <c r="A320" s="1">
        <f>'Market Data'!A322</f>
        <v>36341</v>
      </c>
      <c r="B320" s="331">
        <f>'Market Data'!K322*100</f>
        <v>310.7338444687847</v>
      </c>
      <c r="C320" s="331">
        <f>'Market Data'!I322*100</f>
        <v>341.33226324237557</v>
      </c>
    </row>
    <row r="321" spans="1:3">
      <c r="A321" s="1">
        <f>'Market Data'!A323</f>
        <v>36372</v>
      </c>
      <c r="B321" s="331">
        <f>'Market Data'!K323*100</f>
        <v>300.48505711156361</v>
      </c>
      <c r="C321" s="331">
        <f>'Market Data'!I323*100</f>
        <v>341.0513643659711</v>
      </c>
    </row>
    <row r="322" spans="1:3">
      <c r="A322" s="1">
        <f>'Market Data'!A324</f>
        <v>36403</v>
      </c>
      <c r="B322" s="331">
        <f>'Market Data'!K324*100</f>
        <v>300.06258801439571</v>
      </c>
      <c r="C322" s="331">
        <f>'Market Data'!I324*100</f>
        <v>341.09149277688607</v>
      </c>
    </row>
    <row r="323" spans="1:3">
      <c r="A323" s="1">
        <f>'Market Data'!A325</f>
        <v>36433</v>
      </c>
      <c r="B323" s="331">
        <f>'Market Data'!K325*100</f>
        <v>367.45423251447403</v>
      </c>
      <c r="C323" s="331">
        <f>'Market Data'!I325*100</f>
        <v>340.00802568218307</v>
      </c>
    </row>
    <row r="324" spans="1:3">
      <c r="A324" s="1">
        <f>'Market Data'!A326</f>
        <v>36464</v>
      </c>
      <c r="B324" s="331">
        <f>'Market Data'!K326*100</f>
        <v>368.15834767642048</v>
      </c>
      <c r="C324" s="331">
        <f>'Market Data'!I326*100</f>
        <v>342.73675762439808</v>
      </c>
    </row>
    <row r="325" spans="1:3">
      <c r="A325" s="1">
        <f>'Market Data'!A327</f>
        <v>36494</v>
      </c>
      <c r="B325" s="331">
        <f>'Market Data'!K327*100</f>
        <v>354.85839461743132</v>
      </c>
      <c r="C325" s="331">
        <f>'Market Data'!I327*100</f>
        <v>345.70626003210282</v>
      </c>
    </row>
    <row r="326" spans="1:3">
      <c r="A326" s="1">
        <f>'Market Data'!A328</f>
        <v>36525</v>
      </c>
      <c r="B326" s="331">
        <f>'Market Data'!K328*100</f>
        <v>350.63370364575235</v>
      </c>
      <c r="C326" s="331">
        <f>'Market Data'!I328*100</f>
        <v>350.32102728731945</v>
      </c>
    </row>
    <row r="327" spans="1:3">
      <c r="A327" s="1">
        <f>'Market Data'!A329</f>
        <v>36556</v>
      </c>
      <c r="B327" s="331">
        <f>'Market Data'!K329*100</f>
        <v>343.59255202628748</v>
      </c>
      <c r="C327" s="331">
        <f>'Market Data'!I329*100</f>
        <v>350.28089887640448</v>
      </c>
    </row>
    <row r="328" spans="1:3">
      <c r="A328" s="1">
        <f>'Market Data'!A330</f>
        <v>36585</v>
      </c>
      <c r="B328" s="331">
        <f>'Market Data'!K330*100</f>
        <v>357.20544515725294</v>
      </c>
      <c r="C328" s="331">
        <f>'Market Data'!I330*100</f>
        <v>344.86356340288921</v>
      </c>
    </row>
    <row r="329" spans="1:3">
      <c r="A329" s="1">
        <f>'Market Data'!A331</f>
        <v>36616</v>
      </c>
      <c r="B329" s="331">
        <f>'Market Data'!K331*100</f>
        <v>336.67657643561313</v>
      </c>
      <c r="C329" s="331">
        <f>'Market Data'!I331*100</f>
        <v>344.42215088282506</v>
      </c>
    </row>
    <row r="330" spans="1:3">
      <c r="A330" s="1">
        <f>'Market Data'!A332</f>
        <v>36646</v>
      </c>
      <c r="B330" s="331">
        <f>'Market Data'!K332*100</f>
        <v>328.02378344547077</v>
      </c>
      <c r="C330" s="331">
        <f>'Market Data'!I332*100</f>
        <v>347.67255216693417</v>
      </c>
    </row>
    <row r="331" spans="1:3">
      <c r="A331" s="1">
        <f>'Market Data'!A333</f>
        <v>36677</v>
      </c>
      <c r="B331" s="331">
        <f>'Market Data'!K333*100</f>
        <v>325.75496792364316</v>
      </c>
      <c r="C331" s="331">
        <f>'Market Data'!I333*100</f>
        <v>343.37881219903699</v>
      </c>
    </row>
    <row r="332" spans="1:3">
      <c r="A332" s="1">
        <f>'Market Data'!A334</f>
        <v>36707</v>
      </c>
      <c r="B332" s="331">
        <f>'Market Data'!K334*100</f>
        <v>353.02769519637042</v>
      </c>
      <c r="C332" s="331">
        <f>'Market Data'!I334*100</f>
        <v>342.4558587479936</v>
      </c>
    </row>
    <row r="333" spans="1:3">
      <c r="A333" s="1">
        <f>'Market Data'!A335</f>
        <v>36738</v>
      </c>
      <c r="B333" s="331">
        <f>'Market Data'!K335*100</f>
        <v>333.81317477703078</v>
      </c>
      <c r="C333" s="331">
        <f>'Market Data'!I335*100</f>
        <v>342.81701444622792</v>
      </c>
    </row>
    <row r="334" spans="1:3">
      <c r="A334" s="1">
        <f>'Market Data'!A336</f>
        <v>36769</v>
      </c>
      <c r="B334" s="331">
        <f>'Market Data'!K336*100</f>
        <v>334.75199499295945</v>
      </c>
      <c r="C334" s="331">
        <f>'Market Data'!I336*100</f>
        <v>341.49277688603536</v>
      </c>
    </row>
    <row r="335" spans="1:3">
      <c r="A335" s="1">
        <f>'Market Data'!A337</f>
        <v>36799</v>
      </c>
      <c r="B335" s="331">
        <f>'Market Data'!K337*100</f>
        <v>329.11907369738753</v>
      </c>
      <c r="C335" s="331">
        <f>'Market Data'!I337*100</f>
        <v>341.29213483146071</v>
      </c>
    </row>
    <row r="336" spans="1:3">
      <c r="A336" s="1">
        <f>'Market Data'!A338</f>
        <v>36830</v>
      </c>
      <c r="B336" s="331">
        <f>'Market Data'!K338*100</f>
        <v>314.88030042246965</v>
      </c>
      <c r="C336" s="331">
        <f>'Market Data'!I338*100</f>
        <v>340.89085072231143</v>
      </c>
    </row>
    <row r="337" spans="1:3">
      <c r="A337" s="1">
        <f>'Market Data'!A339</f>
        <v>36860</v>
      </c>
      <c r="B337" s="331">
        <f>'Market Data'!K339*100</f>
        <v>323.17321232983937</v>
      </c>
      <c r="C337" s="331">
        <f>'Market Data'!I339*100</f>
        <v>338.36276083467095</v>
      </c>
    </row>
    <row r="338" spans="1:3">
      <c r="A338" s="1">
        <f>'Market Data'!A340</f>
        <v>36891</v>
      </c>
      <c r="B338" s="331">
        <f>'Market Data'!K340*100</f>
        <v>325.98967297762533</v>
      </c>
      <c r="C338" s="331">
        <f>'Market Data'!I340*100</f>
        <v>336.83788121990369</v>
      </c>
    </row>
    <row r="339" spans="1:3">
      <c r="A339" s="1">
        <f>'Market Data'!A341</f>
        <v>36922</v>
      </c>
      <c r="B339" s="331">
        <f>'Market Data'!K341*100</f>
        <v>315.97559067438635</v>
      </c>
      <c r="C339" s="331">
        <f>'Market Data'!I341*100</f>
        <v>340.08828250401291</v>
      </c>
    </row>
    <row r="340" spans="1:3">
      <c r="A340" s="1">
        <f>'Market Data'!A342</f>
        <v>36950</v>
      </c>
      <c r="B340" s="331">
        <f>'Market Data'!K342*100</f>
        <v>318.00970114223173</v>
      </c>
      <c r="C340" s="331">
        <f>'Market Data'!I342*100</f>
        <v>341.89406099518465</v>
      </c>
    </row>
    <row r="341" spans="1:3">
      <c r="A341" s="1">
        <f>'Market Data'!A343</f>
        <v>36981</v>
      </c>
      <c r="B341" s="331">
        <f>'Market Data'!K343*100</f>
        <v>303.61445783132581</v>
      </c>
      <c r="C341" s="331">
        <f>'Market Data'!I343*100</f>
        <v>344.98394863563408</v>
      </c>
    </row>
    <row r="342" spans="1:3">
      <c r="A342" s="1">
        <f>'Market Data'!A344</f>
        <v>37011</v>
      </c>
      <c r="B342" s="331">
        <f>'Market Data'!K344*100</f>
        <v>313.15913002660045</v>
      </c>
      <c r="C342" s="331">
        <f>'Market Data'!I344*100</f>
        <v>348.11396468699843</v>
      </c>
    </row>
    <row r="343" spans="1:3">
      <c r="A343" s="1">
        <f>'Market Data'!A345</f>
        <v>37042</v>
      </c>
      <c r="B343" s="331">
        <f>'Market Data'!K345*100</f>
        <v>315.97559067438635</v>
      </c>
      <c r="C343" s="331">
        <f>'Market Data'!I345*100</f>
        <v>348.83627608346711</v>
      </c>
    </row>
    <row r="344" spans="1:3">
      <c r="A344" s="1">
        <f>'Market Data'!A346</f>
        <v>37072</v>
      </c>
      <c r="B344" s="331">
        <f>'Market Data'!K346*100</f>
        <v>323.79909247379175</v>
      </c>
      <c r="C344" s="331">
        <f>'Market Data'!I346*100</f>
        <v>351.92616372391655</v>
      </c>
    </row>
    <row r="345" spans="1:3">
      <c r="A345" s="1">
        <f>'Market Data'!A347</f>
        <v>37103</v>
      </c>
      <c r="B345" s="331">
        <f>'Market Data'!K347*100</f>
        <v>317.22735096229104</v>
      </c>
      <c r="C345" s="331">
        <f>'Market Data'!I347*100</f>
        <v>357.02247191011242</v>
      </c>
    </row>
    <row r="346" spans="1:3">
      <c r="A346" s="1">
        <f>'Market Data'!A348</f>
        <v>37134</v>
      </c>
      <c r="B346" s="331">
        <f>'Market Data'!K348*100</f>
        <v>329.35377875136948</v>
      </c>
      <c r="C346" s="331">
        <f>'Market Data'!I348*100</f>
        <v>361.55698234349921</v>
      </c>
    </row>
    <row r="347" spans="1:3">
      <c r="A347" s="1">
        <f>'Market Data'!A349</f>
        <v>37164</v>
      </c>
      <c r="B347" s="331">
        <f>'Market Data'!K349*100</f>
        <v>358.84838053512789</v>
      </c>
      <c r="C347" s="331">
        <f>'Market Data'!I349*100</f>
        <v>383.82825040128415</v>
      </c>
    </row>
    <row r="348" spans="1:3">
      <c r="A348" s="1">
        <f>'Market Data'!A350</f>
        <v>37195</v>
      </c>
      <c r="B348" s="331">
        <f>'Market Data'!K350*100</f>
        <v>337.56845564074513</v>
      </c>
      <c r="C348" s="331">
        <f>'Market Data'!I350*100</f>
        <v>367.77688603531305</v>
      </c>
    </row>
    <row r="349" spans="1:3">
      <c r="A349" s="1">
        <f>'Market Data'!A351</f>
        <v>37225</v>
      </c>
      <c r="B349" s="331">
        <f>'Market Data'!K351*100</f>
        <v>329.35377875136942</v>
      </c>
      <c r="C349" s="331">
        <f>'Market Data'!I351*100</f>
        <v>369.90369181380413</v>
      </c>
    </row>
    <row r="350" spans="1:3">
      <c r="A350" s="1">
        <f>'Market Data'!A352</f>
        <v>37256</v>
      </c>
      <c r="B350" s="331">
        <f>'Market Data'!K352*100</f>
        <v>336.47316538882831</v>
      </c>
      <c r="C350" s="331">
        <f>'Market Data'!I352*100</f>
        <v>374.79935794542536</v>
      </c>
    </row>
    <row r="351" spans="1:3">
      <c r="A351" s="1">
        <f>'Market Data'!A353</f>
        <v>37287</v>
      </c>
      <c r="B351" s="331">
        <f>'Market Data'!K353*100</f>
        <v>342.10608668440017</v>
      </c>
      <c r="C351" s="331">
        <f>'Market Data'!I353*100</f>
        <v>377.80898876404495</v>
      </c>
    </row>
    <row r="352" spans="1:3">
      <c r="A352" s="1">
        <f>'Market Data'!A354</f>
        <v>37315</v>
      </c>
      <c r="B352" s="331">
        <f>'Market Data'!K354*100</f>
        <v>364.01189172273536</v>
      </c>
      <c r="C352" s="331">
        <f>'Market Data'!I354*100</f>
        <v>377.76886035312998</v>
      </c>
    </row>
    <row r="353" spans="1:3">
      <c r="A353" s="1">
        <f>'Market Data'!A355</f>
        <v>37346</v>
      </c>
      <c r="B353" s="331">
        <f>'Market Data'!K355*100</f>
        <v>373.55656391800994</v>
      </c>
      <c r="C353" s="331">
        <f>'Market Data'!I355*100</f>
        <v>378.85232744783303</v>
      </c>
    </row>
    <row r="354" spans="1:3">
      <c r="A354" s="1">
        <f>'Market Data'!A356</f>
        <v>37376</v>
      </c>
      <c r="B354" s="331">
        <f>'Market Data'!K356*100</f>
        <v>382.63182600532025</v>
      </c>
      <c r="C354" s="331">
        <f>'Market Data'!I356*100</f>
        <v>376.28410914927775</v>
      </c>
    </row>
    <row r="355" spans="1:3">
      <c r="A355" s="1">
        <f>'Market Data'!A357</f>
        <v>37407</v>
      </c>
      <c r="B355" s="331">
        <f>'Market Data'!K357*100</f>
        <v>410.95290251916794</v>
      </c>
      <c r="C355" s="331">
        <f>'Market Data'!I357*100</f>
        <v>377.24719101123594</v>
      </c>
    </row>
    <row r="356" spans="1:3">
      <c r="A356" s="1">
        <f>'Market Data'!A358</f>
        <v>37437</v>
      </c>
      <c r="B356" s="331">
        <f>'Market Data'!K358*100</f>
        <v>392.02002816460674</v>
      </c>
      <c r="C356" s="331">
        <f>'Market Data'!I358*100</f>
        <v>378.85232744783303</v>
      </c>
    </row>
    <row r="357" spans="1:3">
      <c r="A357" s="1">
        <f>'Market Data'!A359</f>
        <v>37468</v>
      </c>
      <c r="B357" s="331">
        <f>'Market Data'!K359*100</f>
        <v>374.96479424190301</v>
      </c>
      <c r="C357" s="331">
        <f>'Market Data'!I359*100</f>
        <v>381.17977528089887</v>
      </c>
    </row>
    <row r="358" spans="1:3">
      <c r="A358" s="1">
        <f>'Market Data'!A360</f>
        <v>37499</v>
      </c>
      <c r="B358" s="331">
        <f>'Market Data'!K360*100</f>
        <v>389.36003755280899</v>
      </c>
      <c r="C358" s="331">
        <f>'Market Data'!I360*100</f>
        <v>376.36436597110753</v>
      </c>
    </row>
    <row r="359" spans="1:3">
      <c r="A359" s="1">
        <f>'Market Data'!A361</f>
        <v>37529</v>
      </c>
      <c r="B359" s="331">
        <f>'Market Data'!K361*100</f>
        <v>406.25880143952475</v>
      </c>
      <c r="C359" s="331">
        <f>'Market Data'!I361*100</f>
        <v>379.97592295345106</v>
      </c>
    </row>
    <row r="360" spans="1:3">
      <c r="A360" s="1">
        <f>'Market Data'!A362</f>
        <v>37560</v>
      </c>
      <c r="B360" s="331">
        <f>'Market Data'!K362*100</f>
        <v>397.1835393522145</v>
      </c>
      <c r="C360" s="331">
        <f>'Market Data'!I362*100</f>
        <v>383.14606741573033</v>
      </c>
    </row>
    <row r="361" spans="1:3">
      <c r="A361" s="1">
        <f>'Market Data'!A363</f>
        <v>37590</v>
      </c>
      <c r="B361" s="331">
        <f>'Market Data'!K363*100</f>
        <v>397.80941949616692</v>
      </c>
      <c r="C361" s="331">
        <f>'Market Data'!I363*100</f>
        <v>385.39325842696621</v>
      </c>
    </row>
    <row r="362" spans="1:3">
      <c r="A362" s="1">
        <f>'Market Data'!A364</f>
        <v>37621</v>
      </c>
      <c r="B362" s="331">
        <f>'Market Data'!K364*100</f>
        <v>444.59396025661135</v>
      </c>
      <c r="C362" s="331">
        <f>'Market Data'!I364*100</f>
        <v>389.64686998394865</v>
      </c>
    </row>
    <row r="363" spans="1:3">
      <c r="A363" s="1">
        <f>'Market Data'!A365</f>
        <v>37652</v>
      </c>
      <c r="B363" s="331">
        <f>'Market Data'!K365*100</f>
        <v>476.04443749022113</v>
      </c>
      <c r="C363" s="331">
        <f>'Market Data'!I365*100</f>
        <v>392.49598715890846</v>
      </c>
    </row>
    <row r="364" spans="1:3">
      <c r="A364" s="1">
        <f>'Market Data'!A366</f>
        <v>37680</v>
      </c>
      <c r="B364" s="331">
        <f>'Market Data'!K366*100</f>
        <v>447.56689094038541</v>
      </c>
      <c r="C364" s="331">
        <f>'Market Data'!I366*100</f>
        <v>396.86998394863571</v>
      </c>
    </row>
    <row r="365" spans="1:3">
      <c r="A365" s="1">
        <f>'Market Data'!A367</f>
        <v>37711</v>
      </c>
      <c r="B365" s="331">
        <f>'Market Data'!K367*100</f>
        <v>428.00813644187184</v>
      </c>
      <c r="C365" s="331">
        <f>'Market Data'!I367*100</f>
        <v>397.31139646869985</v>
      </c>
    </row>
    <row r="366" spans="1:3">
      <c r="A366" s="1">
        <f>'Market Data'!A368</f>
        <v>37741</v>
      </c>
      <c r="B366" s="331">
        <f>'Market Data'!K368*100</f>
        <v>429.72930683774103</v>
      </c>
      <c r="C366" s="331">
        <f>'Market Data'!I368*100</f>
        <v>401.60513643659715</v>
      </c>
    </row>
    <row r="367" spans="1:3">
      <c r="A367" s="1">
        <f>'Market Data'!A369</f>
        <v>37772</v>
      </c>
      <c r="B367" s="331">
        <f>'Market Data'!K369*100</f>
        <v>470.255046158661</v>
      </c>
      <c r="C367" s="331">
        <f>'Market Data'!I369*100</f>
        <v>409.14927768860355</v>
      </c>
    </row>
    <row r="368" spans="1:3">
      <c r="A368" s="1">
        <f>'Market Data'!A370</f>
        <v>37802</v>
      </c>
      <c r="B368" s="331">
        <f>'Market Data'!K370*100</f>
        <v>442.01220466280739</v>
      </c>
      <c r="C368" s="331">
        <f>'Market Data'!I370*100</f>
        <v>414.04494382022472</v>
      </c>
    </row>
    <row r="369" spans="1:3">
      <c r="A369" s="1">
        <f>'Market Data'!A371</f>
        <v>37833</v>
      </c>
      <c r="B369" s="331">
        <f>'Market Data'!K371*100</f>
        <v>454.45157252386218</v>
      </c>
      <c r="C369" s="331">
        <f>'Market Data'!I371*100</f>
        <v>416.65329052969503</v>
      </c>
    </row>
    <row r="370" spans="1:3">
      <c r="A370" s="1">
        <f>'Market Data'!A372</f>
        <v>37864</v>
      </c>
      <c r="B370" s="331">
        <f>'Market Data'!K372*100</f>
        <v>487.62322015334109</v>
      </c>
      <c r="C370" s="331">
        <f>'Market Data'!I372*100</f>
        <v>420.2247191011237</v>
      </c>
    </row>
    <row r="371" spans="1:3">
      <c r="A371" s="1">
        <f>'Market Data'!A373</f>
        <v>37894</v>
      </c>
      <c r="B371" s="331">
        <f>'Market Data'!K373*100</f>
        <v>502.95728368017575</v>
      </c>
      <c r="C371" s="331">
        <f>'Market Data'!I373*100</f>
        <v>420.54574638844304</v>
      </c>
    </row>
    <row r="372" spans="1:3">
      <c r="A372" s="1">
        <f>'Market Data'!A374</f>
        <v>37925</v>
      </c>
      <c r="B372" s="331">
        <f>'Market Data'!K374*100</f>
        <v>501.23611328430655</v>
      </c>
      <c r="C372" s="331">
        <f>'Market Data'!I374*100</f>
        <v>420.78651685393254</v>
      </c>
    </row>
    <row r="373" spans="1:3">
      <c r="A373" s="1">
        <f>'Market Data'!A375</f>
        <v>37955</v>
      </c>
      <c r="B373" s="331">
        <f>'Market Data'!K375*100</f>
        <v>522.98544828665365</v>
      </c>
      <c r="C373" s="331">
        <f>'Market Data'!I375*100</f>
        <v>421.30818619582664</v>
      </c>
    </row>
    <row r="374" spans="1:3">
      <c r="A374" s="1">
        <f>'Market Data'!A376</f>
        <v>37986</v>
      </c>
      <c r="B374" s="331">
        <f>'Market Data'!K376*100</f>
        <v>550.05476451259642</v>
      </c>
      <c r="C374" s="331">
        <f>'Market Data'!I376*100</f>
        <v>424.15730337078656</v>
      </c>
    </row>
    <row r="375" spans="1:3">
      <c r="A375" s="1">
        <f>'Market Data'!A377</f>
        <v>38017</v>
      </c>
      <c r="B375" s="331">
        <f>'Market Data'!K377*100</f>
        <v>529.71365983414239</v>
      </c>
      <c r="C375" s="331">
        <f>'Market Data'!I377*100</f>
        <v>424.07704654895673</v>
      </c>
    </row>
    <row r="376" spans="1:3">
      <c r="A376" s="1">
        <f>'Market Data'!A378</f>
        <v>38046</v>
      </c>
      <c r="B376" s="331">
        <f>'Market Data'!K378*100</f>
        <v>519.85604756689145</v>
      </c>
      <c r="C376" s="331">
        <f>'Market Data'!I378*100</f>
        <v>430.2568218298556</v>
      </c>
    </row>
    <row r="377" spans="1:3">
      <c r="A377" s="1">
        <f>'Market Data'!A379</f>
        <v>38077</v>
      </c>
      <c r="B377" s="331">
        <f>'Market Data'!K379*100</f>
        <v>567.26646847128825</v>
      </c>
      <c r="C377" s="331">
        <f>'Market Data'!I379*100</f>
        <v>433.1861958266453</v>
      </c>
    </row>
    <row r="378" spans="1:3">
      <c r="A378" s="1">
        <f>'Market Data'!A380</f>
        <v>38107</v>
      </c>
      <c r="B378" s="331">
        <f>'Market Data'!K380*100</f>
        <v>505.14786418400928</v>
      </c>
      <c r="C378" s="331">
        <f>'Market Data'!I380*100</f>
        <v>434.83146067415726</v>
      </c>
    </row>
    <row r="379" spans="1:3">
      <c r="A379" s="1">
        <f>'Market Data'!A381</f>
        <v>38138</v>
      </c>
      <c r="B379" s="331">
        <f>'Market Data'!K381*100</f>
        <v>518.91722735096278</v>
      </c>
      <c r="C379" s="331">
        <f>'Market Data'!I381*100</f>
        <v>435.0321027287319</v>
      </c>
    </row>
    <row r="380" spans="1:3">
      <c r="A380" s="1">
        <f>'Market Data'!A382</f>
        <v>38168</v>
      </c>
      <c r="B380" s="331">
        <f>'Market Data'!K382*100</f>
        <v>516.88311688311728</v>
      </c>
      <c r="C380" s="331">
        <f>'Market Data'!I382*100</f>
        <v>438.80417335473521</v>
      </c>
    </row>
    <row r="381" spans="1:3">
      <c r="A381" s="1">
        <f>'Market Data'!A383</f>
        <v>38199</v>
      </c>
      <c r="B381" s="331">
        <f>'Market Data'!K383*100</f>
        <v>511.87607573149785</v>
      </c>
      <c r="C381" s="331">
        <f>'Market Data'!I383*100</f>
        <v>438.0417335473515</v>
      </c>
    </row>
    <row r="382" spans="1:3">
      <c r="A382" s="1">
        <f>'Market Data'!A384</f>
        <v>38230</v>
      </c>
      <c r="B382" s="331">
        <f>'Market Data'!K384*100</f>
        <v>541.2924424972623</v>
      </c>
      <c r="C382" s="331">
        <f>'Market Data'!I384*100</f>
        <v>443.45906902086682</v>
      </c>
    </row>
    <row r="383" spans="1:3">
      <c r="A383" s="1">
        <f>'Market Data'!A385</f>
        <v>38260</v>
      </c>
      <c r="B383" s="331">
        <f>'Market Data'!K385*100</f>
        <v>554.43592552026337</v>
      </c>
      <c r="C383" s="331">
        <f>'Market Data'!I385*100</f>
        <v>446.7495987158909</v>
      </c>
    </row>
    <row r="384" spans="1:3">
      <c r="A384" s="1">
        <f>'Market Data'!A386</f>
        <v>38291</v>
      </c>
      <c r="B384" s="331">
        <f>'Market Data'!K386*100</f>
        <v>570.55233922703849</v>
      </c>
      <c r="C384" s="331">
        <f>'Market Data'!I386*100</f>
        <v>446.66934189406106</v>
      </c>
    </row>
    <row r="385" spans="1:3">
      <c r="A385" s="1">
        <f>'Market Data'!A387</f>
        <v>38321</v>
      </c>
      <c r="B385" s="331">
        <f>'Market Data'!K387*100</f>
        <v>605.60162728837486</v>
      </c>
      <c r="C385" s="331">
        <f>'Market Data'!I387*100</f>
        <v>451.44462279293742</v>
      </c>
    </row>
    <row r="386" spans="1:3">
      <c r="A386" s="1">
        <f>'Market Data'!A388</f>
        <v>38352</v>
      </c>
      <c r="B386" s="331">
        <f>'Market Data'!K388*100</f>
        <v>586.04287278986124</v>
      </c>
      <c r="C386" s="331">
        <f>'Market Data'!I388*100</f>
        <v>452.16693418940616</v>
      </c>
    </row>
    <row r="387" spans="1:3">
      <c r="A387" s="1">
        <f>'Market Data'!A389</f>
        <v>38383</v>
      </c>
      <c r="B387" s="331">
        <f>'Market Data'!K389*100</f>
        <v>561.24237208574618</v>
      </c>
      <c r="C387" s="331">
        <f>'Market Data'!I389*100</f>
        <v>448.59550561797749</v>
      </c>
    </row>
    <row r="388" spans="1:3">
      <c r="A388" s="1">
        <f>'Market Data'!A390</f>
        <v>38411</v>
      </c>
      <c r="B388" s="331">
        <f>'Market Data'!K390*100</f>
        <v>581.66171178219417</v>
      </c>
      <c r="C388" s="331">
        <f>'Market Data'!I390*100</f>
        <v>450.20064205457464</v>
      </c>
    </row>
    <row r="389" spans="1:3">
      <c r="A389" s="1">
        <f>'Market Data'!A391</f>
        <v>38442</v>
      </c>
      <c r="B389" s="331">
        <f>'Market Data'!K391*100</f>
        <v>570.2393991550623</v>
      </c>
      <c r="C389" s="331">
        <f>'Market Data'!I391*100</f>
        <v>450.12038523274481</v>
      </c>
    </row>
    <row r="390" spans="1:3">
      <c r="A390" s="1">
        <f>'Market Data'!A392</f>
        <v>38472</v>
      </c>
      <c r="B390" s="331">
        <f>'Market Data'!K392*100</f>
        <v>579.70583633234276</v>
      </c>
      <c r="C390" s="331">
        <f>'Market Data'!I392*100</f>
        <v>445.10433386837889</v>
      </c>
    </row>
    <row r="391" spans="1:3">
      <c r="A391" s="1">
        <f>'Market Data'!A393</f>
        <v>38503</v>
      </c>
      <c r="B391" s="331">
        <f>'Market Data'!K393*100</f>
        <v>552.87122516038221</v>
      </c>
      <c r="C391" s="331">
        <f>'Market Data'!I393*100</f>
        <v>448.15409309791335</v>
      </c>
    </row>
    <row r="392" spans="1:3">
      <c r="A392" s="1">
        <f>'Market Data'!A394</f>
        <v>38533</v>
      </c>
      <c r="B392" s="331">
        <f>'Market Data'!K394*100</f>
        <v>581.42700672821195</v>
      </c>
      <c r="C392" s="331">
        <f>'Market Data'!I394*100</f>
        <v>453.81219903691817</v>
      </c>
    </row>
    <row r="393" spans="1:3">
      <c r="A393" s="1">
        <f>'Market Data'!A395</f>
        <v>38564</v>
      </c>
      <c r="B393" s="331">
        <f>'Market Data'!K395*100</f>
        <v>572.50821467688979</v>
      </c>
      <c r="C393" s="331">
        <f>'Market Data'!I395*100</f>
        <v>449.35794542536121</v>
      </c>
    </row>
    <row r="394" spans="1:3">
      <c r="A394" s="1">
        <f>'Market Data'!A396</f>
        <v>38595</v>
      </c>
      <c r="B394" s="331">
        <f>'Market Data'!K396*100</f>
        <v>580.95759662024761</v>
      </c>
      <c r="C394" s="331">
        <f>'Market Data'!I396*100</f>
        <v>452.88924558587479</v>
      </c>
    </row>
    <row r="395" spans="1:3">
      <c r="A395" s="1">
        <f>'Market Data'!A397</f>
        <v>38625</v>
      </c>
      <c r="B395" s="331">
        <f>'Market Data'!K397*100</f>
        <v>634.31387889219252</v>
      </c>
      <c r="C395" s="331">
        <f>'Market Data'!I397*100</f>
        <v>453.21027287319424</v>
      </c>
    </row>
    <row r="396" spans="1:3">
      <c r="A396" s="1">
        <f>'Market Data'!A398</f>
        <v>38656</v>
      </c>
      <c r="B396" s="331">
        <f>'Market Data'!K398*100</f>
        <v>627.88296041308126</v>
      </c>
      <c r="C396" s="331">
        <f>'Market Data'!I398*100</f>
        <v>452.36757624398081</v>
      </c>
    </row>
    <row r="397" spans="1:3">
      <c r="A397" s="1">
        <f>'Market Data'!A399</f>
        <v>38686</v>
      </c>
      <c r="B397" s="331">
        <f>'Market Data'!K399*100</f>
        <v>671.52245345016479</v>
      </c>
      <c r="C397" s="331">
        <f>'Market Data'!I399*100</f>
        <v>452.20706260032102</v>
      </c>
    </row>
    <row r="398" spans="1:3">
      <c r="A398" s="1">
        <f>'Market Data'!A400</f>
        <v>38717</v>
      </c>
      <c r="B398" s="331">
        <f>'Market Data'!K400*100</f>
        <v>708.95008605852036</v>
      </c>
      <c r="C398" s="331">
        <f>'Market Data'!I400*100</f>
        <v>451.48475120385234</v>
      </c>
    </row>
    <row r="399" spans="1:3">
      <c r="A399" s="1">
        <f>'Market Data'!A401</f>
        <v>38748</v>
      </c>
      <c r="B399" s="331">
        <f>'Market Data'!K401*100</f>
        <v>790.15803473634867</v>
      </c>
      <c r="C399" s="331">
        <f>'Market Data'!I401*100</f>
        <v>453.57142857142856</v>
      </c>
    </row>
    <row r="400" spans="1:3">
      <c r="A400" s="1">
        <f>'Market Data'!A402</f>
        <v>38776</v>
      </c>
      <c r="B400" s="331">
        <f>'Market Data'!K402*100</f>
        <v>778.65748709122261</v>
      </c>
      <c r="C400" s="331">
        <f>'Market Data'!I402*100</f>
        <v>453.13001605136441</v>
      </c>
    </row>
    <row r="401" spans="1:3">
      <c r="A401" s="1">
        <f>'Market Data'!A403</f>
        <v>38807</v>
      </c>
      <c r="B401" s="331">
        <f>'Market Data'!K403*100</f>
        <v>813.23736504459453</v>
      </c>
      <c r="C401" s="331">
        <f>'Market Data'!I403*100</f>
        <v>455.05617977528095</v>
      </c>
    </row>
    <row r="402" spans="1:3">
      <c r="A402" s="1">
        <f>'Market Data'!A404</f>
        <v>38837</v>
      </c>
      <c r="B402" s="331">
        <f>'Market Data'!K404*100</f>
        <v>923.9868565169777</v>
      </c>
      <c r="C402" s="331">
        <f>'Market Data'!I404*100</f>
        <v>454.33386837881227</v>
      </c>
    </row>
    <row r="403" spans="1:3">
      <c r="A403" s="1">
        <f>'Market Data'!A405</f>
        <v>38868</v>
      </c>
      <c r="B403" s="331">
        <f>'Market Data'!K405*100</f>
        <v>909.54467219527544</v>
      </c>
      <c r="C403" s="331">
        <f>'Market Data'!I405*100</f>
        <v>456.6613162118781</v>
      </c>
    </row>
    <row r="404" spans="1:3">
      <c r="A404" s="1">
        <f>'Market Data'!A406</f>
        <v>38898</v>
      </c>
      <c r="B404" s="331">
        <f>'Market Data'!K406*100</f>
        <v>863.62071663276561</v>
      </c>
      <c r="C404" s="331">
        <f>'Market Data'!I406*100</f>
        <v>451.92616372391655</v>
      </c>
    </row>
    <row r="405" spans="1:3">
      <c r="A405" s="1">
        <f>'Market Data'!A407</f>
        <v>38929</v>
      </c>
      <c r="B405" s="331">
        <f>'Market Data'!K407*100</f>
        <v>896.32295415428018</v>
      </c>
      <c r="C405" s="331">
        <f>'Market Data'!I407*100</f>
        <v>450.72231139646874</v>
      </c>
    </row>
    <row r="406" spans="1:3">
      <c r="A406" s="1">
        <f>'Market Data'!A408</f>
        <v>38960</v>
      </c>
      <c r="B406" s="331">
        <f>'Market Data'!K408*100</f>
        <v>881.536535753404</v>
      </c>
      <c r="C406" s="331">
        <f>'Market Data'!I408*100</f>
        <v>450.72231139646874</v>
      </c>
    </row>
    <row r="407" spans="1:3">
      <c r="A407" s="1">
        <f>'Market Data'!A409</f>
        <v>38990</v>
      </c>
      <c r="B407" s="331">
        <f>'Market Data'!K409*100</f>
        <v>836.16022531685257</v>
      </c>
      <c r="C407" s="331">
        <f>'Market Data'!I409*100</f>
        <v>447.51203852327455</v>
      </c>
    </row>
    <row r="408" spans="1:3">
      <c r="A408" s="1">
        <f>'Market Data'!A410</f>
        <v>39021</v>
      </c>
      <c r="B408" s="331">
        <f>'Market Data'!K410*100</f>
        <v>849.14723830386572</v>
      </c>
      <c r="C408" s="331">
        <f>'Market Data'!I410*100</f>
        <v>449.87961476725519</v>
      </c>
    </row>
    <row r="409" spans="1:3">
      <c r="A409" s="1">
        <f>'Market Data'!A411</f>
        <v>39051</v>
      </c>
      <c r="B409" s="331">
        <f>'Market Data'!K411*100</f>
        <v>913.92583320294261</v>
      </c>
      <c r="C409" s="331">
        <f>'Market Data'!I411*100</f>
        <v>450.08025682182983</v>
      </c>
    </row>
    <row r="410" spans="1:3">
      <c r="A410" s="1">
        <f>'Market Data'!A412</f>
        <v>39082</v>
      </c>
      <c r="B410" s="331">
        <f>'Market Data'!K412*100</f>
        <v>896.24471913628645</v>
      </c>
      <c r="C410" s="331">
        <f>'Market Data'!I412*100</f>
        <v>448.39486356340285</v>
      </c>
    </row>
    <row r="411" spans="1:3">
      <c r="A411" s="1">
        <f>'Market Data'!A413</f>
        <v>39113</v>
      </c>
      <c r="B411" s="331">
        <f>'Market Data'!K413*100</f>
        <v>922.06227507432425</v>
      </c>
      <c r="C411" s="331">
        <f>'Market Data'!I413*100</f>
        <v>450.44141252006426</v>
      </c>
    </row>
    <row r="412" spans="1:3">
      <c r="A412" s="1">
        <f>'Market Data'!A414</f>
        <v>39141</v>
      </c>
      <c r="B412" s="331">
        <f>'Market Data'!K414*100</f>
        <v>947.33218588640364</v>
      </c>
      <c r="C412" s="331">
        <f>'Market Data'!I414*100</f>
        <v>446.95024077046554</v>
      </c>
    </row>
    <row r="413" spans="1:3">
      <c r="A413" s="1">
        <f>'Market Data'!A415</f>
        <v>39172</v>
      </c>
      <c r="B413" s="331">
        <f>'Market Data'!K415*100</f>
        <v>938.64809888906359</v>
      </c>
      <c r="C413" s="331">
        <f>'Market Data'!I415*100</f>
        <v>448.35473515248799</v>
      </c>
    </row>
    <row r="414" spans="1:3">
      <c r="A414" s="1">
        <f>'Market Data'!A416</f>
        <v>39202</v>
      </c>
      <c r="B414" s="331">
        <f>'Market Data'!K416*100</f>
        <v>961.57095916132175</v>
      </c>
      <c r="C414" s="331">
        <f>'Market Data'!I416*100</f>
        <v>452.96950240770462</v>
      </c>
    </row>
    <row r="415" spans="1:3">
      <c r="A415" s="1">
        <f>'Market Data'!A417</f>
        <v>39233</v>
      </c>
      <c r="B415" s="331">
        <f>'Market Data'!K417*100</f>
        <v>933.48458770145635</v>
      </c>
      <c r="C415" s="331">
        <f>'Market Data'!I417*100</f>
        <v>454.13322632423763</v>
      </c>
    </row>
    <row r="416" spans="1:3">
      <c r="A416" s="1">
        <f>'Market Data'!A418</f>
        <v>39263</v>
      </c>
      <c r="B416" s="331">
        <f>'Market Data'!K418*100</f>
        <v>916.50758879674663</v>
      </c>
      <c r="C416" s="331">
        <f>'Market Data'!I418*100</f>
        <v>449.03691813804176</v>
      </c>
    </row>
    <row r="417" spans="1:3">
      <c r="A417" s="1">
        <f>'Market Data'!A419</f>
        <v>39294</v>
      </c>
      <c r="B417" s="331">
        <f>'Market Data'!K419*100</f>
        <v>939.43044906900445</v>
      </c>
      <c r="C417" s="331">
        <f>'Market Data'!I419*100</f>
        <v>450.48154093097912</v>
      </c>
    </row>
    <row r="418" spans="1:3">
      <c r="A418" s="1">
        <f>'Market Data'!A420</f>
        <v>39325</v>
      </c>
      <c r="B418" s="331">
        <f>'Market Data'!K420*100</f>
        <v>953.51275230793431</v>
      </c>
      <c r="C418" s="331">
        <f>'Market Data'!I420*100</f>
        <v>452.28731942215086</v>
      </c>
    </row>
    <row r="419" spans="1:3">
      <c r="A419" s="1">
        <f>'Market Data'!A421</f>
        <v>39355</v>
      </c>
      <c r="B419" s="331">
        <f>'Market Data'!K421*100</f>
        <v>1063.5111876075746</v>
      </c>
      <c r="C419" s="331">
        <f>'Market Data'!I421*100</f>
        <v>452.04654895666135</v>
      </c>
    </row>
    <row r="420" spans="1:3">
      <c r="A420" s="1">
        <f>'Market Data'!A422</f>
        <v>39386</v>
      </c>
      <c r="B420" s="331">
        <f>'Market Data'!K422*100</f>
        <v>1146.753246753248</v>
      </c>
      <c r="C420" s="331">
        <f>'Market Data'!I422*100</f>
        <v>453.53130016051369</v>
      </c>
    </row>
    <row r="421" spans="1:3">
      <c r="A421" s="1">
        <f>'Market Data'!A423</f>
        <v>39416</v>
      </c>
      <c r="B421" s="331">
        <f>'Market Data'!K423*100</f>
        <v>1126.0209669848236</v>
      </c>
      <c r="C421" s="331">
        <f>'Market Data'!I423*100</f>
        <v>450.48154093097912</v>
      </c>
    </row>
    <row r="422" spans="1:3">
      <c r="A422" s="1">
        <f>'Market Data'!A424</f>
        <v>39447</v>
      </c>
      <c r="B422" s="331">
        <f>'Market Data'!K424*100</f>
        <v>1204.4906900328604</v>
      </c>
      <c r="C422" s="331">
        <f>'Market Data'!I424*100</f>
        <v>451.12359550561803</v>
      </c>
    </row>
    <row r="423" spans="1:3">
      <c r="A423" s="1">
        <f>'Market Data'!A425</f>
        <v>39478</v>
      </c>
      <c r="B423" s="331">
        <f>'Market Data'!K425*100</f>
        <v>1349.0690032858724</v>
      </c>
      <c r="C423" s="331">
        <f>'Market Data'!I425*100</f>
        <v>452.84911717495993</v>
      </c>
    </row>
    <row r="424" spans="1:3">
      <c r="A424" s="1">
        <f>'Market Data'!A426</f>
        <v>39507</v>
      </c>
      <c r="B424" s="331">
        <f>'Market Data'!K426*100</f>
        <v>1423.8616804881883</v>
      </c>
      <c r="C424" s="331">
        <f>'Market Data'!I426*100</f>
        <v>453.93258426966298</v>
      </c>
    </row>
    <row r="425" spans="1:3">
      <c r="A425" s="1">
        <f>'Market Data'!A427</f>
        <v>39538</v>
      </c>
      <c r="B425" s="331">
        <f>'Market Data'!K427*100</f>
        <v>1334.6737599749665</v>
      </c>
      <c r="C425" s="331">
        <f>'Market Data'!I427*100</f>
        <v>457.26324237560203</v>
      </c>
    </row>
    <row r="426" spans="1:3">
      <c r="A426" s="1">
        <f>'Market Data'!A428</f>
        <v>39568</v>
      </c>
      <c r="B426" s="331">
        <f>'Market Data'!K428*100</f>
        <v>1273.1028008136457</v>
      </c>
      <c r="C426" s="331">
        <f>'Market Data'!I428*100</f>
        <v>458.34670947030503</v>
      </c>
    </row>
    <row r="427" spans="1:3">
      <c r="A427" s="1">
        <f>'Market Data'!A429</f>
        <v>39599</v>
      </c>
      <c r="B427" s="331">
        <f>'Market Data'!K429*100</f>
        <v>1287.1068690345815</v>
      </c>
      <c r="C427" s="331">
        <f>'Market Data'!I429*100</f>
        <v>459.1492776886036</v>
      </c>
    </row>
    <row r="428" spans="1:3">
      <c r="A428" s="1">
        <f>'Market Data'!A430</f>
        <v>39629</v>
      </c>
      <c r="B428" s="331">
        <f>'Market Data'!K430*100</f>
        <v>1347.9737130339558</v>
      </c>
      <c r="C428" s="331">
        <f>'Market Data'!I430*100</f>
        <v>463.64365971107543</v>
      </c>
    </row>
    <row r="429" spans="1:3">
      <c r="A429" s="1">
        <f>'Market Data'!A431</f>
        <v>39660</v>
      </c>
      <c r="B429" s="331">
        <f>'Market Data'!K431*100</f>
        <v>1330.2925989672997</v>
      </c>
      <c r="C429" s="331">
        <f>'Market Data'!I431*100</f>
        <v>470.2648475120385</v>
      </c>
    </row>
    <row r="430" spans="1:3">
      <c r="A430" s="1">
        <f>'Market Data'!A432</f>
        <v>39691</v>
      </c>
      <c r="B430" s="331">
        <f>'Market Data'!K432*100</f>
        <v>1200.5007041151637</v>
      </c>
      <c r="C430" s="331">
        <f>'Market Data'!I432*100</f>
        <v>464.76725521669346</v>
      </c>
    </row>
    <row r="431" spans="1:3">
      <c r="A431" s="1">
        <f>'Market Data'!A433</f>
        <v>39721</v>
      </c>
      <c r="B431" s="331">
        <f>'Market Data'!K433*100</f>
        <v>1262.7757784384307</v>
      </c>
      <c r="C431" s="331">
        <f>'Market Data'!I433*100</f>
        <v>486.67736757624402</v>
      </c>
    </row>
    <row r="432" spans="1:3">
      <c r="A432" s="1">
        <f>'Market Data'!A434</f>
        <v>39752</v>
      </c>
      <c r="B432" s="331">
        <f>'Market Data'!K434*100</f>
        <v>1032.6083554999234</v>
      </c>
      <c r="C432" s="331">
        <f>'Market Data'!I434*100</f>
        <v>491.41252006420541</v>
      </c>
    </row>
    <row r="433" spans="1:3">
      <c r="A433" s="1">
        <f>'Market Data'!A435</f>
        <v>39782</v>
      </c>
      <c r="B433" s="331">
        <f>'Market Data'!K435*100</f>
        <v>1180.0031294007215</v>
      </c>
      <c r="C433" s="331">
        <f>'Market Data'!I435*100</f>
        <v>507.78491171749602</v>
      </c>
    </row>
    <row r="434" spans="1:3">
      <c r="A434" s="1">
        <f>'Market Data'!A436</f>
        <v>39813</v>
      </c>
      <c r="B434" s="331">
        <f>'Market Data'!K436*100</f>
        <v>1280.1439524331106</v>
      </c>
      <c r="C434" s="331">
        <f>'Market Data'!I436*100</f>
        <v>542.73675762439802</v>
      </c>
    </row>
    <row r="435" spans="1:3">
      <c r="A435" s="1">
        <f>'Market Data'!A437</f>
        <v>39844</v>
      </c>
      <c r="B435" s="331">
        <f>'Market Data'!K437*100</f>
        <v>1351.8072289156644</v>
      </c>
      <c r="C435" s="331">
        <f>'Market Data'!I437*100</f>
        <v>535.15248796147671</v>
      </c>
    </row>
    <row r="436" spans="1:3">
      <c r="A436" s="1">
        <f>'Market Data'!A438</f>
        <v>39872</v>
      </c>
      <c r="B436" s="331">
        <f>'Market Data'!K438*100</f>
        <v>1374.4484431231438</v>
      </c>
      <c r="C436" s="331">
        <f>'Market Data'!I438*100</f>
        <v>528.89245585874801</v>
      </c>
    </row>
    <row r="437" spans="1:3">
      <c r="A437" s="1">
        <f>'Market Data'!A439</f>
        <v>39903</v>
      </c>
      <c r="B437" s="331">
        <f>'Market Data'!K439*100</f>
        <v>1338.5072758566753</v>
      </c>
      <c r="C437" s="331">
        <f>'Market Data'!I439*100</f>
        <v>533.5874799357947</v>
      </c>
    </row>
    <row r="438" spans="1:3">
      <c r="A438" s="1">
        <f>'Market Data'!A440</f>
        <v>39933</v>
      </c>
      <c r="B438" s="331">
        <f>'Market Data'!K440*100</f>
        <v>1289.7668596463795</v>
      </c>
      <c r="C438" s="331">
        <f>'Market Data'!I440*100</f>
        <v>546.70947030497587</v>
      </c>
    </row>
    <row r="439" spans="1:3">
      <c r="A439" s="1">
        <f>'Market Data'!A441</f>
        <v>39964</v>
      </c>
      <c r="B439" s="331">
        <f>'Market Data'!K441*100</f>
        <v>1432.1232983883606</v>
      </c>
      <c r="C439" s="331">
        <f>'Market Data'!I441*100</f>
        <v>549.07704654895667</v>
      </c>
    </row>
    <row r="440" spans="1:3">
      <c r="A440" s="1">
        <f>'Market Data'!A442</f>
        <v>39994</v>
      </c>
      <c r="B440" s="331">
        <f>'Market Data'!K442*100</f>
        <v>1349.694883429825</v>
      </c>
      <c r="C440" s="331">
        <f>'Market Data'!I442*100</f>
        <v>565.65008025682187</v>
      </c>
    </row>
    <row r="441" spans="1:3">
      <c r="A441" s="1">
        <f>'Market Data'!A443</f>
        <v>40025</v>
      </c>
      <c r="B441" s="331">
        <f>'Market Data'!K443*100</f>
        <v>1392.7241433265549</v>
      </c>
      <c r="C441" s="331">
        <f>'Market Data'!I443*100</f>
        <v>567.13483146067415</v>
      </c>
    </row>
    <row r="442" spans="1:3">
      <c r="A442" s="1">
        <f>'Market Data'!A444</f>
        <v>40056</v>
      </c>
      <c r="B442" s="331">
        <f>'Market Data'!K444*100</f>
        <v>1388.327335315289</v>
      </c>
      <c r="C442" s="331">
        <f>'Market Data'!I444*100</f>
        <v>566.13162118780099</v>
      </c>
    </row>
    <row r="443" spans="1:3">
      <c r="A443" s="1">
        <f>'Market Data'!A445</f>
        <v>40086</v>
      </c>
      <c r="B443" s="331">
        <f>'Market Data'!K445*100</f>
        <v>1476.7485526521693</v>
      </c>
      <c r="C443" s="331">
        <f>'Market Data'!I445*100</f>
        <v>568.09791332263251</v>
      </c>
    </row>
    <row r="444" spans="1:3">
      <c r="A444" s="1">
        <f>'Market Data'!A446</f>
        <v>40117</v>
      </c>
      <c r="B444" s="331">
        <f>'Market Data'!K446*100</f>
        <v>1535.8159912376802</v>
      </c>
      <c r="C444" s="331">
        <f>'Market Data'!I446*100</f>
        <v>573.23434991974318</v>
      </c>
    </row>
    <row r="445" spans="1:3">
      <c r="A445" s="1">
        <f>'Market Data'!A447</f>
        <v>40147</v>
      </c>
      <c r="B445" s="331">
        <f>'Market Data'!K447*100</f>
        <v>1745.7674855265243</v>
      </c>
      <c r="C445" s="331">
        <f>'Market Data'!I447*100</f>
        <v>575.36115569823437</v>
      </c>
    </row>
    <row r="446" spans="1:3">
      <c r="A446" s="1">
        <f>'Market Data'!A448</f>
        <v>40178</v>
      </c>
      <c r="B446" s="331">
        <f>'Market Data'!K448*100</f>
        <v>1616.4450007823525</v>
      </c>
      <c r="C446" s="331">
        <f>'Market Data'!I448*100</f>
        <v>579.2937399678973</v>
      </c>
    </row>
    <row r="447" spans="1:3">
      <c r="A447" s="1">
        <f>'Market Data'!A449</f>
        <v>40209</v>
      </c>
      <c r="B447" s="331">
        <f>'Market Data'!K449*100</f>
        <v>1591.7540291034288</v>
      </c>
      <c r="C447" s="331">
        <f>'Market Data'!I449*100</f>
        <v>572.03049759229532</v>
      </c>
    </row>
    <row r="448" spans="1:3">
      <c r="A448" s="1">
        <f>'Market Data'!A450</f>
        <v>40237</v>
      </c>
      <c r="B448" s="331">
        <f>'Market Data'!K450*100</f>
        <v>1648.6934751995016</v>
      </c>
      <c r="C448" s="331">
        <f>'Market Data'!I450*100</f>
        <v>582.10272873194219</v>
      </c>
    </row>
    <row r="449" spans="1:3">
      <c r="A449" s="1">
        <f>'Market Data'!A451</f>
        <v>40268</v>
      </c>
      <c r="B449" s="331">
        <f>'Market Data'!K451*100</f>
        <v>1641.9026756376177</v>
      </c>
      <c r="C449" s="331">
        <f>'Market Data'!I451*100</f>
        <v>586.95826645264856</v>
      </c>
    </row>
    <row r="450" spans="1:3">
      <c r="A450" s="1">
        <f>'Market Data'!A452</f>
        <v>40298</v>
      </c>
      <c r="B450" s="331">
        <f>'Market Data'!K452*100</f>
        <v>1744.8286653105952</v>
      </c>
      <c r="C450" s="331">
        <f>'Market Data'!I452*100</f>
        <v>581.78170144462285</v>
      </c>
    </row>
    <row r="451" spans="1:3">
      <c r="A451" s="1">
        <f>'Market Data'!A453</f>
        <v>40329</v>
      </c>
      <c r="B451" s="331">
        <f>'Market Data'!K453*100</f>
        <v>1803.1450477233634</v>
      </c>
      <c r="C451" s="331">
        <f>'Market Data'!I453*100</f>
        <v>586.23595505617971</v>
      </c>
    </row>
    <row r="452" spans="1:3">
      <c r="A452" s="1">
        <f>'Market Data'!A454</f>
        <v>40359</v>
      </c>
      <c r="B452" s="331">
        <f>'Market Data'!K454*100</f>
        <v>1843.952433109062</v>
      </c>
      <c r="C452" s="331">
        <f>'Market Data'!I454*100</f>
        <v>594.86356340288933</v>
      </c>
    </row>
    <row r="453" spans="1:3">
      <c r="A453" s="1">
        <f>'Market Data'!A455</f>
        <v>40390</v>
      </c>
      <c r="B453" s="331">
        <f>'Market Data'!K455*100</f>
        <v>1747.9111250195608</v>
      </c>
      <c r="C453" s="331">
        <f>'Market Data'!I455*100</f>
        <v>591.81380417335481</v>
      </c>
    </row>
    <row r="454" spans="1:3">
      <c r="A454" s="1">
        <f>'Market Data'!A456</f>
        <v>40421</v>
      </c>
      <c r="B454" s="331">
        <f>'Market Data'!K456*100</f>
        <v>1851.8072289156653</v>
      </c>
      <c r="C454" s="331">
        <f>'Market Data'!I456*100</f>
        <v>601.7255216693419</v>
      </c>
    </row>
    <row r="455" spans="1:3">
      <c r="A455" s="1">
        <f>'Market Data'!A457</f>
        <v>40451</v>
      </c>
      <c r="B455" s="331">
        <f>'Market Data'!K457*100</f>
        <v>1947.4730089187947</v>
      </c>
      <c r="C455" s="331">
        <f>'Market Data'!I457*100</f>
        <v>608.74799357945437</v>
      </c>
    </row>
    <row r="456" spans="1:3">
      <c r="A456" s="1">
        <f>'Market Data'!A458</f>
        <v>40482</v>
      </c>
      <c r="B456" s="331">
        <f>'Market Data'!K458*100</f>
        <v>2027.053669222347</v>
      </c>
      <c r="C456" s="331">
        <f>'Market Data'!I458*100</f>
        <v>614.44622792937412</v>
      </c>
    </row>
    <row r="457" spans="1:3">
      <c r="A457" s="1">
        <f>'Market Data'!A459</f>
        <v>40512</v>
      </c>
      <c r="B457" s="331">
        <f>'Market Data'!K459*100</f>
        <v>2069.0345798779563</v>
      </c>
      <c r="C457" s="331">
        <f>'Market Data'!I459*100</f>
        <v>633.70786516853934</v>
      </c>
    </row>
    <row r="458" spans="1:3">
      <c r="A458" s="1">
        <f>'Market Data'!A460</f>
        <v>40543</v>
      </c>
      <c r="B458" s="331">
        <f>'Market Data'!K460*100</f>
        <v>2124.0650915349743</v>
      </c>
      <c r="C458" s="331">
        <f>'Market Data'!I460*100</f>
        <v>637.03852327447839</v>
      </c>
    </row>
    <row r="459" spans="1:3">
      <c r="A459" s="1">
        <f>'Market Data'!A461</f>
        <v>40574</v>
      </c>
      <c r="B459" s="331">
        <f>'Market Data'!K461*100</f>
        <v>1985.2448756063247</v>
      </c>
      <c r="C459" s="331">
        <f>'Market Data'!I461*100</f>
        <v>643.78009630818622</v>
      </c>
    </row>
    <row r="460" spans="1:3">
      <c r="A460" s="1">
        <f>'Market Data'!A462</f>
        <v>40602</v>
      </c>
      <c r="B460" s="331">
        <f>'Market Data'!K462*100</f>
        <v>2108.3085589109719</v>
      </c>
      <c r="C460" s="331">
        <f>'Market Data'!I462*100</f>
        <v>651.44462279293737</v>
      </c>
    </row>
    <row r="461" spans="1:3">
      <c r="A461" s="1">
        <f>'Market Data'!A463</f>
        <v>40633</v>
      </c>
      <c r="B461" s="331">
        <f>'Market Data'!K463*100</f>
        <v>2140.9638554216904</v>
      </c>
      <c r="C461" s="331">
        <f>'Market Data'!I463*100</f>
        <v>658.94863563402885</v>
      </c>
    </row>
    <row r="462" spans="1:3">
      <c r="A462" s="1">
        <f>'Market Data'!A464</f>
        <v>40663</v>
      </c>
      <c r="B462" s="331">
        <f>'Market Data'!K464*100</f>
        <v>2346.7219527460529</v>
      </c>
      <c r="C462" s="331">
        <f>'Market Data'!I464*100</f>
        <v>662.76083467094702</v>
      </c>
    </row>
    <row r="463" spans="1:3">
      <c r="A463" s="1">
        <f>'Market Data'!A465</f>
        <v>40694</v>
      </c>
      <c r="B463" s="331">
        <f>'Market Data'!K465*100</f>
        <v>2302.957283680179</v>
      </c>
      <c r="C463" s="331">
        <f>'Market Data'!I465*100</f>
        <v>677.68860353130015</v>
      </c>
    </row>
    <row r="464" spans="1:3">
      <c r="A464" s="1">
        <f>'Market Data'!A466</f>
        <v>40724</v>
      </c>
      <c r="B464" s="331">
        <f>'Market Data'!K466*100</f>
        <v>2247.3321858864065</v>
      </c>
      <c r="C464" s="331">
        <f>'Market Data'!I466*100</f>
        <v>684.9117174959872</v>
      </c>
    </row>
    <row r="465" spans="1:3">
      <c r="A465" s="1">
        <f>'Market Data'!A467</f>
        <v>40755</v>
      </c>
      <c r="B465" s="331">
        <f>'Market Data'!K467*100</f>
        <v>2445.8457205445193</v>
      </c>
      <c r="C465" s="331">
        <f>'Market Data'!I467*100</f>
        <v>703.2102728731943</v>
      </c>
    </row>
    <row r="466" spans="1:3">
      <c r="A466" s="1">
        <f>'Market Data'!A468</f>
        <v>40786</v>
      </c>
      <c r="B466" s="331">
        <f>'Market Data'!K468*100</f>
        <v>2756.4387419809145</v>
      </c>
      <c r="C466" s="331">
        <f>'Market Data'!I468*100</f>
        <v>748.07383627608351</v>
      </c>
    </row>
    <row r="467" spans="1:3">
      <c r="A467" s="1">
        <f>'Market Data'!A469</f>
        <v>40816</v>
      </c>
      <c r="B467" s="331">
        <f>'Market Data'!K469*100</f>
        <v>2440.7447973713065</v>
      </c>
      <c r="C467" s="331">
        <f>'Market Data'!I469*100</f>
        <v>753.81219903691806</v>
      </c>
    </row>
    <row r="468" spans="1:3">
      <c r="A468" s="1">
        <f>'Market Data'!A470</f>
        <v>40847</v>
      </c>
      <c r="B468" s="331">
        <f>'Market Data'!K470*100</f>
        <v>2582.9917070880961</v>
      </c>
      <c r="C468" s="331">
        <f>'Market Data'!I470*100</f>
        <v>758.54735152487967</v>
      </c>
    </row>
    <row r="469" spans="1:3">
      <c r="A469" s="1">
        <f>'Market Data'!A471</f>
        <v>40877</v>
      </c>
      <c r="B469" s="331">
        <f>'Market Data'!K471*100</f>
        <v>2632.5144734783321</v>
      </c>
      <c r="C469" s="331">
        <f>'Market Data'!I471*100</f>
        <v>769.50240770465507</v>
      </c>
    </row>
    <row r="470" spans="1:3">
      <c r="A470" s="1">
        <f>'Market Data'!A472</f>
        <v>40908</v>
      </c>
      <c r="B470" s="331">
        <f>'Market Data'!K472*100</f>
        <v>2348.6152401815084</v>
      </c>
      <c r="C470" s="331">
        <f>'Market Data'!I472*100</f>
        <v>768.45906902086676</v>
      </c>
    </row>
    <row r="471" spans="1:3">
      <c r="A471" s="1">
        <f>'Market Data'!A473</f>
        <v>40939</v>
      </c>
      <c r="B471" s="331">
        <f>'Market Data'!K473*100</f>
        <v>2619.0736973869539</v>
      </c>
      <c r="C471" s="331">
        <f>'Market Data'!I473*100</f>
        <v>783.58747993579459</v>
      </c>
    </row>
    <row r="472" spans="1:3">
      <c r="A472" s="1">
        <f>'Market Data'!A474</f>
        <v>40968</v>
      </c>
      <c r="B472" s="331">
        <f>'Market Data'!K474*100</f>
        <v>2554.9209826318292</v>
      </c>
      <c r="C472" s="331">
        <f>'Market Data'!I474*100</f>
        <v>786.79775280898878</v>
      </c>
    </row>
    <row r="473" spans="1:3">
      <c r="A473" s="1">
        <f>'Market Data'!A475</f>
        <v>40999</v>
      </c>
      <c r="B473" s="331">
        <f>'Market Data'!K475*100</f>
        <v>2510.1549053356321</v>
      </c>
      <c r="C473" s="331">
        <f>'Market Data'!I475*100</f>
        <v>794.3820224719102</v>
      </c>
    </row>
    <row r="474" spans="1:3">
      <c r="A474" s="1">
        <f>'Market Data'!A476</f>
        <v>41029</v>
      </c>
      <c r="B474" s="331">
        <f>'Market Data'!K476*100</f>
        <v>2504.8349241120363</v>
      </c>
      <c r="C474" s="331">
        <f>'Market Data'!I476*100</f>
        <v>802.12680577849119</v>
      </c>
    </row>
    <row r="475" spans="1:3">
      <c r="A475" s="1">
        <f>'Market Data'!A477</f>
        <v>41060</v>
      </c>
      <c r="B475" s="331">
        <f>'Market Data'!K477*100</f>
        <v>2341.7305585980321</v>
      </c>
      <c r="C475" s="331">
        <f>'Market Data'!I477*100</f>
        <v>805.53772070625996</v>
      </c>
    </row>
    <row r="476" spans="1:3">
      <c r="A476" s="1">
        <f>'Market Data'!A478</f>
        <v>41090</v>
      </c>
      <c r="B476" s="331">
        <f>'Market Data'!K478*100</f>
        <v>2399.5305898920392</v>
      </c>
      <c r="C476" s="331">
        <f>'Market Data'!I478*100</f>
        <v>813.72391653290526</v>
      </c>
    </row>
    <row r="477" spans="1:3">
      <c r="A477" s="1">
        <f>'Market Data'!A479</f>
        <v>41121</v>
      </c>
      <c r="B477" s="331">
        <f>'Market Data'!K479*100</f>
        <v>2426.3339070568018</v>
      </c>
      <c r="C477" s="331">
        <f>'Market Data'!I479*100</f>
        <v>830.21669341894062</v>
      </c>
    </row>
    <row r="478" spans="1:3">
      <c r="A478" s="1">
        <f>'Market Data'!A480</f>
        <v>41152</v>
      </c>
      <c r="B478" s="331">
        <f>'Market Data'!K480*100</f>
        <v>2547.2383038648131</v>
      </c>
      <c r="C478" s="331">
        <f>'Market Data'!I480*100</f>
        <v>842.53611556982355</v>
      </c>
    </row>
    <row r="479" spans="1:3">
      <c r="A479" s="1">
        <f>'Market Data'!A481</f>
        <v>41182</v>
      </c>
      <c r="B479" s="331">
        <f>'Market Data'!K481*100</f>
        <v>2673.0402127992525</v>
      </c>
      <c r="C479" s="331">
        <f>'Market Data'!I481*100</f>
        <v>859.06902086677383</v>
      </c>
    </row>
    <row r="480" spans="1:3">
      <c r="A480" s="1">
        <f>'Market Data'!A482</f>
        <v>41213</v>
      </c>
      <c r="B480" s="331">
        <f>'Market Data'!K482*100</f>
        <v>2592.301674229388</v>
      </c>
      <c r="C480" s="331">
        <f>'Market Data'!I482*100</f>
        <v>871.91011235955057</v>
      </c>
    </row>
    <row r="481" spans="1:3">
      <c r="A481" s="1">
        <f>'Market Data'!A483</f>
        <v>41243</v>
      </c>
      <c r="B481" s="331">
        <f>'Market Data'!K483*100</f>
        <v>2583.429823188862</v>
      </c>
      <c r="C481" s="331">
        <f>'Market Data'!I483*100</f>
        <v>872.51203852327455</v>
      </c>
    </row>
    <row r="482" spans="1:3">
      <c r="A482" s="1">
        <f>'Market Data'!A484</f>
        <v>41274</v>
      </c>
      <c r="B482" s="331">
        <f>'Market Data'!K484*100</f>
        <v>2521.4207479267748</v>
      </c>
      <c r="C482" s="331">
        <f>'Market Data'!I484*100</f>
        <v>887.64044943820227</v>
      </c>
    </row>
    <row r="483" spans="1:3">
      <c r="A483" s="1">
        <f>'Market Data'!A485</f>
        <v>41305</v>
      </c>
      <c r="B483" s="331">
        <f>'Market Data'!K485*100</f>
        <v>2503.1919887341601</v>
      </c>
      <c r="C483" s="331">
        <f>'Market Data'!I485*100</f>
        <v>892.53611556982355</v>
      </c>
    </row>
    <row r="484" spans="1:3">
      <c r="A484" s="1">
        <f>'Market Data'!A486</f>
        <v>41333</v>
      </c>
      <c r="B484" s="331">
        <f>'Market Data'!K486*100</f>
        <v>2371.6163354717592</v>
      </c>
      <c r="C484" s="331">
        <f>'Market Data'!I486*100</f>
        <v>892.0144462279294</v>
      </c>
    </row>
    <row r="485" spans="1:3">
      <c r="A485" s="1">
        <f>'Market Data'!A487</f>
        <v>41364</v>
      </c>
      <c r="B485" s="331">
        <f>'Market Data'!K487*100</f>
        <v>2399.6088249100321</v>
      </c>
      <c r="C485" s="331">
        <f>'Market Data'!I487*100</f>
        <v>895.26484751203861</v>
      </c>
    </row>
    <row r="486" spans="1:3">
      <c r="A486" s="1">
        <f>'Market Data'!A488</f>
        <v>41394</v>
      </c>
      <c r="B486" s="331">
        <f>'Market Data'!K488*100</f>
        <v>2210.6086684399957</v>
      </c>
      <c r="C486" s="331">
        <f>'Market Data'!I488*100</f>
        <v>909.2696629213483</v>
      </c>
    </row>
    <row r="487" spans="1:3">
      <c r="A487" s="1">
        <f>'Market Data'!A489</f>
        <v>41425</v>
      </c>
      <c r="B487" s="331">
        <f>'Market Data'!K489*100</f>
        <v>2071.4911594429682</v>
      </c>
      <c r="C487" s="331">
        <f>'Market Data'!I489*100</f>
        <v>915.32905296950241</v>
      </c>
    </row>
    <row r="488" spans="1:3">
      <c r="A488" s="1">
        <f>'Market Data'!A490</f>
        <v>41455</v>
      </c>
      <c r="B488" s="331">
        <f>'Market Data'!K490*100</f>
        <v>1831.6695352839947</v>
      </c>
      <c r="C488" s="331">
        <f>'Market Data'!I490*100</f>
        <v>915.77046548956673</v>
      </c>
    </row>
    <row r="489" spans="1:3">
      <c r="A489" s="1">
        <f>'Market Data'!A491</f>
        <v>41486</v>
      </c>
      <c r="B489" s="331">
        <f>'Market Data'!K491*100</f>
        <v>1973.3375058676281</v>
      </c>
      <c r="C489" s="331">
        <f>'Market Data'!I491*100</f>
        <v>921.50882825040128</v>
      </c>
    </row>
    <row r="490" spans="1:3">
      <c r="A490" s="1">
        <f>'Market Data'!A492</f>
        <v>41517</v>
      </c>
      <c r="B490" s="331">
        <f>'Market Data'!K492*100</f>
        <v>2083.1794711312805</v>
      </c>
      <c r="C490" s="331">
        <f>'Market Data'!I492*100</f>
        <v>924.15730337078662</v>
      </c>
    </row>
    <row r="491" spans="1:3">
      <c r="A491" s="1">
        <f>'Market Data'!A493</f>
        <v>41547</v>
      </c>
      <c r="B491" s="331">
        <f>'Market Data'!K493*100</f>
        <v>1979.5337192927573</v>
      </c>
      <c r="C491" s="331">
        <f>'Market Data'!I493*100</f>
        <v>937.11878009630811</v>
      </c>
    </row>
    <row r="492" spans="1:3">
      <c r="A492" s="1">
        <f>'Market Data'!A494</f>
        <v>41578</v>
      </c>
      <c r="B492" s="331">
        <f>'Market Data'!K494*100</f>
        <v>1970.1924581442672</v>
      </c>
      <c r="C492" s="331">
        <f>'Market Data'!I494*100</f>
        <v>952.40770465489572</v>
      </c>
    </row>
    <row r="493" spans="1:3">
      <c r="A493" s="1">
        <f>'Market Data'!A495</f>
        <v>41608</v>
      </c>
      <c r="B493" s="331">
        <f>'Market Data'!K495*100</f>
        <v>1861.1171960569568</v>
      </c>
      <c r="C493" s="331">
        <f>'Market Data'!I495*100</f>
        <v>953.37078651685397</v>
      </c>
    </row>
    <row r="494" spans="1:3">
      <c r="A494" s="1">
        <f>'Market Data'!A496</f>
        <v>41639</v>
      </c>
      <c r="B494" s="331">
        <f>'Market Data'!K496*100</f>
        <v>1780.2065404475063</v>
      </c>
      <c r="C494" s="331">
        <f>'Market Data'!I496*100</f>
        <v>969.22150882825042</v>
      </c>
    </row>
    <row r="495" spans="1:3">
      <c r="A495" s="1">
        <f>'Market Data'!A497</f>
        <v>41670</v>
      </c>
      <c r="B495" s="331">
        <f>'Market Data'!K497*100</f>
        <v>1847.3478328900032</v>
      </c>
      <c r="C495" s="331">
        <f>'Market Data'!I497*100</f>
        <v>981.98234349919767</v>
      </c>
    </row>
    <row r="496" spans="1:3">
      <c r="A496" s="1">
        <f>'Market Data'!A498</f>
        <v>41698</v>
      </c>
      <c r="B496" s="331">
        <f>'Market Data'!K498*100</f>
        <v>1975.4029103426712</v>
      </c>
      <c r="C496" s="331">
        <f>'Market Data'!I498*100</f>
        <v>993.82022471910125</v>
      </c>
    </row>
    <row r="497" spans="1:3">
      <c r="A497" s="1">
        <f>'Market Data'!A499</f>
        <v>41729</v>
      </c>
      <c r="B497" s="331">
        <f>'Market Data'!K499*100</f>
        <v>1909.0909090909108</v>
      </c>
      <c r="C497" s="331">
        <f>'Market Data'!I499*100</f>
        <v>1005.4173354735152</v>
      </c>
    </row>
    <row r="498" spans="1:3">
      <c r="A498" s="1">
        <f>'Market Data'!A500</f>
        <v>41759</v>
      </c>
      <c r="B498" s="331">
        <f>'Market Data'!K500*100</f>
        <v>1920.966984822408</v>
      </c>
      <c r="C498" s="331">
        <f>'Market Data'!I500*100</f>
        <v>1014.9277688603534</v>
      </c>
    </row>
    <row r="499" spans="1:3">
      <c r="A499" s="1">
        <f>'Market Data'!A501</f>
        <v>41790</v>
      </c>
      <c r="B499" s="331">
        <f>'Market Data'!K501*100</f>
        <v>1855.3747457361933</v>
      </c>
      <c r="C499" s="331">
        <f>'Market Data'!I501*100</f>
        <v>1021.4686998394864</v>
      </c>
    </row>
    <row r="500" spans="1:3">
      <c r="A500" s="1">
        <f>'Market Data'!A502</f>
        <v>41820</v>
      </c>
      <c r="B500" s="331">
        <f>'Market Data'!K502*100</f>
        <v>1976.8737286809592</v>
      </c>
      <c r="C500" s="331">
        <f>'Market Data'!I502*100</f>
        <v>1035.4333868378812</v>
      </c>
    </row>
    <row r="501" spans="1:3">
      <c r="A501" s="1">
        <f>'Market Data'!A503</f>
        <v>41851</v>
      </c>
      <c r="B501" s="331">
        <f>'Market Data'!K503*100</f>
        <v>1906.8690345798796</v>
      </c>
      <c r="C501" s="331">
        <f>'Market Data'!I503*100</f>
        <v>1040.4494382022472</v>
      </c>
    </row>
    <row r="502" spans="1:3">
      <c r="A502" s="1">
        <f>'Market Data'!A504</f>
        <v>41882</v>
      </c>
      <c r="B502" s="331">
        <f>'Market Data'!K504*100</f>
        <v>1914.2700672821175</v>
      </c>
      <c r="C502" s="331">
        <f>'Market Data'!I504*100</f>
        <v>1025</v>
      </c>
    </row>
    <row r="503" spans="1:3">
      <c r="A503" s="1">
        <f>'Market Data'!A505</f>
        <v>41912</v>
      </c>
      <c r="B503" s="331">
        <f>'Market Data'!K505*100</f>
        <v>1790.3927397903321</v>
      </c>
      <c r="C503" s="331">
        <f>'Market Data'!I505*100</f>
        <v>1048.6356340288926</v>
      </c>
    </row>
    <row r="504" spans="1:3">
      <c r="A504" s="1">
        <f>'Market Data'!A506</f>
        <v>41943</v>
      </c>
      <c r="B504" s="331">
        <f>'Market Data'!K506*100</f>
        <v>1735.2996401189189</v>
      </c>
      <c r="C504" s="331">
        <f>'Market Data'!I506*100</f>
        <v>1050.9630818619582</v>
      </c>
    </row>
    <row r="505" spans="1:3">
      <c r="A505" s="1">
        <f>'Market Data'!A507</f>
        <v>41973</v>
      </c>
      <c r="B505" s="331">
        <f>'Market Data'!K507*100</f>
        <v>1726.5999061179803</v>
      </c>
      <c r="C505" s="331">
        <f>'Market Data'!I507*100</f>
        <v>1058.1059390048156</v>
      </c>
    </row>
    <row r="506" spans="1:3">
      <c r="A506" s="1">
        <f>'Market Data'!A508</f>
        <v>42004</v>
      </c>
      <c r="B506" s="331">
        <f>'Market Data'!K508*100</f>
        <v>1753.1841652323592</v>
      </c>
      <c r="C506" s="331">
        <f>'Market Data'!I508*100</f>
        <v>1079.8956661316213</v>
      </c>
    </row>
    <row r="507" spans="1:3">
      <c r="A507" s="1">
        <f>'Market Data'!A509</f>
        <v>42035</v>
      </c>
      <c r="B507" s="331">
        <f>'Market Data'!K509*100</f>
        <v>1908.7466750117369</v>
      </c>
      <c r="C507" s="331">
        <f>'Market Data'!I509*100</f>
        <v>1079.9759229534511</v>
      </c>
    </row>
    <row r="508" spans="1:3">
      <c r="A508" s="1">
        <f>'Market Data'!A510</f>
        <v>42063</v>
      </c>
      <c r="B508" s="331">
        <f>'Market Data'!K510*100</f>
        <v>1798.2631826005338</v>
      </c>
      <c r="C508" s="331">
        <f>'Market Data'!I510*100</f>
        <v>1106.3804173354736</v>
      </c>
    </row>
    <row r="509" spans="1:3">
      <c r="A509" s="1">
        <f>'Market Data'!A511</f>
        <v>42094</v>
      </c>
      <c r="B509" s="331">
        <f>'Market Data'!K511*100</f>
        <v>1751.9324049444544</v>
      </c>
      <c r="C509" s="331">
        <f>'Market Data'!I511*100</f>
        <v>1103.6918138041735</v>
      </c>
    </row>
    <row r="510" spans="1:3">
      <c r="A510" s="1">
        <f>'Market Data'!A512</f>
        <v>42124</v>
      </c>
      <c r="B510" s="331">
        <f>'Market Data'!K512*100</f>
        <v>1753.1841652323596</v>
      </c>
      <c r="C510" s="331">
        <f>'Market Data'!I512*100</f>
        <v>1104.2134831460676</v>
      </c>
    </row>
    <row r="511" spans="1:3">
      <c r="A511" s="1">
        <f>'Market Data'!A513</f>
        <v>42155</v>
      </c>
      <c r="B511" s="331">
        <f>'Market Data'!K513*100</f>
        <v>1762.900954467221</v>
      </c>
      <c r="C511" s="331">
        <f>'Market Data'!I513*100</f>
        <v>1098.3948635634031</v>
      </c>
    </row>
    <row r="512" spans="1:3">
      <c r="A512" s="1">
        <f>'Market Data'!A514</f>
        <v>42185</v>
      </c>
      <c r="B512" s="331">
        <f>'Market Data'!K514*100</f>
        <v>1734.3764669065888</v>
      </c>
      <c r="C512" s="331">
        <f>'Market Data'!I514*100</f>
        <v>1112.0385232744784</v>
      </c>
    </row>
    <row r="513" spans="1:3">
      <c r="A513" s="1">
        <f>'Market Data'!A515</f>
        <v>42216</v>
      </c>
      <c r="B513" s="331">
        <f>'Market Data'!K515*100</f>
        <v>1614.5986543576917</v>
      </c>
      <c r="C513" s="331">
        <f>'Market Data'!I515*100</f>
        <v>1120.1043338683789</v>
      </c>
    </row>
    <row r="514" spans="1:3">
      <c r="A514" s="1">
        <f>'Market Data'!A516</f>
        <v>42247</v>
      </c>
      <c r="B514" s="331">
        <f>'Market Data'!K516*100</f>
        <v>1675.8253794398386</v>
      </c>
      <c r="C514" s="331">
        <f>'Market Data'!I516*100</f>
        <v>1115.6902086677369</v>
      </c>
    </row>
    <row r="515" spans="1:3">
      <c r="A515" s="1">
        <f>'Market Data'!A517</f>
        <v>42277</v>
      </c>
      <c r="B515" s="331">
        <f>'Market Data'!K517*100</f>
        <v>1644.7817242997974</v>
      </c>
      <c r="C515" s="331">
        <f>'Market Data'!I517*100</f>
        <v>1121.9101123595506</v>
      </c>
    </row>
    <row r="516" spans="1:3">
      <c r="A516" s="1">
        <f>'Market Data'!A518</f>
        <v>42308</v>
      </c>
      <c r="B516" s="331">
        <f>'Market Data'!K518*100</f>
        <v>1687.0599280237843</v>
      </c>
      <c r="C516" s="331">
        <f>'Market Data'!I518*100</f>
        <v>1110.9550561797753</v>
      </c>
    </row>
    <row r="517" spans="1:3">
      <c r="A517" s="1">
        <f>'Market Data'!A519</f>
        <v>42338</v>
      </c>
      <c r="B517" s="331">
        <f>'Market Data'!K519*100</f>
        <v>1566.0460021905817</v>
      </c>
      <c r="C517" s="331">
        <f>'Market Data'!I519*100</f>
        <v>1136.5168539325844</v>
      </c>
    </row>
    <row r="518" spans="1:3">
      <c r="A518" s="1">
        <f>'Market Data'!A520</f>
        <v>42369</v>
      </c>
      <c r="B518" s="331">
        <f>'Market Data'!K520*100</f>
        <v>1560.3035518698182</v>
      </c>
      <c r="C518" s="331">
        <f>'Market Data'!I520*100</f>
        <v>1141.4927768860355</v>
      </c>
    </row>
    <row r="519" spans="1:3">
      <c r="A519" s="1">
        <f>'Market Data'!A521</f>
        <v>42400</v>
      </c>
      <c r="B519" s="331">
        <f>'Market Data'!K521*100</f>
        <v>1649.6635894226274</v>
      </c>
      <c r="C519" s="331">
        <f>'Market Data'!I521*100</f>
        <v>1143.0979133226324</v>
      </c>
    </row>
    <row r="520" spans="1:3">
      <c r="A520" s="1">
        <f>'Market Data'!A522</f>
        <v>42429</v>
      </c>
      <c r="B520" s="331">
        <f>'Market Data'!K522*100</f>
        <v>1838.1473947739028</v>
      </c>
      <c r="C520" s="331">
        <f>'Market Data'!I522*100</f>
        <v>1155.577849117175</v>
      </c>
    </row>
    <row r="521" spans="1:3">
      <c r="A521" s="1">
        <f>'Market Data'!A523</f>
        <v>42460</v>
      </c>
      <c r="B521" s="331">
        <f>'Market Data'!K523*100</f>
        <v>1828.8843686434068</v>
      </c>
      <c r="C521" s="331">
        <f>'Market Data'!I523*100</f>
        <v>1164.9678972712682</v>
      </c>
    </row>
    <row r="522" spans="1:3">
      <c r="A522" s="1">
        <f>'Market Data'!A524</f>
        <v>42490</v>
      </c>
      <c r="B522" s="331">
        <f>'Market Data'!K524*100</f>
        <v>1923.9868565169786</v>
      </c>
      <c r="C522" s="331">
        <f>'Market Data'!I524*100</f>
        <v>1184.4301765650082</v>
      </c>
    </row>
    <row r="523" spans="1:3">
      <c r="A523" s="1">
        <f>'Market Data'!A525</f>
        <v>42521</v>
      </c>
      <c r="B523" s="331">
        <f>'Market Data'!K525*100</f>
        <v>1801.6116413706791</v>
      </c>
      <c r="C523" s="331">
        <f>'Market Data'!I525*100</f>
        <v>1199.7592295345105</v>
      </c>
    </row>
    <row r="524" spans="1:3">
      <c r="A524" s="1">
        <f>'Market Data'!A526</f>
        <v>42551</v>
      </c>
      <c r="B524" s="331">
        <f>'Market Data'!K526*100</f>
        <v>1968.3774057268049</v>
      </c>
      <c r="C524" s="331">
        <f>'Market Data'!I526*100</f>
        <v>1203.0096308186196</v>
      </c>
    </row>
    <row r="525" spans="1:3">
      <c r="A525" s="1">
        <f>'Market Data'!A527</f>
        <v>42582</v>
      </c>
      <c r="B525" s="331">
        <f>'Market Data'!K527*100</f>
        <v>2014.3483023001111</v>
      </c>
      <c r="C525" s="331">
        <f>'Market Data'!I527*100</f>
        <v>1203.6516853932585</v>
      </c>
    </row>
    <row r="526" spans="1:3">
      <c r="A526" s="1">
        <f>'Market Data'!A528</f>
        <v>42613</v>
      </c>
      <c r="B526" s="331">
        <f>'Market Data'!K528*100</f>
        <v>1948.1458300735426</v>
      </c>
      <c r="C526" s="331">
        <f>'Market Data'!I528*100</f>
        <v>1231.3001605136437</v>
      </c>
    </row>
    <row r="527" spans="1:3">
      <c r="A527" s="1">
        <f>'Market Data'!A529</f>
        <v>42643</v>
      </c>
      <c r="B527" s="331">
        <f>'Market Data'!K529*100</f>
        <v>1958.9422625567217</v>
      </c>
      <c r="C527" s="331">
        <f>'Market Data'!I529*100</f>
        <v>1234.991974317817</v>
      </c>
    </row>
    <row r="528" spans="1:3">
      <c r="A528" s="1">
        <f>'Market Data'!A530</f>
        <v>42674</v>
      </c>
      <c r="B528" s="331">
        <f>'Market Data'!K530*100</f>
        <v>1898.4509466437191</v>
      </c>
      <c r="C528" s="331">
        <f>'Market Data'!I530*100</f>
        <v>1237.9213483146068</v>
      </c>
    </row>
    <row r="529" spans="1:3">
      <c r="A529" s="1">
        <f>'Market Data'!A531</f>
        <v>42704</v>
      </c>
      <c r="B529" s="331">
        <f>'Market Data'!K531*100</f>
        <v>1735.7064622124876</v>
      </c>
      <c r="C529" s="331">
        <f>'Market Data'!I531*100</f>
        <v>1245.4253611556985</v>
      </c>
    </row>
    <row r="530" spans="1:3">
      <c r="A530" s="1">
        <f>'Market Data'!A532</f>
        <v>42735</v>
      </c>
      <c r="B530" s="331">
        <f>'Market Data'!K532*100</f>
        <v>1695.4936629635438</v>
      </c>
      <c r="C530" s="331">
        <f>'Market Data'!I532*100</f>
        <v>1240.2086677367579</v>
      </c>
    </row>
    <row r="531" spans="1:3">
      <c r="A531" s="1">
        <f>'Market Data'!A533</f>
        <v>42766</v>
      </c>
      <c r="B531" s="331">
        <f>'Market Data'!K533*100</f>
        <v>1794.4140197152262</v>
      </c>
      <c r="C531" s="331">
        <f>'Market Data'!I533*100</f>
        <v>1259.6709470304977</v>
      </c>
    </row>
    <row r="532" spans="1:3">
      <c r="A532" s="1">
        <f>'Market Data'!A534</f>
        <v>42794</v>
      </c>
      <c r="B532" s="331">
        <f>'Market Data'!K534*100</f>
        <v>1853.4345172899407</v>
      </c>
      <c r="C532" s="331">
        <f>'Market Data'!I534*100</f>
        <v>1265.4494382022472</v>
      </c>
    </row>
    <row r="533" spans="1:3">
      <c r="A533" s="1">
        <f>'Market Data'!A535</f>
        <v>42825</v>
      </c>
      <c r="B533" s="331">
        <f>'Market Data'!K535*100</f>
        <v>1854.6236895634504</v>
      </c>
      <c r="C533" s="331">
        <f>'Market Data'!I535*100</f>
        <v>1283.6677367576244</v>
      </c>
    </row>
    <row r="534" spans="1:3">
      <c r="A534" s="1">
        <f>'Market Data'!A536</f>
        <v>42855</v>
      </c>
      <c r="B534" s="331">
        <f>'Market Data'!K536*100</f>
        <v>1884.4781724299814</v>
      </c>
      <c r="C534" s="331">
        <f>'Market Data'!I536*100</f>
        <v>1286.677367576244</v>
      </c>
    </row>
    <row r="535" spans="1:3">
      <c r="A535" s="1">
        <f>'Market Data'!A537</f>
        <v>42886</v>
      </c>
      <c r="B535" s="331">
        <f>'Market Data'!K537*100</f>
        <v>1885.4795806603054</v>
      </c>
      <c r="C535" s="331">
        <f>'Market Data'!I537*100</f>
        <v>1311.9983948635634</v>
      </c>
    </row>
    <row r="536" spans="1:3">
      <c r="A536" s="1">
        <f>'Market Data'!A538</f>
        <v>42916</v>
      </c>
      <c r="B536" s="331">
        <f>'Market Data'!K538*100</f>
        <v>1842.7476138319528</v>
      </c>
      <c r="C536" s="331">
        <f>'Market Data'!I538*100</f>
        <v>1315.569823434992</v>
      </c>
    </row>
    <row r="537" spans="1:3">
      <c r="A537" s="1">
        <f>'Market Data'!A539</f>
        <v>42947</v>
      </c>
      <c r="B537" s="331">
        <f>'Market Data'!K539*100</f>
        <v>1886.2932248474435</v>
      </c>
      <c r="C537" s="331">
        <f>'Market Data'!I539*100</f>
        <v>1325.0802568218298</v>
      </c>
    </row>
    <row r="538" spans="1:3">
      <c r="A538" s="1">
        <f>'Market Data'!A540</f>
        <v>42978</v>
      </c>
      <c r="B538" s="331">
        <f>'Market Data'!K540*100</f>
        <v>1967.6419965576613</v>
      </c>
      <c r="C538" s="331">
        <f>'Market Data'!I540*100</f>
        <v>1338.7239165329054</v>
      </c>
    </row>
    <row r="539" spans="1:3">
      <c r="A539" s="1">
        <f>'Market Data'!A541</f>
        <v>43008</v>
      </c>
      <c r="B539" s="331">
        <f>'Market Data'!K541*100</f>
        <v>1902.4252855578177</v>
      </c>
      <c r="C539" s="331">
        <f>'Market Data'!I541*100</f>
        <v>1334.3499197431784</v>
      </c>
    </row>
    <row r="540" spans="1:3">
      <c r="A540" s="1">
        <f>'Market Data'!A542</f>
        <v>43039</v>
      </c>
      <c r="B540" s="331">
        <f>'Market Data'!K542*100</f>
        <v>1889.4382725708044</v>
      </c>
      <c r="C540" s="331">
        <f>'Market Data'!I542*100</f>
        <v>1346.1878009630818</v>
      </c>
    </row>
    <row r="541" spans="1:3">
      <c r="A541" s="1">
        <f>'Market Data'!A543</f>
        <v>43069</v>
      </c>
      <c r="B541" s="331">
        <f>'Market Data'!K543*100</f>
        <v>1895.0086058519807</v>
      </c>
      <c r="C541" s="331">
        <f>'Market Data'!I543*100</f>
        <v>1355.8186195826647</v>
      </c>
    </row>
    <row r="542" spans="1:3">
      <c r="A542" s="1">
        <f>'Market Data'!A544</f>
        <v>43100</v>
      </c>
      <c r="B542" s="331">
        <f>'Market Data'!K544*100</f>
        <v>1938.491628853076</v>
      </c>
      <c r="C542" s="331">
        <f>'Market Data'!I544*100</f>
        <v>1347.4317817014446</v>
      </c>
    </row>
    <row r="543" spans="1:3">
      <c r="A543" s="1">
        <f>'Market Data'!A545</f>
        <v>43131</v>
      </c>
      <c r="B543" s="331">
        <f>'Market Data'!K545*100</f>
        <v>2004.7410420904416</v>
      </c>
      <c r="C543" s="331">
        <f>'Market Data'!I545*100</f>
        <v>1364.2857142857144</v>
      </c>
    </row>
    <row r="544" spans="1:3">
      <c r="A544" s="1">
        <f>'Market Data'!A546</f>
        <v>43159</v>
      </c>
      <c r="B544" s="331">
        <f>'Market Data'!K546*100</f>
        <v>1962.7601314348319</v>
      </c>
      <c r="C544" s="331">
        <f>'Market Data'!I546*100</f>
        <v>1352.3274478330657</v>
      </c>
    </row>
    <row r="545" spans="1:3">
      <c r="A545" s="1">
        <f>'Market Data'!A547</f>
        <v>43190</v>
      </c>
      <c r="B545" s="331">
        <f>'Market Data'!K547*100</f>
        <v>1973.9790330151791</v>
      </c>
      <c r="C545" s="331">
        <f>'Market Data'!I547*100</f>
        <v>1369.2616372391653</v>
      </c>
    </row>
    <row r="546" spans="1:3">
      <c r="A546" s="1">
        <f>'Market Data'!A548</f>
        <v>43220</v>
      </c>
      <c r="B546" s="331">
        <f>'Market Data'!K548*100</f>
        <v>1958.1912063839791</v>
      </c>
      <c r="C546" s="331">
        <f>'Market Data'!I548*100</f>
        <v>1369.46227929374</v>
      </c>
    </row>
    <row r="547" spans="1:3">
      <c r="A547" s="1">
        <f>'Market Data'!A549</f>
        <v>43251</v>
      </c>
      <c r="B547" s="331">
        <f>'Market Data'!K549*100</f>
        <v>1931.7790643091864</v>
      </c>
      <c r="C547" s="331">
        <f>'Market Data'!I549*100</f>
        <v>1367.7768860353131</v>
      </c>
    </row>
    <row r="548" spans="1:3">
      <c r="A548" s="1">
        <f>'Market Data'!A550</f>
        <v>43281</v>
      </c>
      <c r="B548" s="331">
        <f>'Market Data'!K550*100</f>
        <v>1859.9436707870457</v>
      </c>
      <c r="C548" s="331">
        <f>'Market Data'!I550*100</f>
        <v>1368.5794542536114</v>
      </c>
    </row>
    <row r="549" spans="1:3">
      <c r="A549" s="1">
        <f>'Market Data'!A551</f>
        <v>43312</v>
      </c>
      <c r="B549" s="331">
        <f>'Market Data'!K551*100</f>
        <v>1815.4279455484289</v>
      </c>
      <c r="C549" s="331">
        <f>'Market Data'!I551*100</f>
        <v>1376.725521669342</v>
      </c>
    </row>
    <row r="550" spans="1:3">
      <c r="A550" s="1">
        <f>'Market Data'!A552</f>
        <v>43343</v>
      </c>
      <c r="B550" s="331">
        <f>'Market Data'!K552*100</f>
        <v>1779.4398372711639</v>
      </c>
      <c r="C550" s="331">
        <f>'Market Data'!I552*100</f>
        <v>1381.3001605136437</v>
      </c>
    </row>
    <row r="551" spans="1:3">
      <c r="A551" s="1">
        <f>'Market Data'!A553</f>
        <v>43373</v>
      </c>
      <c r="B551" s="331">
        <f>'Market Data'!K553*100</f>
        <v>1763.370364575185</v>
      </c>
      <c r="C551" s="331">
        <f>'Market Data'!I553*100</f>
        <v>1388.1621187800963</v>
      </c>
    </row>
    <row r="552" spans="1:3">
      <c r="A552" s="1">
        <f>'Market Data'!A554</f>
        <v>43404</v>
      </c>
      <c r="B552" s="331">
        <f>'Market Data'!K554*100</f>
        <v>1800.7354091691454</v>
      </c>
      <c r="C552" s="331">
        <f>'Market Data'!I554*100</f>
        <v>1394.0609951845906</v>
      </c>
    </row>
    <row r="553" spans="1:3">
      <c r="A553" s="1">
        <f>'Market Data'!A555</f>
        <v>43434</v>
      </c>
      <c r="B553" s="331">
        <f>'Market Data'!K555*100</f>
        <v>1809.7480832420604</v>
      </c>
      <c r="C553" s="331">
        <f>'Market Data'!I555*100</f>
        <v>1385.4735152487963</v>
      </c>
    </row>
    <row r="554" spans="1:3">
      <c r="A554" s="1">
        <f>'Market Data'!A556</f>
        <v>43465</v>
      </c>
      <c r="B554" s="331">
        <f>'Market Data'!K556*100</f>
        <v>1906.7125645438914</v>
      </c>
      <c r="C554" s="331">
        <f>'Market Data'!I556*100</f>
        <v>1405.0160513643661</v>
      </c>
    </row>
    <row r="555" spans="1:3">
      <c r="A555" s="1">
        <f>'Market Data'!A557</f>
        <v>43496</v>
      </c>
      <c r="B555" s="331">
        <f>'Market Data'!K557*100</f>
        <v>1967.3603504928824</v>
      </c>
      <c r="C555" s="331">
        <f>'Market Data'!I557*100</f>
        <v>1402.207062600321</v>
      </c>
    </row>
    <row r="556" spans="1:3">
      <c r="A556" s="1">
        <f>'Market Data'!A558</f>
        <v>43524</v>
      </c>
      <c r="B556" s="331">
        <f>'Market Data'!K558*100</f>
        <v>1954.9522766390255</v>
      </c>
      <c r="C556" s="331">
        <f>'Market Data'!I558*100</f>
        <v>1409.9518459069022</v>
      </c>
    </row>
    <row r="557" spans="1:3">
      <c r="A557" s="1">
        <f>'Market Data'!A559</f>
        <v>43555</v>
      </c>
      <c r="B557" s="331">
        <f>'Market Data'!K559*100</f>
        <v>1922.1874511031156</v>
      </c>
      <c r="C557" s="331">
        <f>'Market Data'!I559*100</f>
        <v>1398.1139646869985</v>
      </c>
    </row>
    <row r="558" spans="1:3">
      <c r="A558" s="1">
        <f>'Market Data'!A560</f>
        <v>43585</v>
      </c>
      <c r="B558" s="331">
        <f>'Market Data'!K560*100</f>
        <v>1908.3398529181679</v>
      </c>
      <c r="C558" s="331">
        <f>'Market Data'!I560*100</f>
        <v>1418.459069020867</v>
      </c>
    </row>
    <row r="559" spans="1:3">
      <c r="A559" s="1">
        <f>'Market Data'!A561</f>
        <v>43616</v>
      </c>
      <c r="B559" s="331">
        <f>'Market Data'!K561*100</f>
        <v>1942.8414958535454</v>
      </c>
      <c r="C559" s="331">
        <f>'Market Data'!I561*100</f>
        <v>1422.9133226324238</v>
      </c>
    </row>
    <row r="560" spans="1:3">
      <c r="A560" s="1">
        <f>'Market Data'!A562</f>
        <v>43646</v>
      </c>
      <c r="B560" s="331">
        <f>'Market Data'!K562*100</f>
        <v>2105.5233922703819</v>
      </c>
      <c r="C560" s="331">
        <f>'Market Data'!I562*100</f>
        <v>1439.0048154093097</v>
      </c>
    </row>
    <row r="561" spans="1:3">
      <c r="A561" s="1">
        <f>'Market Data'!A563</f>
        <v>43677</v>
      </c>
      <c r="B561" s="331">
        <f>'Market Data'!K563*100</f>
        <v>2112.1420747926786</v>
      </c>
      <c r="C561" s="331">
        <f>'Market Data'!I563*100</f>
        <v>1448.996789727127</v>
      </c>
    </row>
    <row r="562" spans="1:3">
      <c r="A562" s="1">
        <f>'Market Data'!A564</f>
        <v>43708</v>
      </c>
      <c r="B562" s="331">
        <f>'Market Data'!K564*100</f>
        <v>2278.9391331560028</v>
      </c>
      <c r="C562" s="331">
        <f>'Market Data'!I564*100</f>
        <v>1447.351524879615</v>
      </c>
    </row>
    <row r="563" spans="1:3">
      <c r="A563" s="1">
        <f>'Market Data'!A565</f>
        <v>43738</v>
      </c>
      <c r="B563" s="331">
        <f>'Market Data'!K565*100</f>
        <v>2204.0056329212975</v>
      </c>
      <c r="C563" s="331">
        <f>'Market Data'!I565*100</f>
        <v>1467.3354735152491</v>
      </c>
    </row>
    <row r="564" spans="1:3">
      <c r="A564" s="1">
        <f>'Market Data'!A566</f>
        <v>43769</v>
      </c>
      <c r="B564" s="331">
        <f>'Market Data'!K566*100</f>
        <v>2267.3759974964814</v>
      </c>
      <c r="C564" s="331">
        <f>'Market Data'!I566*100</f>
        <v>1475.0802568218298</v>
      </c>
    </row>
    <row r="565" spans="1:3">
      <c r="A565" s="1">
        <f>'Market Data'!A567</f>
        <v>43799</v>
      </c>
      <c r="B565" s="331">
        <f>'Market Data'!K567*100</f>
        <v>2190.6900328587094</v>
      </c>
      <c r="C565" s="331">
        <f>'Market Data'!I567*100</f>
        <v>1485.2728731942216</v>
      </c>
    </row>
    <row r="566" spans="1:3">
      <c r="A566" s="1">
        <f>'Market Data'!A568</f>
        <v>43830</v>
      </c>
      <c r="B566" s="331">
        <f>'Market Data'!K568*100</f>
        <v>2274.0729150367724</v>
      </c>
      <c r="C566" s="331">
        <f>'Market Data'!I568*100</f>
        <v>1496.3081861958267</v>
      </c>
    </row>
    <row r="567" spans="1:3">
      <c r="A567" s="1">
        <f>'Market Data'!A569</f>
        <v>43861</v>
      </c>
      <c r="B567" s="331">
        <f>'Market Data'!K569*100</f>
        <v>2386.5592239086236</v>
      </c>
      <c r="C567" s="331">
        <f>'Market Data'!I569*100</f>
        <v>1496.0272873194222</v>
      </c>
    </row>
    <row r="568" spans="1:3">
      <c r="A568" s="1">
        <f>'Market Data'!A570</f>
        <v>43890</v>
      </c>
      <c r="B568" s="331">
        <f>'Market Data'!K570*100</f>
        <v>2381.1297136598364</v>
      </c>
      <c r="C568" s="331">
        <f>'Market Data'!I570*100</f>
        <v>1506.6613162118781</v>
      </c>
    </row>
    <row r="569" spans="1:3">
      <c r="A569" s="1">
        <f>'Market Data'!A571</f>
        <v>43921</v>
      </c>
      <c r="B569" s="331">
        <f>'Market Data'!K571*100</f>
        <v>2367.8141135972483</v>
      </c>
      <c r="C569" s="331">
        <f>'Market Data'!I571*100</f>
        <v>1608.2664526484753</v>
      </c>
    </row>
    <row r="570" spans="1:3">
      <c r="A570" s="1">
        <f>'Market Data'!A572</f>
        <v>43951</v>
      </c>
      <c r="B570" s="331">
        <f>'Market Data'!K572*100</f>
        <v>2538.8671569394483</v>
      </c>
      <c r="C570" s="331">
        <f>'Market Data'!I572*100</f>
        <v>1825.8025682182988</v>
      </c>
    </row>
    <row r="571" spans="1:3">
      <c r="A571" s="1">
        <f>'Market Data'!A573</f>
        <v>43982</v>
      </c>
      <c r="B571" s="331">
        <f>'Market Data'!K573*100</f>
        <v>2607.354091691443</v>
      </c>
      <c r="C571" s="331">
        <f>'Market Data'!I573*100</f>
        <v>6428.1300160513656</v>
      </c>
    </row>
    <row r="572" spans="1:3">
      <c r="A572" s="1">
        <f>'Market Data'!A574</f>
        <v>44012</v>
      </c>
      <c r="B572" s="331">
        <f>'Market Data'!K574*100</f>
        <v>2686.6687529338155</v>
      </c>
      <c r="C572" s="331">
        <f>'Market Data'!I574*100</f>
        <v>6561.1155698234352</v>
      </c>
    </row>
    <row r="573" spans="1:3">
      <c r="A573" s="1">
        <f>'Market Data'!A575</f>
        <v>44043</v>
      </c>
      <c r="B573" s="331">
        <f>'Market Data'!K575*100</f>
        <v>2991.6288530746388</v>
      </c>
      <c r="C573" s="331">
        <f>'Market Data'!I575*100</f>
        <v>6642.8571428571431</v>
      </c>
    </row>
    <row r="574" spans="1:3">
      <c r="A574" s="1">
        <f>'Market Data'!A576</f>
        <v>44074</v>
      </c>
      <c r="B574" s="331">
        <f>'Market Data'!K576*100</f>
        <v>2979.0173681739971</v>
      </c>
      <c r="C574" s="331">
        <f>'Market Data'!I576*100</f>
        <v>6690.3290529695023</v>
      </c>
    </row>
    <row r="575" spans="1:3">
      <c r="A575" s="1">
        <f>'Market Data'!A577</f>
        <v>44104</v>
      </c>
      <c r="B575" s="331">
        <f>'Market Data'!K577*100</f>
        <v>2850.7432326709459</v>
      </c>
      <c r="C575" s="331">
        <f>'Market Data'!I577*100</f>
        <v>6799.6789727126807</v>
      </c>
    </row>
    <row r="576" spans="1:3">
      <c r="A576" s="1">
        <f>'Market Data'!A578</f>
        <v>44135</v>
      </c>
      <c r="B576" s="331">
        <f>'Market Data'!K578*100</f>
        <v>2839.7746831481795</v>
      </c>
      <c r="C576" s="331">
        <f>'Market Data'!I578*100</f>
        <v>6869.6629213483147</v>
      </c>
    </row>
    <row r="577" spans="1:3">
      <c r="A577" s="1">
        <f>'Market Data'!A579</f>
        <v>44165</v>
      </c>
      <c r="B577" s="331">
        <f>'Market Data'!K579*100</f>
        <v>2680.3943044906928</v>
      </c>
      <c r="C577" s="331">
        <f>'Market Data'!I579*100</f>
        <v>6980.2166934189418</v>
      </c>
    </row>
    <row r="578" spans="1:3">
      <c r="A578" s="1">
        <f>'Market Data'!A580</f>
        <v>44196</v>
      </c>
      <c r="B578" s="331">
        <f>'Market Data'!K580*100</f>
        <v>2870.3645751838549</v>
      </c>
      <c r="C578" s="331">
        <f>'Market Data'!I580*100</f>
        <v>7033.3065810593907</v>
      </c>
    </row>
    <row r="579" spans="1:3">
      <c r="A579" s="1">
        <f>'Market Data'!A581</f>
        <v>44227</v>
      </c>
      <c r="B579" s="331">
        <f>'Market Data'!K581*100</f>
        <v>2791.0186199342857</v>
      </c>
      <c r="C579" s="331">
        <f>'Market Data'!I581*100</f>
        <v>7165.4093097913328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GLDB - Data</vt:lpstr>
      <vt:lpstr>GLDB - Fact Sheet</vt:lpstr>
      <vt:lpstr>GLDB</vt:lpstr>
      <vt:lpstr>Market Data</vt:lpstr>
      <vt:lpstr>Data</vt:lpstr>
      <vt:lpstr>GLDB PIP</vt:lpstr>
      <vt:lpstr>USD vs Gold</vt:lpstr>
      <vt:lpstr>GLDB_EXPORT_GoldVsUSDollarChart</vt:lpstr>
      <vt:lpstr>GLDB_EXPORT_GoldVsFedReserve</vt:lpstr>
      <vt:lpstr>GLDB_EXPORT_PerformanceTable</vt:lpstr>
      <vt:lpstr>GLDB_EXPORT_BondExposurePie</vt:lpstr>
      <vt:lpstr>GLDB_EXPORT_GoldExposurePie</vt:lpstr>
      <vt:lpstr>GLDB_EXPORT_MonthlyDistribution</vt:lpstr>
      <vt:lpstr>GLDB_EXPORT_SectorAllocationPie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Schoonover</dc:creator>
  <cp:lastModifiedBy>Jakob Bradshaw</cp:lastModifiedBy>
  <dcterms:created xsi:type="dcterms:W3CDTF">2021-02-23T21:33:38Z</dcterms:created>
  <dcterms:modified xsi:type="dcterms:W3CDTF">2021-04-28T18:14:35Z</dcterms:modified>
</cp:coreProperties>
</file>